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worksheets/sheet6.xml" ContentType="application/vnd.openxmlformats-officedocument.spreadsheetml.worksheet+xml"/>
  <Override PartName="/xl/worksheets/sheet7.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365" yWindow="3975" windowWidth="10605" windowHeight="5490" tabRatio="601"/>
  </bookViews>
  <sheets>
    <sheet name="Introduction" sheetId="8" r:id="rId1"/>
    <sheet name="Data" sheetId="5" r:id="rId2"/>
    <sheet name="Run" sheetId="2" r:id="rId3"/>
    <sheet name="Moving Range" sheetId="9" r:id="rId4"/>
    <sheet name="Appendix" sheetId="7" state="hidden" r:id="rId5"/>
    <sheet name="Control" sheetId="3" r:id="rId6"/>
    <sheet name="Calc" sheetId="6" state="hidden" r:id="rId7"/>
  </sheets>
  <definedNames>
    <definedName name="_xlnm._FilterDatabase" localSheetId="6" hidden="1">Calc!$AC$9:$AC$47</definedName>
    <definedName name="_xlnm._FilterDatabase" localSheetId="1" hidden="1">Data!#REF!</definedName>
    <definedName name="BaseSeries">OFFSET(Calc!$BF$9,0,0,COUNTA(Calc!$BF:$BF)-1)</definedName>
    <definedName name="CountSeries">OFFSET(Calc!$E$9,0,0,COUNTA(Calc!$E:$E)-1)</definedName>
    <definedName name="CountSeries_tbc">OFFSET(Data!$D$17,0,0,COUNTA(Data!$D:$D)-1)</definedName>
    <definedName name="_xlnm.Criteria" localSheetId="6">Calc!$AK$8:$AP$8</definedName>
    <definedName name="Data_MR">OFFSET(Calc!$JB$9,0,0,COUNTA(Calc!$JB:$JB)-1)</definedName>
    <definedName name="DottedSeries">OFFSET(Calc!$BG$9,0,0,COUNTA(Calc!$BG:$BG)-1)</definedName>
    <definedName name="GoalSeries">OFFSET(Calc!$F$9,0,0,COUNTA(Calc!$F:$F)-1)</definedName>
    <definedName name="LabelSeries">OFFSET(Calc!$D$9,0,0,COUNTA(Calc!$D:$D)-1)</definedName>
    <definedName name="LabelSeries_tbc" localSheetId="6">OFFSET(Data!$C$17,0,0,COUNTA(Data!$C:$C)-1)</definedName>
    <definedName name="MeanSeries">Calc!$FE$9:$FE$208</definedName>
    <definedName name="outside_control">OFFSET(Calc!$GX$9,0,0,COUNTA(Calc!$GX:$GX)-1)</definedName>
    <definedName name="outside_control_MR">OFFSET(Calc!$JJ$9,0,0,COUNTA(Calc!$JJ:$JJ)-1)</definedName>
    <definedName name="_xlnm.Print_Area" localSheetId="5">Control!$A$1:$P$33</definedName>
    <definedName name="_xlnm.Print_Area" localSheetId="1">Data!$A$1:$J$216</definedName>
    <definedName name="_xlnm.Print_Area" localSheetId="0">Introduction!$A$1:$L$30</definedName>
    <definedName name="_xlnm.Print_Area" localSheetId="3">'Moving Range'!$A$1:$P$28</definedName>
    <definedName name="_xlnm.Print_Area" localSheetId="2">Run!$A$1:$N$32</definedName>
    <definedName name="ProcessSeries">OFFSET(Calc!$BH$9,0,0,COUNTA(Calc!$BH:$BH)-1)</definedName>
    <definedName name="Runs">OFFSET(Calc!$DT$9,0,0,COUNTA(Calc!$DT:$DT)-1)</definedName>
    <definedName name="shift_above">OFFSET(Calc!$CG$9,0,0,COUNTA(Calc!$CG:$CG)-1)</definedName>
    <definedName name="shift_above_SPC">OFFSET(Calc!$HP$9,0,0,COUNTA(Calc!$HP:$HP)-1)</definedName>
    <definedName name="shift_below">OFFSET(Calc!$CU$9,0,0,COUNTA(Calc!$CU:$CU)-1)</definedName>
    <definedName name="shift_below_SPC">OFFSET(Calc!$HY$9,0,0,COUNTA(Calc!$HY:$HY)-1)</definedName>
    <definedName name="Trend_down">OFFSET(Calc!$DL$9,0,0,COUNTA(Calc!$DL:$DL)-1)</definedName>
    <definedName name="Trend_down_SPC">OFFSET(Calc!$IH$9,0,0,COUNTA(Calc!$IH:$IH)-1)</definedName>
    <definedName name="Trend_up">OFFSET(Calc!$DD$9,0,0,COUNTA(Calc!$DD:$DD)-1)</definedName>
    <definedName name="Trend_up_SPC">OFFSET(Calc!$ID$9,0,0,COUNTA(Calc!$ID:$ID)-1)</definedName>
    <definedName name="two_outof_three">OFFSET(Calc!$HD$9,0,0,COUNTA(Calc!$HD:$HD)-1)</definedName>
    <definedName name="two_outof_three_MR">OFFSET(Calc!$JP$9,0,0,COUNTA(Calc!$JP:$JP)-1)</definedName>
    <definedName name="x_axis">OFFSET(Calc!$D$9,0,0,COUNT(Calc!$D:$D))</definedName>
    <definedName name="XAXIS">Calc!$A$9:$A$208</definedName>
    <definedName name="zone_c">OFFSET(Calc!$IZ$9,0,0,COUNTA(Calc!$IZ:$IZ)-1)</definedName>
    <definedName name="zone_c_MR">OFFSET(Calc!$LL$9,0,0,COUNTA(Calc!$LL:$LL)-1)</definedName>
  </definedNames>
  <calcPr calcId="125725"/>
</workbook>
</file>

<file path=xl/calcChain.xml><?xml version="1.0" encoding="utf-8"?>
<calcChain xmlns="http://schemas.openxmlformats.org/spreadsheetml/2006/main">
  <c r="DQ9" i="6"/>
  <c r="G10"/>
  <c r="DR9" l="1"/>
  <c r="E9" l="1"/>
  <c r="E10"/>
  <c r="AE10" s="1"/>
  <c r="E11"/>
  <c r="AE11" s="1"/>
  <c r="E12"/>
  <c r="E13"/>
  <c r="E14"/>
  <c r="E15"/>
  <c r="E16"/>
  <c r="E17"/>
  <c r="E18"/>
  <c r="E19"/>
  <c r="E20"/>
  <c r="E21"/>
  <c r="E22"/>
  <c r="E23"/>
  <c r="E24"/>
  <c r="E25"/>
  <c r="AE25" s="1"/>
  <c r="E26"/>
  <c r="AG26" s="1"/>
  <c r="E27"/>
  <c r="AE27" s="1"/>
  <c r="E28"/>
  <c r="E29"/>
  <c r="E30"/>
  <c r="AE30" s="1"/>
  <c r="E31"/>
  <c r="E32"/>
  <c r="E33"/>
  <c r="AD33" s="1"/>
  <c r="E34"/>
  <c r="AD34" s="1"/>
  <c r="E35"/>
  <c r="AD35" s="1"/>
  <c r="E36"/>
  <c r="AD36" s="1"/>
  <c r="E37"/>
  <c r="AD37" s="1"/>
  <c r="E38"/>
  <c r="AD38" s="1"/>
  <c r="E39"/>
  <c r="E40"/>
  <c r="E41"/>
  <c r="AD41" s="1"/>
  <c r="E42"/>
  <c r="AD42" s="1"/>
  <c r="E43"/>
  <c r="AD43" s="1"/>
  <c r="E44"/>
  <c r="AD44" s="1"/>
  <c r="E45"/>
  <c r="AD45" s="1"/>
  <c r="E46"/>
  <c r="AE46" s="1"/>
  <c r="E47"/>
  <c r="E48"/>
  <c r="E49"/>
  <c r="AD49" s="1"/>
  <c r="E50"/>
  <c r="AD50" s="1"/>
  <c r="E51"/>
  <c r="AD51" s="1"/>
  <c r="E52"/>
  <c r="AD52" s="1"/>
  <c r="E53"/>
  <c r="AD53" s="1"/>
  <c r="E54"/>
  <c r="AD54" s="1"/>
  <c r="E55"/>
  <c r="E56"/>
  <c r="E57"/>
  <c r="AD57" s="1"/>
  <c r="E58"/>
  <c r="AD58" s="1"/>
  <c r="E59"/>
  <c r="AD59" s="1"/>
  <c r="E60"/>
  <c r="AD60" s="1"/>
  <c r="E61"/>
  <c r="AD61" s="1"/>
  <c r="E62"/>
  <c r="E63"/>
  <c r="E64"/>
  <c r="E65"/>
  <c r="AD65" s="1"/>
  <c r="E66"/>
  <c r="AD66" s="1"/>
  <c r="E67"/>
  <c r="AD67" s="1"/>
  <c r="E68"/>
  <c r="AG68" s="1"/>
  <c r="E69"/>
  <c r="AE69" s="1"/>
  <c r="E70"/>
  <c r="AE70" s="1"/>
  <c r="E71"/>
  <c r="E72"/>
  <c r="E73"/>
  <c r="AG73" s="1"/>
  <c r="E74"/>
  <c r="AG74" s="1"/>
  <c r="E75"/>
  <c r="AE75" s="1"/>
  <c r="E76"/>
  <c r="AG76" s="1"/>
  <c r="E77"/>
  <c r="AD77" s="1"/>
  <c r="E78"/>
  <c r="AE78" s="1"/>
  <c r="E79"/>
  <c r="E80"/>
  <c r="E81"/>
  <c r="AG81" s="1"/>
  <c r="E82"/>
  <c r="AG82" s="1"/>
  <c r="E83"/>
  <c r="AE83" s="1"/>
  <c r="E84"/>
  <c r="AD84" s="1"/>
  <c r="E85"/>
  <c r="AD85" s="1"/>
  <c r="E86"/>
  <c r="AD86" s="1"/>
  <c r="E87"/>
  <c r="E88"/>
  <c r="E89"/>
  <c r="AD89" s="1"/>
  <c r="E90"/>
  <c r="AD90" s="1"/>
  <c r="E91"/>
  <c r="AE91" s="1"/>
  <c r="E92"/>
  <c r="AD92" s="1"/>
  <c r="E93"/>
  <c r="AD93" s="1"/>
  <c r="E94"/>
  <c r="E95"/>
  <c r="E96"/>
  <c r="E97"/>
  <c r="AD97" s="1"/>
  <c r="E98"/>
  <c r="AH98" s="1"/>
  <c r="E99"/>
  <c r="AE99" s="1"/>
  <c r="E100"/>
  <c r="AH100" s="1"/>
  <c r="E101"/>
  <c r="AH101" s="1"/>
  <c r="E102"/>
  <c r="AF102" s="1"/>
  <c r="E103"/>
  <c r="E104"/>
  <c r="E105"/>
  <c r="AH105" s="1"/>
  <c r="E106"/>
  <c r="AH106" s="1"/>
  <c r="E107"/>
  <c r="AE107" s="1"/>
  <c r="E108"/>
  <c r="AD108" s="1"/>
  <c r="E109"/>
  <c r="AD109" s="1"/>
  <c r="E110"/>
  <c r="AD110" s="1"/>
  <c r="E111"/>
  <c r="E112"/>
  <c r="E113"/>
  <c r="AG113" s="1"/>
  <c r="E114"/>
  <c r="AG114" s="1"/>
  <c r="E115"/>
  <c r="AE115" s="1"/>
  <c r="E116"/>
  <c r="AE116" s="1"/>
  <c r="E117"/>
  <c r="AG117" s="1"/>
  <c r="E118"/>
  <c r="AE118" s="1"/>
  <c r="E119"/>
  <c r="E120"/>
  <c r="E121"/>
  <c r="AG121" s="1"/>
  <c r="E122"/>
  <c r="AG122" s="1"/>
  <c r="E123"/>
  <c r="AE123" s="1"/>
  <c r="E124"/>
  <c r="AG124" s="1"/>
  <c r="E125"/>
  <c r="AG125" s="1"/>
  <c r="E126"/>
  <c r="AG126" s="1"/>
  <c r="E127"/>
  <c r="E128"/>
  <c r="E129"/>
  <c r="AH129" s="1"/>
  <c r="E130"/>
  <c r="AE130" s="1"/>
  <c r="E131"/>
  <c r="AH131" s="1"/>
  <c r="E132"/>
  <c r="AH132" s="1"/>
  <c r="E133"/>
  <c r="AE133" s="1"/>
  <c r="E134"/>
  <c r="AD134" s="1"/>
  <c r="E135"/>
  <c r="E136"/>
  <c r="E137"/>
  <c r="AH137" s="1"/>
  <c r="E138"/>
  <c r="AH138" s="1"/>
  <c r="E139"/>
  <c r="AH139" s="1"/>
  <c r="E140"/>
  <c r="AE140" s="1"/>
  <c r="E141"/>
  <c r="AE141" s="1"/>
  <c r="E142"/>
  <c r="AH142" s="1"/>
  <c r="E143"/>
  <c r="E144"/>
  <c r="E145"/>
  <c r="AG145" s="1"/>
  <c r="E146"/>
  <c r="AG146" s="1"/>
  <c r="E147"/>
  <c r="AE147" s="1"/>
  <c r="E148"/>
  <c r="AG148" s="1"/>
  <c r="E149"/>
  <c r="AG149" s="1"/>
  <c r="E150"/>
  <c r="E151"/>
  <c r="E152"/>
  <c r="E153"/>
  <c r="AG153" s="1"/>
  <c r="E154"/>
  <c r="AG154" s="1"/>
  <c r="E155"/>
  <c r="AE155" s="1"/>
  <c r="E156"/>
  <c r="AG156" s="1"/>
  <c r="E157"/>
  <c r="AE157" s="1"/>
  <c r="E158"/>
  <c r="AE158" s="1"/>
  <c r="E159"/>
  <c r="E160"/>
  <c r="E161"/>
  <c r="AG161" s="1"/>
  <c r="E162"/>
  <c r="AG162" s="1"/>
  <c r="E163"/>
  <c r="AE163" s="1"/>
  <c r="E164"/>
  <c r="AG164" s="1"/>
  <c r="E165"/>
  <c r="E166"/>
  <c r="E167"/>
  <c r="E168"/>
  <c r="E169"/>
  <c r="E170"/>
  <c r="E171"/>
  <c r="E172"/>
  <c r="E173"/>
  <c r="E174"/>
  <c r="E175"/>
  <c r="E176"/>
  <c r="E177"/>
  <c r="E178"/>
  <c r="E179"/>
  <c r="E180"/>
  <c r="E181"/>
  <c r="E182"/>
  <c r="E183"/>
  <c r="E184"/>
  <c r="E185"/>
  <c r="E186"/>
  <c r="E187"/>
  <c r="E188"/>
  <c r="E189"/>
  <c r="E190"/>
  <c r="E191"/>
  <c r="E192"/>
  <c r="E193"/>
  <c r="E194"/>
  <c r="E195"/>
  <c r="E196"/>
  <c r="E197"/>
  <c r="E198"/>
  <c r="E199"/>
  <c r="E200"/>
  <c r="E201"/>
  <c r="E202"/>
  <c r="E203"/>
  <c r="E204"/>
  <c r="E205"/>
  <c r="E206"/>
  <c r="E207"/>
  <c r="E208"/>
  <c r="E209"/>
  <c r="E210"/>
  <c r="E211"/>
  <c r="E212"/>
  <c r="E213"/>
  <c r="E214"/>
  <c r="E215"/>
  <c r="E216"/>
  <c r="E217"/>
  <c r="E218"/>
  <c r="E219"/>
  <c r="E220"/>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I48"/>
  <c r="AI49"/>
  <c r="AI50"/>
  <c r="AI51"/>
  <c r="AI52"/>
  <c r="AI53"/>
  <c r="AI54"/>
  <c r="AI55"/>
  <c r="AI56"/>
  <c r="AI57"/>
  <c r="AI58"/>
  <c r="AI59"/>
  <c r="AI60"/>
  <c r="AI61"/>
  <c r="AI62"/>
  <c r="AI63"/>
  <c r="AI64"/>
  <c r="AI65"/>
  <c r="AI66"/>
  <c r="AI67"/>
  <c r="AI68"/>
  <c r="AI69"/>
  <c r="AI70"/>
  <c r="AI71"/>
  <c r="AI72"/>
  <c r="AI73"/>
  <c r="AI74"/>
  <c r="AI75"/>
  <c r="AI76"/>
  <c r="AI77"/>
  <c r="AI78"/>
  <c r="AI79"/>
  <c r="AI80"/>
  <c r="AI81"/>
  <c r="AI82"/>
  <c r="AI83"/>
  <c r="AI84"/>
  <c r="AI85"/>
  <c r="AI86"/>
  <c r="AI87"/>
  <c r="AI88"/>
  <c r="AI89"/>
  <c r="AI90"/>
  <c r="AI91"/>
  <c r="AI92"/>
  <c r="AI93"/>
  <c r="AI94"/>
  <c r="AI95"/>
  <c r="AI96"/>
  <c r="AI97"/>
  <c r="AI165"/>
  <c r="AI166"/>
  <c r="AI167"/>
  <c r="AI168"/>
  <c r="AI169"/>
  <c r="AI170"/>
  <c r="AI171"/>
  <c r="AI172"/>
  <c r="AI173"/>
  <c r="AI174"/>
  <c r="AI175"/>
  <c r="AI176"/>
  <c r="AI177"/>
  <c r="AI178"/>
  <c r="AI179"/>
  <c r="AI180"/>
  <c r="AI181"/>
  <c r="AI182"/>
  <c r="AI183"/>
  <c r="AI184"/>
  <c r="AI185"/>
  <c r="AI186"/>
  <c r="AI187"/>
  <c r="AI188"/>
  <c r="AI189"/>
  <c r="AI190"/>
  <c r="AI191"/>
  <c r="AI192"/>
  <c r="AI193"/>
  <c r="AI194"/>
  <c r="AI195"/>
  <c r="AI196"/>
  <c r="AI197"/>
  <c r="AI198"/>
  <c r="AI199"/>
  <c r="AI200"/>
  <c r="AI201"/>
  <c r="AI202"/>
  <c r="AI203"/>
  <c r="AI204"/>
  <c r="AI205"/>
  <c r="AI206"/>
  <c r="AI207"/>
  <c r="AI208"/>
  <c r="AH10"/>
  <c r="AH11"/>
  <c r="AH12"/>
  <c r="AH13"/>
  <c r="AH14"/>
  <c r="AH15"/>
  <c r="AH16"/>
  <c r="GF16" s="1"/>
  <c r="AH17"/>
  <c r="AH18"/>
  <c r="AH19"/>
  <c r="AH20"/>
  <c r="AH21"/>
  <c r="AH22"/>
  <c r="AH23"/>
  <c r="AH24"/>
  <c r="GF24" s="1"/>
  <c r="AH25"/>
  <c r="AH26"/>
  <c r="AH27"/>
  <c r="AH28"/>
  <c r="AH29"/>
  <c r="AH30"/>
  <c r="AH31"/>
  <c r="AH32"/>
  <c r="AH33"/>
  <c r="AH34"/>
  <c r="AH35"/>
  <c r="AH36"/>
  <c r="AH37"/>
  <c r="AH38"/>
  <c r="AH39"/>
  <c r="GF39" s="1"/>
  <c r="AH40"/>
  <c r="GF40" s="1"/>
  <c r="AH41"/>
  <c r="AH42"/>
  <c r="AH43"/>
  <c r="AH44"/>
  <c r="AH45"/>
  <c r="AH46"/>
  <c r="AH47"/>
  <c r="AH48"/>
  <c r="GF48" s="1"/>
  <c r="AH49"/>
  <c r="AH50"/>
  <c r="AH51"/>
  <c r="AH52"/>
  <c r="AH53"/>
  <c r="AH54"/>
  <c r="AH55"/>
  <c r="AH56"/>
  <c r="GF56" s="1"/>
  <c r="AH57"/>
  <c r="AH58"/>
  <c r="AH59"/>
  <c r="AH60"/>
  <c r="AH61"/>
  <c r="AH62"/>
  <c r="AH63"/>
  <c r="AH64"/>
  <c r="GF64" s="1"/>
  <c r="AH65"/>
  <c r="AH66"/>
  <c r="AH67"/>
  <c r="AH102"/>
  <c r="AH103"/>
  <c r="AH104"/>
  <c r="AH108"/>
  <c r="AH109"/>
  <c r="AH110"/>
  <c r="AH111"/>
  <c r="AH112"/>
  <c r="AH113"/>
  <c r="AH114"/>
  <c r="AH115"/>
  <c r="AH116"/>
  <c r="AH117"/>
  <c r="AH118"/>
  <c r="AH119"/>
  <c r="AH120"/>
  <c r="AH121"/>
  <c r="AH122"/>
  <c r="AH123"/>
  <c r="AH124"/>
  <c r="AH125"/>
  <c r="AH126"/>
  <c r="AH127"/>
  <c r="AH128"/>
  <c r="AH134"/>
  <c r="AH135"/>
  <c r="AH136"/>
  <c r="AH143"/>
  <c r="AH144"/>
  <c r="AH152"/>
  <c r="AH159"/>
  <c r="AH160"/>
  <c r="AH168"/>
  <c r="AH176"/>
  <c r="AH184"/>
  <c r="AH191"/>
  <c r="AH192"/>
  <c r="AH200"/>
  <c r="AH207"/>
  <c r="AH208"/>
  <c r="AF10"/>
  <c r="AG10"/>
  <c r="AF11"/>
  <c r="AG11"/>
  <c r="AE12"/>
  <c r="AF12"/>
  <c r="AG12"/>
  <c r="AF13"/>
  <c r="AG13"/>
  <c r="AF14"/>
  <c r="AG14"/>
  <c r="AD15"/>
  <c r="AF15"/>
  <c r="AG15"/>
  <c r="AD16"/>
  <c r="AF16"/>
  <c r="GD16" s="1"/>
  <c r="AG16"/>
  <c r="AF17"/>
  <c r="AG17"/>
  <c r="AF18"/>
  <c r="AG18"/>
  <c r="AF19"/>
  <c r="AG19"/>
  <c r="AF20"/>
  <c r="AG20"/>
  <c r="AF21"/>
  <c r="AG21"/>
  <c r="AF22"/>
  <c r="AG22"/>
  <c r="AE23"/>
  <c r="AG23"/>
  <c r="AD24"/>
  <c r="AE24"/>
  <c r="AG24"/>
  <c r="AG27"/>
  <c r="AG28"/>
  <c r="AG29"/>
  <c r="AG30"/>
  <c r="AD31"/>
  <c r="AE31"/>
  <c r="AG31"/>
  <c r="AE32"/>
  <c r="AG32"/>
  <c r="AG33"/>
  <c r="AG34"/>
  <c r="AG35"/>
  <c r="AG36"/>
  <c r="AG37"/>
  <c r="AG38"/>
  <c r="AD39"/>
  <c r="AG39"/>
  <c r="AD40"/>
  <c r="AE40"/>
  <c r="AG40"/>
  <c r="GE40" s="1"/>
  <c r="AG41"/>
  <c r="AG42"/>
  <c r="AG43"/>
  <c r="AG44"/>
  <c r="AG45"/>
  <c r="AD46"/>
  <c r="AG46"/>
  <c r="AD47"/>
  <c r="AE47"/>
  <c r="AG47"/>
  <c r="AD48"/>
  <c r="AE48"/>
  <c r="AF48"/>
  <c r="AF54"/>
  <c r="AD55"/>
  <c r="AE55"/>
  <c r="AF55"/>
  <c r="AD56"/>
  <c r="AE56"/>
  <c r="AF56"/>
  <c r="AF58"/>
  <c r="AF59"/>
  <c r="AF60"/>
  <c r="AF61"/>
  <c r="AD62"/>
  <c r="AF62"/>
  <c r="AD63"/>
  <c r="AE63"/>
  <c r="AF63"/>
  <c r="AD64"/>
  <c r="AE64"/>
  <c r="AF64"/>
  <c r="AF65"/>
  <c r="AF66"/>
  <c r="AF67"/>
  <c r="AD70"/>
  <c r="AG70"/>
  <c r="AD71"/>
  <c r="AE71"/>
  <c r="AF71"/>
  <c r="AG71"/>
  <c r="AD72"/>
  <c r="AE72"/>
  <c r="AF72"/>
  <c r="AG72"/>
  <c r="AG75"/>
  <c r="AG77"/>
  <c r="AG78"/>
  <c r="AD79"/>
  <c r="AE79"/>
  <c r="AF79"/>
  <c r="AG79"/>
  <c r="AD80"/>
  <c r="AE80"/>
  <c r="AF80"/>
  <c r="AG80"/>
  <c r="AG83"/>
  <c r="AG84"/>
  <c r="AG85"/>
  <c r="AE86"/>
  <c r="AG86"/>
  <c r="AD87"/>
  <c r="AE87"/>
  <c r="AF87"/>
  <c r="AG87"/>
  <c r="GE87" s="1"/>
  <c r="AD88"/>
  <c r="AE88"/>
  <c r="AF88"/>
  <c r="AG88"/>
  <c r="AG89"/>
  <c r="AG90"/>
  <c r="AG91"/>
  <c r="AG92"/>
  <c r="AG93"/>
  <c r="AD94"/>
  <c r="AE94"/>
  <c r="AG94"/>
  <c r="AD95"/>
  <c r="AE95"/>
  <c r="AF95"/>
  <c r="AG95"/>
  <c r="GE95" s="1"/>
  <c r="AD96"/>
  <c r="AE96"/>
  <c r="AF96"/>
  <c r="AG96"/>
  <c r="AG97"/>
  <c r="AG98"/>
  <c r="AG99"/>
  <c r="AG100"/>
  <c r="AG101"/>
  <c r="AD102"/>
  <c r="AE102"/>
  <c r="AG102"/>
  <c r="AD103"/>
  <c r="AE103"/>
  <c r="AG103"/>
  <c r="GE103" s="1"/>
  <c r="AD104"/>
  <c r="AE104"/>
  <c r="AF104"/>
  <c r="AG104"/>
  <c r="AG105"/>
  <c r="AG106"/>
  <c r="AG107"/>
  <c r="AG108"/>
  <c r="AG109"/>
  <c r="AE110"/>
  <c r="AG110"/>
  <c r="AD111"/>
  <c r="AE111"/>
  <c r="AG111"/>
  <c r="AD112"/>
  <c r="AE112"/>
  <c r="AF112"/>
  <c r="AG112"/>
  <c r="AD118"/>
  <c r="AG118"/>
  <c r="AD119"/>
  <c r="AE119"/>
  <c r="AG119"/>
  <c r="AD120"/>
  <c r="AE120"/>
  <c r="AF120"/>
  <c r="AG120"/>
  <c r="AD126"/>
  <c r="AE126"/>
  <c r="AD127"/>
  <c r="AE127"/>
  <c r="AF127"/>
  <c r="AG127"/>
  <c r="AD128"/>
  <c r="AE128"/>
  <c r="AF128"/>
  <c r="AG128"/>
  <c r="AF129"/>
  <c r="AF130"/>
  <c r="AE131"/>
  <c r="AF131"/>
  <c r="AF132"/>
  <c r="AF133"/>
  <c r="AE134"/>
  <c r="AF134"/>
  <c r="AD135"/>
  <c r="AE135"/>
  <c r="AF135"/>
  <c r="AG135"/>
  <c r="AD136"/>
  <c r="AE136"/>
  <c r="AF136"/>
  <c r="AG136"/>
  <c r="AF137"/>
  <c r="AF138"/>
  <c r="AE139"/>
  <c r="AF139"/>
  <c r="AF140"/>
  <c r="AF141"/>
  <c r="AG141"/>
  <c r="AD142"/>
  <c r="AE142"/>
  <c r="AF142"/>
  <c r="AG142"/>
  <c r="AD143"/>
  <c r="AE143"/>
  <c r="AF143"/>
  <c r="AG143"/>
  <c r="AD144"/>
  <c r="AE144"/>
  <c r="AF144"/>
  <c r="AG144"/>
  <c r="AF145"/>
  <c r="AF146"/>
  <c r="AF147"/>
  <c r="AF148"/>
  <c r="AF149"/>
  <c r="AD150"/>
  <c r="AE150"/>
  <c r="AF150"/>
  <c r="AG150"/>
  <c r="AD151"/>
  <c r="AE151"/>
  <c r="AF151"/>
  <c r="AG151"/>
  <c r="AD152"/>
  <c r="AE152"/>
  <c r="AF152"/>
  <c r="AG152"/>
  <c r="AF153"/>
  <c r="AF154"/>
  <c r="AF155"/>
  <c r="AF156"/>
  <c r="AF157"/>
  <c r="AD158"/>
  <c r="AF158"/>
  <c r="AG158"/>
  <c r="AD159"/>
  <c r="AE159"/>
  <c r="AF159"/>
  <c r="AG159"/>
  <c r="AD160"/>
  <c r="AE160"/>
  <c r="AF160"/>
  <c r="AG160"/>
  <c r="AF161"/>
  <c r="AF162"/>
  <c r="AF163"/>
  <c r="AF164"/>
  <c r="AE165"/>
  <c r="AF165"/>
  <c r="AG165"/>
  <c r="AD166"/>
  <c r="AE166"/>
  <c r="AF166"/>
  <c r="AG166"/>
  <c r="AD167"/>
  <c r="AE167"/>
  <c r="AF167"/>
  <c r="AG167"/>
  <c r="AD168"/>
  <c r="AE168"/>
  <c r="AF168"/>
  <c r="AG168"/>
  <c r="AE169"/>
  <c r="AF169"/>
  <c r="AE170"/>
  <c r="AF170"/>
  <c r="AE171"/>
  <c r="AF171"/>
  <c r="AE172"/>
  <c r="AF172"/>
  <c r="AE173"/>
  <c r="AF173"/>
  <c r="AD174"/>
  <c r="AE174"/>
  <c r="AF174"/>
  <c r="AG174"/>
  <c r="AD175"/>
  <c r="AE175"/>
  <c r="AF175"/>
  <c r="AG175"/>
  <c r="AD176"/>
  <c r="AE176"/>
  <c r="AF176"/>
  <c r="AG176"/>
  <c r="AE177"/>
  <c r="AF177"/>
  <c r="AE178"/>
  <c r="AF178"/>
  <c r="AE179"/>
  <c r="AF179"/>
  <c r="AE180"/>
  <c r="AF180"/>
  <c r="AE181"/>
  <c r="AF181"/>
  <c r="AG181"/>
  <c r="AE182"/>
  <c r="AF182"/>
  <c r="AG182"/>
  <c r="AD183"/>
  <c r="AE183"/>
  <c r="AF183"/>
  <c r="AG183"/>
  <c r="AD184"/>
  <c r="AE184"/>
  <c r="AF184"/>
  <c r="AG184"/>
  <c r="AE185"/>
  <c r="AF185"/>
  <c r="AE186"/>
  <c r="AF186"/>
  <c r="AE187"/>
  <c r="AF187"/>
  <c r="AE188"/>
  <c r="AF188"/>
  <c r="AE189"/>
  <c r="AF189"/>
  <c r="AD190"/>
  <c r="AE190"/>
  <c r="AF190"/>
  <c r="AG190"/>
  <c r="AD191"/>
  <c r="AE191"/>
  <c r="AF191"/>
  <c r="AG191"/>
  <c r="AD192"/>
  <c r="AE192"/>
  <c r="AF192"/>
  <c r="AG192"/>
  <c r="AE193"/>
  <c r="AF193"/>
  <c r="AE194"/>
  <c r="AF194"/>
  <c r="AE195"/>
  <c r="AF195"/>
  <c r="AE196"/>
  <c r="AF196"/>
  <c r="AE197"/>
  <c r="AF197"/>
  <c r="AD198"/>
  <c r="AE198"/>
  <c r="AF198"/>
  <c r="AG198"/>
  <c r="AD199"/>
  <c r="AE199"/>
  <c r="AF199"/>
  <c r="AG199"/>
  <c r="AD200"/>
  <c r="AE200"/>
  <c r="AF200"/>
  <c r="AG200"/>
  <c r="AE201"/>
  <c r="AF201"/>
  <c r="AE202"/>
  <c r="AF202"/>
  <c r="AE203"/>
  <c r="AF203"/>
  <c r="AE204"/>
  <c r="AF204"/>
  <c r="AE205"/>
  <c r="AF205"/>
  <c r="AD206"/>
  <c r="AE206"/>
  <c r="AF206"/>
  <c r="AG206"/>
  <c r="AD207"/>
  <c r="AE207"/>
  <c r="AF207"/>
  <c r="AG207"/>
  <c r="AD208"/>
  <c r="AE208"/>
  <c r="AF208"/>
  <c r="AG208"/>
  <c r="G14"/>
  <c r="G15"/>
  <c r="G16"/>
  <c r="G17"/>
  <c r="G18"/>
  <c r="G19"/>
  <c r="G20"/>
  <c r="G21"/>
  <c r="G22"/>
  <c r="G23"/>
  <c r="G24"/>
  <c r="G25"/>
  <c r="G26"/>
  <c r="G27"/>
  <c r="G28"/>
  <c r="G29"/>
  <c r="G30"/>
  <c r="G31"/>
  <c r="G32"/>
  <c r="G33"/>
  <c r="G34"/>
  <c r="G35"/>
  <c r="G36"/>
  <c r="G37"/>
  <c r="G38"/>
  <c r="G39"/>
  <c r="G40"/>
  <c r="G41"/>
  <c r="G42"/>
  <c r="G43"/>
  <c r="G44"/>
  <c r="G45"/>
  <c r="G46"/>
  <c r="G47"/>
  <c r="G48"/>
  <c r="G49"/>
  <c r="G50"/>
  <c r="G51"/>
  <c r="G52"/>
  <c r="G53"/>
  <c r="G54"/>
  <c r="G55"/>
  <c r="G56"/>
  <c r="G57"/>
  <c r="G58"/>
  <c r="G59"/>
  <c r="G60"/>
  <c r="G61"/>
  <c r="G62"/>
  <c r="G63"/>
  <c r="G64"/>
  <c r="G65"/>
  <c r="G66"/>
  <c r="G67"/>
  <c r="G68"/>
  <c r="G69"/>
  <c r="G70"/>
  <c r="G71"/>
  <c r="G72"/>
  <c r="G73"/>
  <c r="G74"/>
  <c r="G75"/>
  <c r="G76"/>
  <c r="G77"/>
  <c r="G78"/>
  <c r="G79"/>
  <c r="G80"/>
  <c r="G81"/>
  <c r="G82"/>
  <c r="G83"/>
  <c r="G84"/>
  <c r="G85"/>
  <c r="G86"/>
  <c r="G87"/>
  <c r="G88"/>
  <c r="G89"/>
  <c r="G90"/>
  <c r="G91"/>
  <c r="G92"/>
  <c r="G93"/>
  <c r="G94"/>
  <c r="G95"/>
  <c r="G96"/>
  <c r="G97"/>
  <c r="G98"/>
  <c r="G99"/>
  <c r="G100"/>
  <c r="G101"/>
  <c r="G102"/>
  <c r="G103"/>
  <c r="G104"/>
  <c r="G105"/>
  <c r="G106"/>
  <c r="G107"/>
  <c r="G108"/>
  <c r="G109"/>
  <c r="G110"/>
  <c r="G111"/>
  <c r="G112"/>
  <c r="G113"/>
  <c r="G114"/>
  <c r="G115"/>
  <c r="G116"/>
  <c r="G117"/>
  <c r="G118"/>
  <c r="G119"/>
  <c r="G120"/>
  <c r="G121"/>
  <c r="G122"/>
  <c r="G123"/>
  <c r="G124"/>
  <c r="G125"/>
  <c r="G126"/>
  <c r="G127"/>
  <c r="G128"/>
  <c r="G129"/>
  <c r="G130"/>
  <c r="G131"/>
  <c r="G132"/>
  <c r="G133"/>
  <c r="G134"/>
  <c r="G135"/>
  <c r="G136"/>
  <c r="G137"/>
  <c r="G138"/>
  <c r="G139"/>
  <c r="G140"/>
  <c r="G141"/>
  <c r="G142"/>
  <c r="G143"/>
  <c r="G144"/>
  <c r="G145"/>
  <c r="G146"/>
  <c r="G147"/>
  <c r="G148"/>
  <c r="G149"/>
  <c r="G150"/>
  <c r="G151"/>
  <c r="G152"/>
  <c r="G153"/>
  <c r="G154"/>
  <c r="G155"/>
  <c r="G156"/>
  <c r="G157"/>
  <c r="G158"/>
  <c r="G159"/>
  <c r="G160"/>
  <c r="G161"/>
  <c r="G162"/>
  <c r="G163"/>
  <c r="G164"/>
  <c r="G165"/>
  <c r="G166"/>
  <c r="G167"/>
  <c r="G168"/>
  <c r="G169"/>
  <c r="G170"/>
  <c r="G171"/>
  <c r="G172"/>
  <c r="G173"/>
  <c r="G174"/>
  <c r="G175"/>
  <c r="G176"/>
  <c r="G177"/>
  <c r="G178"/>
  <c r="G179"/>
  <c r="G180"/>
  <c r="G181"/>
  <c r="G182"/>
  <c r="G183"/>
  <c r="G184"/>
  <c r="G185"/>
  <c r="G186"/>
  <c r="G187"/>
  <c r="G188"/>
  <c r="G189"/>
  <c r="G190"/>
  <c r="G191"/>
  <c r="G192"/>
  <c r="G193"/>
  <c r="G194"/>
  <c r="G195"/>
  <c r="G196"/>
  <c r="G197"/>
  <c r="G198"/>
  <c r="G199"/>
  <c r="G200"/>
  <c r="G201"/>
  <c r="G202"/>
  <c r="G203"/>
  <c r="G204"/>
  <c r="G205"/>
  <c r="G206"/>
  <c r="G207"/>
  <c r="G208"/>
  <c r="G11"/>
  <c r="G12"/>
  <c r="G13"/>
  <c r="AD99" l="1"/>
  <c r="AD205"/>
  <c r="AD83"/>
  <c r="AD189"/>
  <c r="AD181"/>
  <c r="AD125"/>
  <c r="AD115"/>
  <c r="AD132"/>
  <c r="AD197"/>
  <c r="AD173"/>
  <c r="AD165"/>
  <c r="AD101"/>
  <c r="AD171"/>
  <c r="AD187"/>
  <c r="AD163"/>
  <c r="AD154"/>
  <c r="AD194"/>
  <c r="AD204"/>
  <c r="AD180"/>
  <c r="AD172"/>
  <c r="AD116"/>
  <c r="AD76"/>
  <c r="AD149"/>
  <c r="AD117"/>
  <c r="AD140"/>
  <c r="AD133"/>
  <c r="AD69"/>
  <c r="AD156"/>
  <c r="AD68"/>
  <c r="AD157"/>
  <c r="AD164"/>
  <c r="AD141"/>
  <c r="AD98"/>
  <c r="AD145"/>
  <c r="AD137"/>
  <c r="AD185"/>
  <c r="AD155"/>
  <c r="AD146"/>
  <c r="AD138"/>
  <c r="AD129"/>
  <c r="AD202"/>
  <c r="AD195"/>
  <c r="AD188"/>
  <c r="AD169"/>
  <c r="AD161"/>
  <c r="AD121"/>
  <c r="AD106"/>
  <c r="AD100"/>
  <c r="AD78"/>
  <c r="AD105"/>
  <c r="AD179"/>
  <c r="AD122"/>
  <c r="AD91"/>
  <c r="AD193"/>
  <c r="AD186"/>
  <c r="AD162"/>
  <c r="AD123"/>
  <c r="AD113"/>
  <c r="AD107"/>
  <c r="AD81"/>
  <c r="AD74"/>
  <c r="AD201"/>
  <c r="AD178"/>
  <c r="AD147"/>
  <c r="AD139"/>
  <c r="AD130"/>
  <c r="AD73"/>
  <c r="AD203"/>
  <c r="AD196"/>
  <c r="AD182"/>
  <c r="AD177"/>
  <c r="AD170"/>
  <c r="AD153"/>
  <c r="AD148"/>
  <c r="AD131"/>
  <c r="AD124"/>
  <c r="AD114"/>
  <c r="AD82"/>
  <c r="AD75"/>
  <c r="AG69"/>
  <c r="AF57"/>
  <c r="AF53"/>
  <c r="AH99"/>
  <c r="AF49"/>
  <c r="GG189"/>
  <c r="GG172"/>
  <c r="AF50"/>
  <c r="GD50" s="1"/>
  <c r="GG185"/>
  <c r="AH107"/>
  <c r="AF51"/>
  <c r="GD51" s="1"/>
  <c r="AF52"/>
  <c r="GD52" s="1"/>
  <c r="GG192"/>
  <c r="GG184"/>
  <c r="AH140"/>
  <c r="AH133"/>
  <c r="AH130"/>
  <c r="AG157"/>
  <c r="AG172"/>
  <c r="AG197"/>
  <c r="AG189"/>
  <c r="AG173"/>
  <c r="AG205"/>
  <c r="AG196"/>
  <c r="AG178"/>
  <c r="AG204"/>
  <c r="AG147"/>
  <c r="GE147" s="1"/>
  <c r="AG170"/>
  <c r="AG194"/>
  <c r="AG202"/>
  <c r="AG188"/>
  <c r="AG115"/>
  <c r="AG186"/>
  <c r="AG180"/>
  <c r="AG116"/>
  <c r="AG203"/>
  <c r="AG201"/>
  <c r="AG195"/>
  <c r="AG193"/>
  <c r="AG187"/>
  <c r="AG185"/>
  <c r="AG179"/>
  <c r="AG177"/>
  <c r="AG171"/>
  <c r="AG169"/>
  <c r="AG155"/>
  <c r="AG123"/>
  <c r="DY9"/>
  <c r="AE74"/>
  <c r="AE100"/>
  <c r="AE149"/>
  <c r="AE106"/>
  <c r="AE101"/>
  <c r="AE93"/>
  <c r="AE90"/>
  <c r="AE68"/>
  <c r="AE29"/>
  <c r="AE105"/>
  <c r="AE73"/>
  <c r="AE138"/>
  <c r="AE113"/>
  <c r="AE108"/>
  <c r="AE98"/>
  <c r="AE76"/>
  <c r="AE153"/>
  <c r="AE121"/>
  <c r="AE124"/>
  <c r="AE129"/>
  <c r="AE114"/>
  <c r="AE109"/>
  <c r="AE89"/>
  <c r="AE77"/>
  <c r="AE26"/>
  <c r="AE161"/>
  <c r="AE145"/>
  <c r="AE81"/>
  <c r="AE84"/>
  <c r="AE164"/>
  <c r="AE132"/>
  <c r="GC132" s="1"/>
  <c r="AE122"/>
  <c r="AE117"/>
  <c r="AE92"/>
  <c r="AE82"/>
  <c r="AE162"/>
  <c r="AE156"/>
  <c r="AE154"/>
  <c r="AE148"/>
  <c r="AE146"/>
  <c r="AE137"/>
  <c r="AE125"/>
  <c r="AE97"/>
  <c r="AE85"/>
  <c r="AG25"/>
  <c r="GE25" s="1"/>
  <c r="AH175"/>
  <c r="AE28"/>
  <c r="AF97"/>
  <c r="AH202"/>
  <c r="AH186"/>
  <c r="AH170"/>
  <c r="AH146"/>
  <c r="AG138"/>
  <c r="AG130"/>
  <c r="AF122"/>
  <c r="AF114"/>
  <c r="AF106"/>
  <c r="AF98"/>
  <c r="AF90"/>
  <c r="AF82"/>
  <c r="AF74"/>
  <c r="AE66"/>
  <c r="AE58"/>
  <c r="AE50"/>
  <c r="AE42"/>
  <c r="AE34"/>
  <c r="AD26"/>
  <c r="AD18"/>
  <c r="AF123"/>
  <c r="AF115"/>
  <c r="AF107"/>
  <c r="AF99"/>
  <c r="AF91"/>
  <c r="AF83"/>
  <c r="AF75"/>
  <c r="AE67"/>
  <c r="AE59"/>
  <c r="AE51"/>
  <c r="AE43"/>
  <c r="AE35"/>
  <c r="AD27"/>
  <c r="AD19"/>
  <c r="AH201"/>
  <c r="AH153"/>
  <c r="AF73"/>
  <c r="AH196"/>
  <c r="AH164"/>
  <c r="AH148"/>
  <c r="AF124"/>
  <c r="AF100"/>
  <c r="AF84"/>
  <c r="AF68"/>
  <c r="AE44"/>
  <c r="AD28"/>
  <c r="AH205"/>
  <c r="AH165"/>
  <c r="AG133"/>
  <c r="AF101"/>
  <c r="AF77"/>
  <c r="AE61"/>
  <c r="AE45"/>
  <c r="AD29"/>
  <c r="AH206"/>
  <c r="AH198"/>
  <c r="AH190"/>
  <c r="AH182"/>
  <c r="AH174"/>
  <c r="AH166"/>
  <c r="AH158"/>
  <c r="AH150"/>
  <c r="AG134"/>
  <c r="AF126"/>
  <c r="AF118"/>
  <c r="AF110"/>
  <c r="AF94"/>
  <c r="AF86"/>
  <c r="AF78"/>
  <c r="AE62"/>
  <c r="AE54"/>
  <c r="AE38"/>
  <c r="AD30"/>
  <c r="AD22"/>
  <c r="AD14"/>
  <c r="AH177"/>
  <c r="AH204"/>
  <c r="AH180"/>
  <c r="AH156"/>
  <c r="AG132"/>
  <c r="AF108"/>
  <c r="AF92"/>
  <c r="AF76"/>
  <c r="AE60"/>
  <c r="AE36"/>
  <c r="AD20"/>
  <c r="AH197"/>
  <c r="AH181"/>
  <c r="AH149"/>
  <c r="AF117"/>
  <c r="AF93"/>
  <c r="AE37"/>
  <c r="AD21"/>
  <c r="AH199"/>
  <c r="GF199" s="1"/>
  <c r="AH183"/>
  <c r="AH167"/>
  <c r="AH151"/>
  <c r="AF119"/>
  <c r="AF111"/>
  <c r="AF103"/>
  <c r="AE39"/>
  <c r="AD23"/>
  <c r="AH188"/>
  <c r="AH172"/>
  <c r="AG140"/>
  <c r="AF116"/>
  <c r="AE52"/>
  <c r="AH189"/>
  <c r="AH173"/>
  <c r="AH157"/>
  <c r="AH141"/>
  <c r="AF125"/>
  <c r="AF109"/>
  <c r="AF85"/>
  <c r="AF69"/>
  <c r="AE53"/>
  <c r="AD13"/>
  <c r="GC205"/>
  <c r="GC197"/>
  <c r="GC189"/>
  <c r="GC181"/>
  <c r="GC173"/>
  <c r="GD138"/>
  <c r="GD139"/>
  <c r="GE110"/>
  <c r="GD158"/>
  <c r="GD150"/>
  <c r="GD142"/>
  <c r="GE17"/>
  <c r="GE21"/>
  <c r="GD130"/>
  <c r="GE29"/>
  <c r="GI70"/>
  <c r="GC70" s="1"/>
  <c r="GD162"/>
  <c r="GD154"/>
  <c r="GD146"/>
  <c r="GE13"/>
  <c r="GC207"/>
  <c r="GC199"/>
  <c r="GC191"/>
  <c r="GC167"/>
  <c r="GD134"/>
  <c r="GE94"/>
  <c r="GE86"/>
  <c r="GD62"/>
  <c r="GF66"/>
  <c r="GF58"/>
  <c r="GF50"/>
  <c r="GF42"/>
  <c r="GF34"/>
  <c r="GF26"/>
  <c r="GF18"/>
  <c r="GF10"/>
  <c r="GD131"/>
  <c r="GE102"/>
  <c r="GC183"/>
  <c r="GC175"/>
  <c r="GD155"/>
  <c r="GD147"/>
  <c r="GE111"/>
  <c r="AF70"/>
  <c r="GD70" s="1"/>
  <c r="GD206"/>
  <c r="GD198"/>
  <c r="GD190"/>
  <c r="GD182"/>
  <c r="GD174"/>
  <c r="GD166"/>
  <c r="GF62"/>
  <c r="GF54"/>
  <c r="GF46"/>
  <c r="GF38"/>
  <c r="GF30"/>
  <c r="GF22"/>
  <c r="II193"/>
  <c r="II161"/>
  <c r="II129"/>
  <c r="II105"/>
  <c r="II65"/>
  <c r="II9"/>
  <c r="II194"/>
  <c r="II162"/>
  <c r="II130"/>
  <c r="II82"/>
  <c r="II10"/>
  <c r="II208"/>
  <c r="II200"/>
  <c r="II192"/>
  <c r="II184"/>
  <c r="II176"/>
  <c r="II168"/>
  <c r="II160"/>
  <c r="II152"/>
  <c r="II144"/>
  <c r="II136"/>
  <c r="II128"/>
  <c r="II120"/>
  <c r="II112"/>
  <c r="II104"/>
  <c r="II96"/>
  <c r="II88"/>
  <c r="II80"/>
  <c r="II72"/>
  <c r="II64"/>
  <c r="II56"/>
  <c r="II48"/>
  <c r="II40"/>
  <c r="II32"/>
  <c r="II24"/>
  <c r="II16"/>
  <c r="AH161"/>
  <c r="AF105"/>
  <c r="GD202"/>
  <c r="GD194"/>
  <c r="GD186"/>
  <c r="GD178"/>
  <c r="GD170"/>
  <c r="GD65"/>
  <c r="GE41"/>
  <c r="GE33"/>
  <c r="GG93"/>
  <c r="GG85"/>
  <c r="GG77"/>
  <c r="GG69"/>
  <c r="GG53"/>
  <c r="GG45"/>
  <c r="GG37"/>
  <c r="GG21"/>
  <c r="II185"/>
  <c r="II145"/>
  <c r="II113"/>
  <c r="II81"/>
  <c r="II49"/>
  <c r="II25"/>
  <c r="II178"/>
  <c r="II154"/>
  <c r="II122"/>
  <c r="II98"/>
  <c r="II74"/>
  <c r="II58"/>
  <c r="II42"/>
  <c r="II34"/>
  <c r="II203"/>
  <c r="II195"/>
  <c r="II187"/>
  <c r="II179"/>
  <c r="II171"/>
  <c r="II163"/>
  <c r="II155"/>
  <c r="II147"/>
  <c r="II139"/>
  <c r="II131"/>
  <c r="II123"/>
  <c r="II115"/>
  <c r="II107"/>
  <c r="II99"/>
  <c r="II91"/>
  <c r="II83"/>
  <c r="II75"/>
  <c r="II67"/>
  <c r="II59"/>
  <c r="II51"/>
  <c r="II43"/>
  <c r="II35"/>
  <c r="II27"/>
  <c r="II19"/>
  <c r="II11"/>
  <c r="II204"/>
  <c r="II196"/>
  <c r="II188"/>
  <c r="II180"/>
  <c r="II172"/>
  <c r="II164"/>
  <c r="II156"/>
  <c r="II148"/>
  <c r="II140"/>
  <c r="II132"/>
  <c r="II124"/>
  <c r="II116"/>
  <c r="II108"/>
  <c r="II100"/>
  <c r="II92"/>
  <c r="II84"/>
  <c r="II76"/>
  <c r="II68"/>
  <c r="II60"/>
  <c r="II52"/>
  <c r="II44"/>
  <c r="II36"/>
  <c r="II28"/>
  <c r="II20"/>
  <c r="II12"/>
  <c r="AH185"/>
  <c r="GC193"/>
  <c r="GC185"/>
  <c r="GC177"/>
  <c r="GD66"/>
  <c r="GD58"/>
  <c r="GE42"/>
  <c r="GE34"/>
  <c r="AH194"/>
  <c r="AH178"/>
  <c r="AH162"/>
  <c r="AH154"/>
  <c r="GD203"/>
  <c r="GD195"/>
  <c r="GD187"/>
  <c r="GD179"/>
  <c r="GD171"/>
  <c r="GD61"/>
  <c r="GE45"/>
  <c r="GE37"/>
  <c r="GD21"/>
  <c r="GE18"/>
  <c r="GD13"/>
  <c r="GE10"/>
  <c r="AH203"/>
  <c r="AH195"/>
  <c r="AH187"/>
  <c r="AH179"/>
  <c r="AH171"/>
  <c r="AH163"/>
  <c r="AH155"/>
  <c r="AH147"/>
  <c r="GF61"/>
  <c r="GF53"/>
  <c r="GF45"/>
  <c r="GF37"/>
  <c r="GF29"/>
  <c r="GF21"/>
  <c r="GF13"/>
  <c r="GG25"/>
  <c r="II169"/>
  <c r="II137"/>
  <c r="II97"/>
  <c r="II57"/>
  <c r="II17"/>
  <c r="II202"/>
  <c r="II170"/>
  <c r="II138"/>
  <c r="II106"/>
  <c r="II26"/>
  <c r="II206"/>
  <c r="II198"/>
  <c r="II166"/>
  <c r="II158"/>
  <c r="II142"/>
  <c r="II134"/>
  <c r="II102"/>
  <c r="II94"/>
  <c r="II78"/>
  <c r="II70"/>
  <c r="AH145"/>
  <c r="AF113"/>
  <c r="AF81"/>
  <c r="AG139"/>
  <c r="AG137"/>
  <c r="AG131"/>
  <c r="AG129"/>
  <c r="GD67"/>
  <c r="GD59"/>
  <c r="II201"/>
  <c r="II177"/>
  <c r="II153"/>
  <c r="II121"/>
  <c r="II89"/>
  <c r="II73"/>
  <c r="II41"/>
  <c r="II33"/>
  <c r="II186"/>
  <c r="II146"/>
  <c r="II114"/>
  <c r="II90"/>
  <c r="II66"/>
  <c r="II50"/>
  <c r="II18"/>
  <c r="II205"/>
  <c r="II197"/>
  <c r="II189"/>
  <c r="II181"/>
  <c r="II173"/>
  <c r="II165"/>
  <c r="II157"/>
  <c r="II149"/>
  <c r="II141"/>
  <c r="II133"/>
  <c r="II125"/>
  <c r="II117"/>
  <c r="II109"/>
  <c r="II101"/>
  <c r="II93"/>
  <c r="II85"/>
  <c r="II77"/>
  <c r="II69"/>
  <c r="II61"/>
  <c r="II53"/>
  <c r="II45"/>
  <c r="II37"/>
  <c r="II29"/>
  <c r="II21"/>
  <c r="II13"/>
  <c r="II207"/>
  <c r="II199"/>
  <c r="II183"/>
  <c r="II175"/>
  <c r="II143"/>
  <c r="II135"/>
  <c r="II119"/>
  <c r="II111"/>
  <c r="II79"/>
  <c r="II71"/>
  <c r="II55"/>
  <c r="II47"/>
  <c r="AH193"/>
  <c r="AH169"/>
  <c r="AF121"/>
  <c r="AF89"/>
  <c r="GG74"/>
  <c r="GG66"/>
  <c r="GG58"/>
  <c r="GG50"/>
  <c r="GG42"/>
  <c r="GG34"/>
  <c r="GG26"/>
  <c r="GG18"/>
  <c r="GG10"/>
  <c r="GC202"/>
  <c r="GC194"/>
  <c r="GC186"/>
  <c r="GC178"/>
  <c r="GC170"/>
  <c r="AE65"/>
  <c r="AE57"/>
  <c r="AE49"/>
  <c r="AE41"/>
  <c r="AE33"/>
  <c r="AD25"/>
  <c r="AD17"/>
  <c r="GD163"/>
  <c r="AG163"/>
  <c r="GG13"/>
  <c r="GI14"/>
  <c r="GD11"/>
  <c r="AD32"/>
  <c r="GF32"/>
  <c r="GG90"/>
  <c r="GF14"/>
  <c r="GI15"/>
  <c r="GB15" s="1"/>
  <c r="GD14"/>
  <c r="GD22"/>
  <c r="GG82"/>
  <c r="GI102"/>
  <c r="GD102" s="1"/>
  <c r="GE16"/>
  <c r="GD207"/>
  <c r="GD199"/>
  <c r="GD191"/>
  <c r="GD183"/>
  <c r="GD175"/>
  <c r="GD167"/>
  <c r="GD159"/>
  <c r="GD151"/>
  <c r="GD143"/>
  <c r="GD135"/>
  <c r="GD64"/>
  <c r="GD48"/>
  <c r="GE32"/>
  <c r="GF63"/>
  <c r="GF55"/>
  <c r="GF47"/>
  <c r="GF31"/>
  <c r="GF23"/>
  <c r="GF15"/>
  <c r="GI111"/>
  <c r="GC111" s="1"/>
  <c r="GC208"/>
  <c r="GC192"/>
  <c r="GC184"/>
  <c r="GC176"/>
  <c r="GC168"/>
  <c r="GF120"/>
  <c r="GF112"/>
  <c r="GI183"/>
  <c r="GE183" s="1"/>
  <c r="GC200"/>
  <c r="GD208"/>
  <c r="GD200"/>
  <c r="GD192"/>
  <c r="GD184"/>
  <c r="GD176"/>
  <c r="GD168"/>
  <c r="GD160"/>
  <c r="GD152"/>
  <c r="GD144"/>
  <c r="GD136"/>
  <c r="GD128"/>
  <c r="GD15"/>
  <c r="GI143"/>
  <c r="GF143" s="1"/>
  <c r="GE112"/>
  <c r="GE104"/>
  <c r="GE96"/>
  <c r="GE88"/>
  <c r="GD63"/>
  <c r="GE47"/>
  <c r="GE39"/>
  <c r="GE31"/>
  <c r="GE23"/>
  <c r="GE15"/>
  <c r="GG96"/>
  <c r="GG88"/>
  <c r="GG80"/>
  <c r="GG72"/>
  <c r="GG64"/>
  <c r="GG56"/>
  <c r="GG48"/>
  <c r="GG40"/>
  <c r="GG32"/>
  <c r="GG24"/>
  <c r="GG16"/>
  <c r="GC201"/>
  <c r="GF121"/>
  <c r="GF113"/>
  <c r="GF105"/>
  <c r="GI153"/>
  <c r="GE153" s="1"/>
  <c r="GI89"/>
  <c r="GB89" s="1"/>
  <c r="GE108"/>
  <c r="GE106"/>
  <c r="GE100"/>
  <c r="GE98"/>
  <c r="GE92"/>
  <c r="GE90"/>
  <c r="GE84"/>
  <c r="GD18"/>
  <c r="GD10"/>
  <c r="GF122"/>
  <c r="GF114"/>
  <c r="GF60"/>
  <c r="GF52"/>
  <c r="GF44"/>
  <c r="GF36"/>
  <c r="GF28"/>
  <c r="GF20"/>
  <c r="GF12"/>
  <c r="GI161"/>
  <c r="GE161" s="1"/>
  <c r="GI97"/>
  <c r="GB97" s="1"/>
  <c r="GG81"/>
  <c r="GG57"/>
  <c r="GG33"/>
  <c r="GD205"/>
  <c r="GD201"/>
  <c r="GD197"/>
  <c r="GD193"/>
  <c r="GD189"/>
  <c r="GD185"/>
  <c r="GD181"/>
  <c r="GD177"/>
  <c r="GD173"/>
  <c r="GD169"/>
  <c r="GD165"/>
  <c r="GD161"/>
  <c r="GD157"/>
  <c r="GD153"/>
  <c r="GD149"/>
  <c r="GD145"/>
  <c r="GD141"/>
  <c r="GD137"/>
  <c r="GD133"/>
  <c r="GD129"/>
  <c r="GF125"/>
  <c r="GF117"/>
  <c r="GF109"/>
  <c r="GF101"/>
  <c r="GI185"/>
  <c r="GI113"/>
  <c r="GE113" s="1"/>
  <c r="GI49"/>
  <c r="GB49" s="1"/>
  <c r="GC169"/>
  <c r="GG97"/>
  <c r="GG73"/>
  <c r="GG49"/>
  <c r="GI177"/>
  <c r="GG177" s="1"/>
  <c r="GI25"/>
  <c r="GC25" s="1"/>
  <c r="GG29"/>
  <c r="GE109"/>
  <c r="GE105"/>
  <c r="GE101"/>
  <c r="GE97"/>
  <c r="GE93"/>
  <c r="GE89"/>
  <c r="GE85"/>
  <c r="GF127"/>
  <c r="GI198"/>
  <c r="GE198" s="1"/>
  <c r="GI121"/>
  <c r="GE121" s="1"/>
  <c r="GI55"/>
  <c r="GC55" s="1"/>
  <c r="GG89"/>
  <c r="GG65"/>
  <c r="GG41"/>
  <c r="GG17"/>
  <c r="GI33"/>
  <c r="GB33" s="1"/>
  <c r="GG61"/>
  <c r="GD17"/>
  <c r="GF65"/>
  <c r="GF57"/>
  <c r="GF49"/>
  <c r="GF41"/>
  <c r="GF33"/>
  <c r="GF25"/>
  <c r="GF17"/>
  <c r="GI199"/>
  <c r="GE199" s="1"/>
  <c r="GI142"/>
  <c r="GF142" s="1"/>
  <c r="GI57"/>
  <c r="GB57" s="1"/>
  <c r="II174"/>
  <c r="GI174"/>
  <c r="GE174" s="1"/>
  <c r="II110"/>
  <c r="GI110"/>
  <c r="GC110" s="1"/>
  <c r="II62"/>
  <c r="GI62"/>
  <c r="GB62" s="1"/>
  <c r="II46"/>
  <c r="GI46"/>
  <c r="GC46" s="1"/>
  <c r="GE46"/>
  <c r="II30"/>
  <c r="GE30"/>
  <c r="II167"/>
  <c r="GI167"/>
  <c r="GE167" s="1"/>
  <c r="II63"/>
  <c r="GI63"/>
  <c r="GC63" s="1"/>
  <c r="II39"/>
  <c r="GI39"/>
  <c r="GB39" s="1"/>
  <c r="GG39"/>
  <c r="II31"/>
  <c r="GG31"/>
  <c r="GI31"/>
  <c r="GB31" s="1"/>
  <c r="II15"/>
  <c r="GG15"/>
  <c r="GF123"/>
  <c r="GF59"/>
  <c r="GF51"/>
  <c r="GF35"/>
  <c r="GG91"/>
  <c r="GG83"/>
  <c r="GG27"/>
  <c r="GF108"/>
  <c r="GE99"/>
  <c r="GE35"/>
  <c r="GE19"/>
  <c r="GE11"/>
  <c r="GF118"/>
  <c r="GG92"/>
  <c r="GG60"/>
  <c r="GG28"/>
  <c r="GI206"/>
  <c r="GE206" s="1"/>
  <c r="GI119"/>
  <c r="GE119" s="1"/>
  <c r="GI78"/>
  <c r="GC78" s="1"/>
  <c r="GF119"/>
  <c r="GF111"/>
  <c r="GE44"/>
  <c r="II190"/>
  <c r="GI190"/>
  <c r="GE190" s="1"/>
  <c r="II150"/>
  <c r="GI150"/>
  <c r="GC150" s="1"/>
  <c r="II118"/>
  <c r="GI118"/>
  <c r="GE118" s="1"/>
  <c r="II86"/>
  <c r="GI86"/>
  <c r="GC86" s="1"/>
  <c r="II54"/>
  <c r="GI54"/>
  <c r="GB54" s="1"/>
  <c r="II38"/>
  <c r="GE38"/>
  <c r="II191"/>
  <c r="GI191"/>
  <c r="GF191" s="1"/>
  <c r="II159"/>
  <c r="GI159"/>
  <c r="GF159" s="1"/>
  <c r="II151"/>
  <c r="GI151"/>
  <c r="GC151" s="1"/>
  <c r="II127"/>
  <c r="GI127"/>
  <c r="GD127" s="1"/>
  <c r="II103"/>
  <c r="GI103"/>
  <c r="GC103" s="1"/>
  <c r="II95"/>
  <c r="GI95"/>
  <c r="GD95" s="1"/>
  <c r="II87"/>
  <c r="GI87"/>
  <c r="GD87" s="1"/>
  <c r="II23"/>
  <c r="GI23"/>
  <c r="GC23" s="1"/>
  <c r="GG23"/>
  <c r="GF115"/>
  <c r="GD19"/>
  <c r="GF19"/>
  <c r="GG43"/>
  <c r="GG19"/>
  <c r="GI30"/>
  <c r="GC30" s="1"/>
  <c r="GF124"/>
  <c r="GF116"/>
  <c r="GE107"/>
  <c r="GE91"/>
  <c r="GE83"/>
  <c r="GE43"/>
  <c r="GF126"/>
  <c r="GF110"/>
  <c r="GG84"/>
  <c r="GG76"/>
  <c r="GG68"/>
  <c r="GG52"/>
  <c r="GG44"/>
  <c r="GG36"/>
  <c r="GG20"/>
  <c r="GG12"/>
  <c r="GI207"/>
  <c r="GF207" s="1"/>
  <c r="GI166"/>
  <c r="GE166" s="1"/>
  <c r="GI79"/>
  <c r="GD79" s="1"/>
  <c r="GI38"/>
  <c r="GB38" s="1"/>
  <c r="GG95"/>
  <c r="GG87"/>
  <c r="GG79"/>
  <c r="GG71"/>
  <c r="GG63"/>
  <c r="GG55"/>
  <c r="GG47"/>
  <c r="GF27"/>
  <c r="II182"/>
  <c r="GI182"/>
  <c r="GG182" s="1"/>
  <c r="II14"/>
  <c r="GE14"/>
  <c r="GF11"/>
  <c r="GG75"/>
  <c r="GE12"/>
  <c r="GG35"/>
  <c r="GI71"/>
  <c r="GD71" s="1"/>
  <c r="GE20"/>
  <c r="GC180"/>
  <c r="GC166"/>
  <c r="GC118"/>
  <c r="GD20"/>
  <c r="GD12"/>
  <c r="GG94"/>
  <c r="GG86"/>
  <c r="GG78"/>
  <c r="GG70"/>
  <c r="GG62"/>
  <c r="GG54"/>
  <c r="GG46"/>
  <c r="GG38"/>
  <c r="GG30"/>
  <c r="GG22"/>
  <c r="GG14"/>
  <c r="GI175"/>
  <c r="GE175" s="1"/>
  <c r="GI134"/>
  <c r="GC134" s="1"/>
  <c r="GI47"/>
  <c r="GC47" s="1"/>
  <c r="GC203"/>
  <c r="GC195"/>
  <c r="GC187"/>
  <c r="GC179"/>
  <c r="GC171"/>
  <c r="II126"/>
  <c r="GI126"/>
  <c r="GC126" s="1"/>
  <c r="II22"/>
  <c r="GI22"/>
  <c r="GE22"/>
  <c r="GF67"/>
  <c r="GG67"/>
  <c r="GG59"/>
  <c r="GG51"/>
  <c r="GE36"/>
  <c r="GG11"/>
  <c r="GI158"/>
  <c r="GC158" s="1"/>
  <c r="GF43"/>
  <c r="GC206"/>
  <c r="GC204"/>
  <c r="GC198"/>
  <c r="GC196"/>
  <c r="GC190"/>
  <c r="GC188"/>
  <c r="GC182"/>
  <c r="GC174"/>
  <c r="GC172"/>
  <c r="GD204"/>
  <c r="GD196"/>
  <c r="GD188"/>
  <c r="GD180"/>
  <c r="GD172"/>
  <c r="GD164"/>
  <c r="GD156"/>
  <c r="GD148"/>
  <c r="GD140"/>
  <c r="GD132"/>
  <c r="GD60"/>
  <c r="GI135"/>
  <c r="GE135" s="1"/>
  <c r="GI94"/>
  <c r="GC94" s="1"/>
  <c r="GB174"/>
  <c r="GI201"/>
  <c r="GG201" s="1"/>
  <c r="GI137"/>
  <c r="GF137" s="1"/>
  <c r="GI73"/>
  <c r="GE73" s="1"/>
  <c r="GI145"/>
  <c r="GE145" s="1"/>
  <c r="GI81"/>
  <c r="GE81" s="1"/>
  <c r="GI17"/>
  <c r="GI169"/>
  <c r="GG169" s="1"/>
  <c r="GI105"/>
  <c r="GI41"/>
  <c r="GB41" s="1"/>
  <c r="GI193"/>
  <c r="GG193" s="1"/>
  <c r="GI129"/>
  <c r="GF129" s="1"/>
  <c r="GI65"/>
  <c r="GB65" s="1"/>
  <c r="GI208"/>
  <c r="GF208" s="1"/>
  <c r="GI200"/>
  <c r="GF200" s="1"/>
  <c r="GI192"/>
  <c r="GF192" s="1"/>
  <c r="GI184"/>
  <c r="GF184" s="1"/>
  <c r="GI176"/>
  <c r="GF176" s="1"/>
  <c r="GI168"/>
  <c r="GF168" s="1"/>
  <c r="GI160"/>
  <c r="GF160" s="1"/>
  <c r="GI152"/>
  <c r="GF152" s="1"/>
  <c r="GI144"/>
  <c r="GF144" s="1"/>
  <c r="GI136"/>
  <c r="GE136" s="1"/>
  <c r="GI128"/>
  <c r="GE128" s="1"/>
  <c r="GI120"/>
  <c r="GD120" s="1"/>
  <c r="GI112"/>
  <c r="GD112" s="1"/>
  <c r="GI104"/>
  <c r="GD104" s="1"/>
  <c r="GI96"/>
  <c r="GD96" s="1"/>
  <c r="GI88"/>
  <c r="GD88" s="1"/>
  <c r="GI80"/>
  <c r="GD80" s="1"/>
  <c r="GI72"/>
  <c r="GD72" s="1"/>
  <c r="GI64"/>
  <c r="GC64" s="1"/>
  <c r="GI56"/>
  <c r="GC56" s="1"/>
  <c r="GI48"/>
  <c r="GC48" s="1"/>
  <c r="GI40"/>
  <c r="GC40" s="1"/>
  <c r="GI32"/>
  <c r="GC32" s="1"/>
  <c r="GI24"/>
  <c r="GB24" s="1"/>
  <c r="GI16"/>
  <c r="GB16" s="1"/>
  <c r="GI194"/>
  <c r="GG194" s="1"/>
  <c r="GI170"/>
  <c r="GG170" s="1"/>
  <c r="GI154"/>
  <c r="GE154" s="1"/>
  <c r="GI130"/>
  <c r="GC130" s="1"/>
  <c r="GI106"/>
  <c r="GF106" s="1"/>
  <c r="GI82"/>
  <c r="GE82" s="1"/>
  <c r="GI58"/>
  <c r="GB58" s="1"/>
  <c r="GI42"/>
  <c r="GB42" s="1"/>
  <c r="GI18"/>
  <c r="GI203"/>
  <c r="GG203" s="1"/>
  <c r="GI195"/>
  <c r="GG195" s="1"/>
  <c r="GI187"/>
  <c r="GG187" s="1"/>
  <c r="GI179"/>
  <c r="GG179" s="1"/>
  <c r="GI171"/>
  <c r="GG171" s="1"/>
  <c r="GI163"/>
  <c r="GC163" s="1"/>
  <c r="GI155"/>
  <c r="GC155" s="1"/>
  <c r="GI147"/>
  <c r="GC147" s="1"/>
  <c r="GI139"/>
  <c r="GC139" s="1"/>
  <c r="GI131"/>
  <c r="GC131" s="1"/>
  <c r="GI123"/>
  <c r="GC123" s="1"/>
  <c r="GI115"/>
  <c r="GC115" s="1"/>
  <c r="GI107"/>
  <c r="GC107" s="1"/>
  <c r="GI99"/>
  <c r="GC99" s="1"/>
  <c r="GI91"/>
  <c r="GC91" s="1"/>
  <c r="GI83"/>
  <c r="GC83" s="1"/>
  <c r="GI75"/>
  <c r="GC75" s="1"/>
  <c r="GI67"/>
  <c r="GB67" s="1"/>
  <c r="GI59"/>
  <c r="GB59" s="1"/>
  <c r="GI51"/>
  <c r="GB51" s="1"/>
  <c r="GI43"/>
  <c r="GB43" s="1"/>
  <c r="GI35"/>
  <c r="GB35" s="1"/>
  <c r="GI27"/>
  <c r="GC27" s="1"/>
  <c r="GI19"/>
  <c r="GI11"/>
  <c r="GC11" s="1"/>
  <c r="GI10"/>
  <c r="GJ10" s="1"/>
  <c r="GI202"/>
  <c r="GG202" s="1"/>
  <c r="GI186"/>
  <c r="GG186" s="1"/>
  <c r="GI162"/>
  <c r="GE162" s="1"/>
  <c r="GI138"/>
  <c r="GF138" s="1"/>
  <c r="GI114"/>
  <c r="GE114" s="1"/>
  <c r="GI90"/>
  <c r="GB90" s="1"/>
  <c r="GI74"/>
  <c r="GE74" s="1"/>
  <c r="GI50"/>
  <c r="GB50" s="1"/>
  <c r="GI26"/>
  <c r="GI204"/>
  <c r="GG204" s="1"/>
  <c r="GI196"/>
  <c r="GG196" s="1"/>
  <c r="GI188"/>
  <c r="GG188" s="1"/>
  <c r="GI180"/>
  <c r="GG180" s="1"/>
  <c r="GI172"/>
  <c r="GI164"/>
  <c r="GE164" s="1"/>
  <c r="GI156"/>
  <c r="GE156" s="1"/>
  <c r="GI148"/>
  <c r="GE148" s="1"/>
  <c r="GI140"/>
  <c r="GC140" s="1"/>
  <c r="GI132"/>
  <c r="GF132" s="1"/>
  <c r="GI124"/>
  <c r="GE124" s="1"/>
  <c r="GI116"/>
  <c r="GC116" s="1"/>
  <c r="GI108"/>
  <c r="GB108" s="1"/>
  <c r="GI100"/>
  <c r="GF100" s="1"/>
  <c r="GI92"/>
  <c r="GB92" s="1"/>
  <c r="GI84"/>
  <c r="GB84" s="1"/>
  <c r="GI76"/>
  <c r="GE76" s="1"/>
  <c r="GI68"/>
  <c r="GE68" s="1"/>
  <c r="GI60"/>
  <c r="GB60" s="1"/>
  <c r="GI52"/>
  <c r="GB52" s="1"/>
  <c r="GI44"/>
  <c r="GB44" s="1"/>
  <c r="GI36"/>
  <c r="GB36" s="1"/>
  <c r="GI28"/>
  <c r="GE28" s="1"/>
  <c r="GI20"/>
  <c r="GI12"/>
  <c r="GC12" s="1"/>
  <c r="GI178"/>
  <c r="GG178" s="1"/>
  <c r="GI146"/>
  <c r="GE146" s="1"/>
  <c r="GI122"/>
  <c r="GE122" s="1"/>
  <c r="GI98"/>
  <c r="GF98" s="1"/>
  <c r="GI66"/>
  <c r="GB66" s="1"/>
  <c r="GI34"/>
  <c r="GB34" s="1"/>
  <c r="GI205"/>
  <c r="GI197"/>
  <c r="GG197" s="1"/>
  <c r="GI189"/>
  <c r="GI181"/>
  <c r="GE181" s="1"/>
  <c r="GI173"/>
  <c r="GG173" s="1"/>
  <c r="GI165"/>
  <c r="GC165" s="1"/>
  <c r="GI157"/>
  <c r="GC157" s="1"/>
  <c r="GI149"/>
  <c r="GE149" s="1"/>
  <c r="GI141"/>
  <c r="GC141" s="1"/>
  <c r="GI133"/>
  <c r="GC133" s="1"/>
  <c r="GI125"/>
  <c r="GE125" s="1"/>
  <c r="GI117"/>
  <c r="GE117" s="1"/>
  <c r="GI109"/>
  <c r="GB109" s="1"/>
  <c r="GI101"/>
  <c r="GI93"/>
  <c r="GB93" s="1"/>
  <c r="GI85"/>
  <c r="GB85" s="1"/>
  <c r="GI77"/>
  <c r="GE77" s="1"/>
  <c r="GI69"/>
  <c r="GC69" s="1"/>
  <c r="GI61"/>
  <c r="GB61" s="1"/>
  <c r="GI53"/>
  <c r="GB53" s="1"/>
  <c r="GI45"/>
  <c r="GB45" s="1"/>
  <c r="GI37"/>
  <c r="GB37" s="1"/>
  <c r="GI29"/>
  <c r="GI21"/>
  <c r="GI13"/>
  <c r="KJ208"/>
  <c r="KI208"/>
  <c r="KJ207" s="1"/>
  <c r="KH208"/>
  <c r="KI207" s="1"/>
  <c r="KJ206" s="1"/>
  <c r="KG208"/>
  <c r="KH207" s="1"/>
  <c r="KI206" s="1"/>
  <c r="KJ205" s="1"/>
  <c r="KF208"/>
  <c r="KG207" s="1"/>
  <c r="KH206" s="1"/>
  <c r="KI205" s="1"/>
  <c r="KJ204" s="1"/>
  <c r="KE208"/>
  <c r="KF207" s="1"/>
  <c r="KG206" s="1"/>
  <c r="KH205" s="1"/>
  <c r="KI204" s="1"/>
  <c r="KJ203" s="1"/>
  <c r="KD208"/>
  <c r="KE207" s="1"/>
  <c r="KF206" s="1"/>
  <c r="KG205" s="1"/>
  <c r="KH204" s="1"/>
  <c r="KI203" s="1"/>
  <c r="KJ202" s="1"/>
  <c r="KA208"/>
  <c r="JZ208"/>
  <c r="KA207" s="1"/>
  <c r="JY208"/>
  <c r="JZ207" s="1"/>
  <c r="KA206" s="1"/>
  <c r="JX208"/>
  <c r="JY207" s="1"/>
  <c r="JZ206" s="1"/>
  <c r="KA205" s="1"/>
  <c r="JW208"/>
  <c r="JX207" s="1"/>
  <c r="JY206" s="1"/>
  <c r="JZ205" s="1"/>
  <c r="KA204" s="1"/>
  <c r="JV208"/>
  <c r="JW207" s="1"/>
  <c r="JX206" s="1"/>
  <c r="JY205" s="1"/>
  <c r="JZ204" s="1"/>
  <c r="KA203" s="1"/>
  <c r="JU208"/>
  <c r="JV207" s="1"/>
  <c r="JW206" s="1"/>
  <c r="JX205" s="1"/>
  <c r="JY204" s="1"/>
  <c r="JZ203" s="1"/>
  <c r="KA202" s="1"/>
  <c r="GB189" l="1"/>
  <c r="GB185"/>
  <c r="GB203"/>
  <c r="GB161"/>
  <c r="GB153"/>
  <c r="GB78"/>
  <c r="GB181"/>
  <c r="GB119"/>
  <c r="GB179"/>
  <c r="GB101"/>
  <c r="GB172"/>
  <c r="GB150"/>
  <c r="GB121"/>
  <c r="GB146"/>
  <c r="GB76"/>
  <c r="GB118"/>
  <c r="GB106"/>
  <c r="GB206"/>
  <c r="GB115"/>
  <c r="GB124"/>
  <c r="GB151"/>
  <c r="GB117"/>
  <c r="GB197"/>
  <c r="GB166"/>
  <c r="GB191"/>
  <c r="GB140"/>
  <c r="GB123"/>
  <c r="GB158"/>
  <c r="GB186"/>
  <c r="GB72"/>
  <c r="GB141"/>
  <c r="GB204"/>
  <c r="GB77"/>
  <c r="GB75"/>
  <c r="GB192"/>
  <c r="GB188"/>
  <c r="GB170"/>
  <c r="GB169"/>
  <c r="GB107"/>
  <c r="GB73"/>
  <c r="GB88"/>
  <c r="GB160"/>
  <c r="GB176"/>
  <c r="GB134"/>
  <c r="GB164"/>
  <c r="GB99"/>
  <c r="GB162"/>
  <c r="GB103"/>
  <c r="GB112"/>
  <c r="GB167"/>
  <c r="GB156"/>
  <c r="GB105"/>
  <c r="GB148"/>
  <c r="GB202"/>
  <c r="GB102"/>
  <c r="GB198"/>
  <c r="GB195"/>
  <c r="GB149"/>
  <c r="GB129"/>
  <c r="GB120"/>
  <c r="GB178"/>
  <c r="GB96"/>
  <c r="GB138"/>
  <c r="GB94"/>
  <c r="GB171"/>
  <c r="GB145"/>
  <c r="GB111"/>
  <c r="GB104"/>
  <c r="GB91"/>
  <c r="GB110"/>
  <c r="GB86"/>
  <c r="GB163"/>
  <c r="GB100"/>
  <c r="GB137"/>
  <c r="GB125"/>
  <c r="GB82"/>
  <c r="GB175"/>
  <c r="GB193"/>
  <c r="GB122"/>
  <c r="GB81"/>
  <c r="GB199"/>
  <c r="GB135"/>
  <c r="GB80"/>
  <c r="GB70"/>
  <c r="GB194"/>
  <c r="GB173"/>
  <c r="GB200"/>
  <c r="GB127"/>
  <c r="GE205"/>
  <c r="GB126"/>
  <c r="GB190"/>
  <c r="GB131"/>
  <c r="GB68"/>
  <c r="GB132"/>
  <c r="GB196"/>
  <c r="GB154"/>
  <c r="GB201"/>
  <c r="GB177"/>
  <c r="GB87"/>
  <c r="GB165"/>
  <c r="GB168"/>
  <c r="GB183"/>
  <c r="GB207"/>
  <c r="GB79"/>
  <c r="GB147"/>
  <c r="GB182"/>
  <c r="GB74"/>
  <c r="GB159"/>
  <c r="GB95"/>
  <c r="GB128"/>
  <c r="GB144"/>
  <c r="GB116"/>
  <c r="GB180"/>
  <c r="GB187"/>
  <c r="GB143"/>
  <c r="GB64"/>
  <c r="GB136"/>
  <c r="GB155"/>
  <c r="GB114"/>
  <c r="GB142"/>
  <c r="GB139"/>
  <c r="GB71"/>
  <c r="GB98"/>
  <c r="GB83"/>
  <c r="GB113"/>
  <c r="GB133"/>
  <c r="GB184"/>
  <c r="GB63"/>
  <c r="GB130"/>
  <c r="GB205"/>
  <c r="GB69"/>
  <c r="GB157"/>
  <c r="GB208"/>
  <c r="GB152"/>
  <c r="GG207"/>
  <c r="GF107"/>
  <c r="GG176"/>
  <c r="GG191"/>
  <c r="GD55"/>
  <c r="GD49"/>
  <c r="GG168"/>
  <c r="GG183"/>
  <c r="GG199"/>
  <c r="GE75"/>
  <c r="GF99"/>
  <c r="GF103"/>
  <c r="GG181"/>
  <c r="GE78"/>
  <c r="GD56"/>
  <c r="GE70"/>
  <c r="GD54"/>
  <c r="GE71"/>
  <c r="GG175"/>
  <c r="GE79"/>
  <c r="GG190"/>
  <c r="GG206"/>
  <c r="GE72"/>
  <c r="GG165"/>
  <c r="GF102"/>
  <c r="GG167"/>
  <c r="GE80"/>
  <c r="GG198"/>
  <c r="GF104"/>
  <c r="GD57"/>
  <c r="GG208"/>
  <c r="GG174"/>
  <c r="GG205"/>
  <c r="GD53"/>
  <c r="GE69"/>
  <c r="GG200"/>
  <c r="GG166"/>
  <c r="GE186"/>
  <c r="GE187"/>
  <c r="GE196"/>
  <c r="GF140"/>
  <c r="GF133"/>
  <c r="GF130"/>
  <c r="GF135"/>
  <c r="GF128"/>
  <c r="GF139"/>
  <c r="GF134"/>
  <c r="GF131"/>
  <c r="GF136"/>
  <c r="GE204"/>
  <c r="GC101"/>
  <c r="GE189"/>
  <c r="GF182"/>
  <c r="GE197"/>
  <c r="GE172"/>
  <c r="GE177"/>
  <c r="GE170"/>
  <c r="GE188"/>
  <c r="GE173"/>
  <c r="GE179"/>
  <c r="GE171"/>
  <c r="GE203"/>
  <c r="GE200"/>
  <c r="GE169"/>
  <c r="GE201"/>
  <c r="GE157"/>
  <c r="GE192"/>
  <c r="GE195"/>
  <c r="GE178"/>
  <c r="GE185"/>
  <c r="GE180"/>
  <c r="GE184"/>
  <c r="GE143"/>
  <c r="GE163"/>
  <c r="GE144"/>
  <c r="GE141"/>
  <c r="GE120"/>
  <c r="GE202"/>
  <c r="GE193"/>
  <c r="GE126"/>
  <c r="GB56"/>
  <c r="GE194"/>
  <c r="GE155"/>
  <c r="GF170"/>
  <c r="GE208"/>
  <c r="GE116"/>
  <c r="GB47"/>
  <c r="GE165"/>
  <c r="GE176"/>
  <c r="GE207"/>
  <c r="GE150"/>
  <c r="GE158"/>
  <c r="GE182"/>
  <c r="GE123"/>
  <c r="GE168"/>
  <c r="GE142"/>
  <c r="GE159"/>
  <c r="GE160"/>
  <c r="GE191"/>
  <c r="GE151"/>
  <c r="GE127"/>
  <c r="GE115"/>
  <c r="GE152"/>
  <c r="GC98"/>
  <c r="GC90"/>
  <c r="GC109"/>
  <c r="GC89"/>
  <c r="GC148"/>
  <c r="GB55"/>
  <c r="GC93"/>
  <c r="GC106"/>
  <c r="GC122"/>
  <c r="GC95"/>
  <c r="GB48"/>
  <c r="GC156"/>
  <c r="GB40"/>
  <c r="GB46"/>
  <c r="GC129"/>
  <c r="GC96"/>
  <c r="GD76"/>
  <c r="GC77"/>
  <c r="GC102"/>
  <c r="GC88"/>
  <c r="GC125"/>
  <c r="GC97"/>
  <c r="GC145"/>
  <c r="GC124"/>
  <c r="GC73"/>
  <c r="GC162"/>
  <c r="GC68"/>
  <c r="GC26"/>
  <c r="GC137"/>
  <c r="GC81"/>
  <c r="GC100"/>
  <c r="GC74"/>
  <c r="GC117"/>
  <c r="GC146"/>
  <c r="GC138"/>
  <c r="GC153"/>
  <c r="GC135"/>
  <c r="GC92"/>
  <c r="GC161"/>
  <c r="GC121"/>
  <c r="GC105"/>
  <c r="GC85"/>
  <c r="GC84"/>
  <c r="GC114"/>
  <c r="GC113"/>
  <c r="GC149"/>
  <c r="GC160"/>
  <c r="GC154"/>
  <c r="GC164"/>
  <c r="GC108"/>
  <c r="GC82"/>
  <c r="GC152"/>
  <c r="GC87"/>
  <c r="GD85"/>
  <c r="GD92"/>
  <c r="GD119"/>
  <c r="GC80"/>
  <c r="GC144"/>
  <c r="GC79"/>
  <c r="GC159"/>
  <c r="GC128"/>
  <c r="GC120"/>
  <c r="GC119"/>
  <c r="GC136"/>
  <c r="GC127"/>
  <c r="GC143"/>
  <c r="GC142"/>
  <c r="GC112"/>
  <c r="GC28"/>
  <c r="GC72"/>
  <c r="GC71"/>
  <c r="GC76"/>
  <c r="GC104"/>
  <c r="GC24"/>
  <c r="GF198"/>
  <c r="GF165"/>
  <c r="GF172"/>
  <c r="GF148"/>
  <c r="GF146"/>
  <c r="GF157"/>
  <c r="GF205"/>
  <c r="GF201"/>
  <c r="GF150"/>
  <c r="GF174"/>
  <c r="GC52"/>
  <c r="GD94"/>
  <c r="GD93"/>
  <c r="GC66"/>
  <c r="GD111"/>
  <c r="GD77"/>
  <c r="GD84"/>
  <c r="GB14"/>
  <c r="GB29"/>
  <c r="GE27"/>
  <c r="GE24"/>
  <c r="GE26"/>
  <c r="GC62"/>
  <c r="GB20"/>
  <c r="GF181"/>
  <c r="GF156"/>
  <c r="GF197"/>
  <c r="GE140"/>
  <c r="GF186"/>
  <c r="GF163"/>
  <c r="GB13"/>
  <c r="GC59"/>
  <c r="GD115"/>
  <c r="GC61"/>
  <c r="GD68"/>
  <c r="GD86"/>
  <c r="GC31"/>
  <c r="GF206"/>
  <c r="GC29"/>
  <c r="GC10"/>
  <c r="GC51"/>
  <c r="GF166"/>
  <c r="GC53"/>
  <c r="GC60"/>
  <c r="GF188"/>
  <c r="GE138"/>
  <c r="GC58"/>
  <c r="GF175"/>
  <c r="GF153"/>
  <c r="GE130"/>
  <c r="GF173"/>
  <c r="GD122"/>
  <c r="GF180"/>
  <c r="GE134"/>
  <c r="GF183"/>
  <c r="GD123"/>
  <c r="GC45"/>
  <c r="GB22"/>
  <c r="GB19"/>
  <c r="GB27"/>
  <c r="GD116"/>
  <c r="GD117"/>
  <c r="GD124"/>
  <c r="GC35"/>
  <c r="GD99"/>
  <c r="GD110"/>
  <c r="GD109"/>
  <c r="GD91"/>
  <c r="GD101"/>
  <c r="GD98"/>
  <c r="GD108"/>
  <c r="GD90"/>
  <c r="GD83"/>
  <c r="GD126"/>
  <c r="GC38"/>
  <c r="GC54"/>
  <c r="GD100"/>
  <c r="GC42"/>
  <c r="GC34"/>
  <c r="GB26"/>
  <c r="GF177"/>
  <c r="GD74"/>
  <c r="GD118"/>
  <c r="GB21"/>
  <c r="GF149"/>
  <c r="GB28"/>
  <c r="GC50"/>
  <c r="GC67"/>
  <c r="GF167"/>
  <c r="GB18"/>
  <c r="GC36"/>
  <c r="GD75"/>
  <c r="GF141"/>
  <c r="GC39"/>
  <c r="GD97"/>
  <c r="GD103"/>
  <c r="GF202"/>
  <c r="GD69"/>
  <c r="GE133"/>
  <c r="GF204"/>
  <c r="GD106"/>
  <c r="GF158"/>
  <c r="GD114"/>
  <c r="GC37"/>
  <c r="GC44"/>
  <c r="GD125"/>
  <c r="GF189"/>
  <c r="GE132"/>
  <c r="GF196"/>
  <c r="GC43"/>
  <c r="GD107"/>
  <c r="GD82"/>
  <c r="GD73"/>
  <c r="GB30"/>
  <c r="GF151"/>
  <c r="GF190"/>
  <c r="GD78"/>
  <c r="GD81"/>
  <c r="GF178"/>
  <c r="GE129"/>
  <c r="GF194"/>
  <c r="GD89"/>
  <c r="GF203"/>
  <c r="GB25"/>
  <c r="GF162"/>
  <c r="GD105"/>
  <c r="GD121"/>
  <c r="GF187"/>
  <c r="GC49"/>
  <c r="GF169"/>
  <c r="GF193"/>
  <c r="GF155"/>
  <c r="GF154"/>
  <c r="GF179"/>
  <c r="GE137"/>
  <c r="GD113"/>
  <c r="GF195"/>
  <c r="GF185"/>
  <c r="GC65"/>
  <c r="GF145"/>
  <c r="GF171"/>
  <c r="GB23"/>
  <c r="GF147"/>
  <c r="GE131"/>
  <c r="GB17"/>
  <c r="GE139"/>
  <c r="GF161"/>
  <c r="GF164"/>
  <c r="GC33"/>
  <c r="GC57"/>
  <c r="GC41"/>
  <c r="GB32"/>
  <c r="JB9"/>
  <c r="BQ208" l="1"/>
  <c r="BP208"/>
  <c r="BQ207" s="1"/>
  <c r="BO208"/>
  <c r="BP207" s="1"/>
  <c r="BQ206" s="1"/>
  <c r="BN208"/>
  <c r="BO207" s="1"/>
  <c r="BP206" s="1"/>
  <c r="BQ205" s="1"/>
  <c r="BM208"/>
  <c r="BN207" s="1"/>
  <c r="BO206" s="1"/>
  <c r="BP205" s="1"/>
  <c r="BQ204" s="1"/>
  <c r="LK208" l="1"/>
  <c r="LJ208"/>
  <c r="LK207" s="1"/>
  <c r="LI208"/>
  <c r="LJ207" s="1"/>
  <c r="LK206" s="1"/>
  <c r="LH208"/>
  <c r="LI207" s="1"/>
  <c r="LJ206" s="1"/>
  <c r="LK205" s="1"/>
  <c r="LG208"/>
  <c r="LH207" s="1"/>
  <c r="LI206" s="1"/>
  <c r="LJ205" s="1"/>
  <c r="LK204" s="1"/>
  <c r="LF208"/>
  <c r="LG207" s="1"/>
  <c r="LH206" s="1"/>
  <c r="LI205" s="1"/>
  <c r="LJ204" s="1"/>
  <c r="LK203" s="1"/>
  <c r="LE208"/>
  <c r="LF207" s="1"/>
  <c r="LG206" s="1"/>
  <c r="LH205" s="1"/>
  <c r="LI204" s="1"/>
  <c r="LJ203" s="1"/>
  <c r="LK202" s="1"/>
  <c r="LD208"/>
  <c r="LE207" s="1"/>
  <c r="LF206" s="1"/>
  <c r="LG205" s="1"/>
  <c r="LH204" s="1"/>
  <c r="LI203" s="1"/>
  <c r="LJ202" s="1"/>
  <c r="LK201" s="1"/>
  <c r="LC208"/>
  <c r="LD207" s="1"/>
  <c r="LE206" s="1"/>
  <c r="LF205" s="1"/>
  <c r="LG204" s="1"/>
  <c r="LH203" s="1"/>
  <c r="LI202" s="1"/>
  <c r="LJ201" s="1"/>
  <c r="LK200" s="1"/>
  <c r="LB208"/>
  <c r="LC207" s="1"/>
  <c r="LD206" s="1"/>
  <c r="LE205" s="1"/>
  <c r="LF204" s="1"/>
  <c r="LG203" s="1"/>
  <c r="LH202" s="1"/>
  <c r="LI201" s="1"/>
  <c r="LJ200" s="1"/>
  <c r="LK199" s="1"/>
  <c r="LA208"/>
  <c r="LB207" s="1"/>
  <c r="LC206" s="1"/>
  <c r="LD205" s="1"/>
  <c r="LE204" s="1"/>
  <c r="LF203" s="1"/>
  <c r="LG202" s="1"/>
  <c r="LH201" s="1"/>
  <c r="LI200" s="1"/>
  <c r="LJ199" s="1"/>
  <c r="LK198" s="1"/>
  <c r="KZ208"/>
  <c r="LA207" s="1"/>
  <c r="LB206" s="1"/>
  <c r="LC205" s="1"/>
  <c r="LD204" s="1"/>
  <c r="LE203" s="1"/>
  <c r="LF202" s="1"/>
  <c r="LG201" s="1"/>
  <c r="LH200" s="1"/>
  <c r="LI199" s="1"/>
  <c r="LJ198" s="1"/>
  <c r="LK197" s="1"/>
  <c r="KY208"/>
  <c r="KZ207" s="1"/>
  <c r="LA206" s="1"/>
  <c r="LB205" s="1"/>
  <c r="LC204" s="1"/>
  <c r="LD203" s="1"/>
  <c r="LE202" s="1"/>
  <c r="LF201" s="1"/>
  <c r="LG200" s="1"/>
  <c r="LH199" s="1"/>
  <c r="LI198" s="1"/>
  <c r="LJ197" s="1"/>
  <c r="LK196" s="1"/>
  <c r="KX208"/>
  <c r="KY207" s="1"/>
  <c r="KZ206" s="1"/>
  <c r="LA205" s="1"/>
  <c r="LB204" s="1"/>
  <c r="LC203" s="1"/>
  <c r="LD202" s="1"/>
  <c r="LE201" s="1"/>
  <c r="LF200" s="1"/>
  <c r="LG199" s="1"/>
  <c r="LH198" s="1"/>
  <c r="LI197" s="1"/>
  <c r="LJ196" s="1"/>
  <c r="LK195" s="1"/>
  <c r="O65" l="1"/>
  <c r="N65" l="1"/>
  <c r="T65" s="1"/>
  <c r="L65"/>
  <c r="J65"/>
  <c r="K65"/>
  <c r="AG65"/>
  <c r="F65"/>
  <c r="DJ208"/>
  <c r="O10"/>
  <c r="O11"/>
  <c r="O12"/>
  <c r="O13"/>
  <c r="O14"/>
  <c r="O15"/>
  <c r="O16"/>
  <c r="O17"/>
  <c r="O18"/>
  <c r="O19"/>
  <c r="O20"/>
  <c r="O21"/>
  <c r="O22"/>
  <c r="O23"/>
  <c r="O24"/>
  <c r="O25"/>
  <c r="O26"/>
  <c r="O27"/>
  <c r="O28"/>
  <c r="O29"/>
  <c r="O30"/>
  <c r="O31"/>
  <c r="O32"/>
  <c r="O33"/>
  <c r="O34"/>
  <c r="O35"/>
  <c r="O36"/>
  <c r="O37"/>
  <c r="O38"/>
  <c r="O39"/>
  <c r="O40"/>
  <c r="O41"/>
  <c r="O42"/>
  <c r="O43"/>
  <c r="O44"/>
  <c r="O45"/>
  <c r="O46"/>
  <c r="O47"/>
  <c r="O48"/>
  <c r="O49"/>
  <c r="O50"/>
  <c r="O51"/>
  <c r="O52"/>
  <c r="O53"/>
  <c r="O54"/>
  <c r="O55"/>
  <c r="O56"/>
  <c r="O57"/>
  <c r="O58"/>
  <c r="O59"/>
  <c r="O60"/>
  <c r="O61"/>
  <c r="O62"/>
  <c r="O63"/>
  <c r="O64"/>
  <c r="O66"/>
  <c r="O67"/>
  <c r="O68"/>
  <c r="O69"/>
  <c r="O70"/>
  <c r="O71"/>
  <c r="O72"/>
  <c r="O73"/>
  <c r="O74"/>
  <c r="O75"/>
  <c r="O76"/>
  <c r="O77"/>
  <c r="O78"/>
  <c r="O79"/>
  <c r="O80"/>
  <c r="O81"/>
  <c r="O82"/>
  <c r="O83"/>
  <c r="O84"/>
  <c r="O85"/>
  <c r="O86"/>
  <c r="O87"/>
  <c r="O88"/>
  <c r="O89"/>
  <c r="O90"/>
  <c r="O91"/>
  <c r="O92"/>
  <c r="O93"/>
  <c r="O94"/>
  <c r="O95"/>
  <c r="O96"/>
  <c r="O97"/>
  <c r="AI98"/>
  <c r="AI99"/>
  <c r="AI100"/>
  <c r="AI101"/>
  <c r="AI102"/>
  <c r="AI103"/>
  <c r="AI104"/>
  <c r="AI105"/>
  <c r="AI106"/>
  <c r="AI107"/>
  <c r="AI108"/>
  <c r="AI109"/>
  <c r="AI110"/>
  <c r="AI111"/>
  <c r="AI112"/>
  <c r="AI113"/>
  <c r="AI114"/>
  <c r="AI115"/>
  <c r="AI116"/>
  <c r="AI117"/>
  <c r="AI118"/>
  <c r="AI119"/>
  <c r="AI120"/>
  <c r="AI121"/>
  <c r="AI122"/>
  <c r="AI123"/>
  <c r="AI124"/>
  <c r="AI125"/>
  <c r="AI126"/>
  <c r="AI127"/>
  <c r="AI128"/>
  <c r="AI129"/>
  <c r="AI130"/>
  <c r="AI131"/>
  <c r="AI132"/>
  <c r="AI133"/>
  <c r="AI134"/>
  <c r="AI135"/>
  <c r="AI136"/>
  <c r="AI137"/>
  <c r="AI138"/>
  <c r="AI139"/>
  <c r="AI140"/>
  <c r="AI141"/>
  <c r="AI142"/>
  <c r="AI143"/>
  <c r="AI144"/>
  <c r="AI145"/>
  <c r="AI146"/>
  <c r="AI147"/>
  <c r="AI148"/>
  <c r="AI149"/>
  <c r="AI150"/>
  <c r="AI151"/>
  <c r="AI152"/>
  <c r="AI153"/>
  <c r="AI154"/>
  <c r="AI155"/>
  <c r="AI156"/>
  <c r="AI157"/>
  <c r="AI158"/>
  <c r="AI159"/>
  <c r="AI160"/>
  <c r="AI161"/>
  <c r="AI162"/>
  <c r="AI163"/>
  <c r="AI164"/>
  <c r="O165"/>
  <c r="O166"/>
  <c r="O167"/>
  <c r="O168"/>
  <c r="O169"/>
  <c r="O170"/>
  <c r="O171"/>
  <c r="O172"/>
  <c r="O173"/>
  <c r="O174"/>
  <c r="O175"/>
  <c r="O176"/>
  <c r="O177"/>
  <c r="O178"/>
  <c r="O179"/>
  <c r="O180"/>
  <c r="O181"/>
  <c r="O182"/>
  <c r="O183"/>
  <c r="O184"/>
  <c r="O185"/>
  <c r="O186"/>
  <c r="O187"/>
  <c r="O188"/>
  <c r="O189"/>
  <c r="O190"/>
  <c r="O191"/>
  <c r="O192"/>
  <c r="O193"/>
  <c r="O194"/>
  <c r="O195"/>
  <c r="O196"/>
  <c r="O197"/>
  <c r="O198"/>
  <c r="O199"/>
  <c r="O200"/>
  <c r="O201"/>
  <c r="O202"/>
  <c r="O203"/>
  <c r="O204"/>
  <c r="O205"/>
  <c r="O206"/>
  <c r="O207"/>
  <c r="O208"/>
  <c r="DB208"/>
  <c r="O164" l="1"/>
  <c r="GG164"/>
  <c r="O156"/>
  <c r="GG156"/>
  <c r="O148"/>
  <c r="GG148"/>
  <c r="O140"/>
  <c r="GG140"/>
  <c r="O132"/>
  <c r="GG132"/>
  <c r="O124"/>
  <c r="GG124"/>
  <c r="O116"/>
  <c r="GG116"/>
  <c r="O108"/>
  <c r="GG108"/>
  <c r="O100"/>
  <c r="GG100"/>
  <c r="O157"/>
  <c r="GG157"/>
  <c r="O149"/>
  <c r="GG149"/>
  <c r="O141"/>
  <c r="GG141"/>
  <c r="O133"/>
  <c r="GG133"/>
  <c r="O125"/>
  <c r="GG125"/>
  <c r="O117"/>
  <c r="GG117"/>
  <c r="O109"/>
  <c r="GG109"/>
  <c r="O101"/>
  <c r="GG101"/>
  <c r="O158"/>
  <c r="GG158"/>
  <c r="O150"/>
  <c r="GG150"/>
  <c r="O142"/>
  <c r="GG142"/>
  <c r="O134"/>
  <c r="GG134"/>
  <c r="O126"/>
  <c r="GG126"/>
  <c r="O118"/>
  <c r="GG118"/>
  <c r="O110"/>
  <c r="GG110"/>
  <c r="O102"/>
  <c r="GG102"/>
  <c r="O159"/>
  <c r="GG159"/>
  <c r="O135"/>
  <c r="GG135"/>
  <c r="O103"/>
  <c r="GG103"/>
  <c r="O160"/>
  <c r="GG160"/>
  <c r="O136"/>
  <c r="GG136"/>
  <c r="O104"/>
  <c r="GG104"/>
  <c r="O161"/>
  <c r="GG161"/>
  <c r="O153"/>
  <c r="GG153"/>
  <c r="O145"/>
  <c r="GG145"/>
  <c r="O137"/>
  <c r="GG137"/>
  <c r="O129"/>
  <c r="GG129"/>
  <c r="O121"/>
  <c r="GG121"/>
  <c r="O113"/>
  <c r="GG113"/>
  <c r="O105"/>
  <c r="GG105"/>
  <c r="O143"/>
  <c r="GG143"/>
  <c r="O119"/>
  <c r="GG119"/>
  <c r="O152"/>
  <c r="GG152"/>
  <c r="O128"/>
  <c r="GG128"/>
  <c r="O112"/>
  <c r="GG112"/>
  <c r="O162"/>
  <c r="GG162"/>
  <c r="O154"/>
  <c r="GG154"/>
  <c r="O146"/>
  <c r="GG146"/>
  <c r="O138"/>
  <c r="GG138"/>
  <c r="O130"/>
  <c r="GG130"/>
  <c r="O122"/>
  <c r="GG122"/>
  <c r="O114"/>
  <c r="GG114"/>
  <c r="O106"/>
  <c r="GG106"/>
  <c r="O98"/>
  <c r="GG98"/>
  <c r="O151"/>
  <c r="GG151"/>
  <c r="O127"/>
  <c r="GG127"/>
  <c r="O111"/>
  <c r="GG111"/>
  <c r="O144"/>
  <c r="GG144"/>
  <c r="O120"/>
  <c r="GG120"/>
  <c r="M65"/>
  <c r="S65" s="1"/>
  <c r="X65" s="1"/>
  <c r="GE65"/>
  <c r="O163"/>
  <c r="GG163"/>
  <c r="O155"/>
  <c r="GG155"/>
  <c r="O147"/>
  <c r="GG147"/>
  <c r="O139"/>
  <c r="GG139"/>
  <c r="O131"/>
  <c r="GG131"/>
  <c r="O123"/>
  <c r="GG123"/>
  <c r="O115"/>
  <c r="GG115"/>
  <c r="O107"/>
  <c r="GG107"/>
  <c r="O99"/>
  <c r="GG99"/>
  <c r="AH76"/>
  <c r="AH93"/>
  <c r="AH94"/>
  <c r="AH86"/>
  <c r="AH78"/>
  <c r="AH70"/>
  <c r="AH95"/>
  <c r="AH87"/>
  <c r="AH79"/>
  <c r="AH71"/>
  <c r="AH84"/>
  <c r="AH85"/>
  <c r="AH77"/>
  <c r="AH69"/>
  <c r="AH88"/>
  <c r="AH97"/>
  <c r="AH89"/>
  <c r="AH81"/>
  <c r="AH73"/>
  <c r="AH68"/>
  <c r="AH96"/>
  <c r="AH80"/>
  <c r="AH72"/>
  <c r="AH82"/>
  <c r="AH74"/>
  <c r="AH92"/>
  <c r="AH90"/>
  <c r="AH91"/>
  <c r="AH83"/>
  <c r="AH75"/>
  <c r="N184"/>
  <c r="T184" s="1"/>
  <c r="N161"/>
  <c r="N204"/>
  <c r="T204" s="1"/>
  <c r="N188"/>
  <c r="T188" s="1"/>
  <c r="N172"/>
  <c r="T172" s="1"/>
  <c r="N108"/>
  <c r="N157"/>
  <c r="N149"/>
  <c r="N125"/>
  <c r="N206"/>
  <c r="T206" s="1"/>
  <c r="N174"/>
  <c r="T174" s="1"/>
  <c r="N142"/>
  <c r="N110"/>
  <c r="N191"/>
  <c r="T191" s="1"/>
  <c r="N159"/>
  <c r="N127"/>
  <c r="N200"/>
  <c r="T200" s="1"/>
  <c r="N120"/>
  <c r="N145"/>
  <c r="N162"/>
  <c r="N153"/>
  <c r="N170"/>
  <c r="T170" s="1"/>
  <c r="N122"/>
  <c r="N203"/>
  <c r="T203" s="1"/>
  <c r="N139"/>
  <c r="P65"/>
  <c r="N195"/>
  <c r="T195" s="1"/>
  <c r="L195"/>
  <c r="M195"/>
  <c r="K195"/>
  <c r="J195"/>
  <c r="N179"/>
  <c r="T179" s="1"/>
  <c r="L179"/>
  <c r="M179"/>
  <c r="K179"/>
  <c r="J179"/>
  <c r="J155"/>
  <c r="K155"/>
  <c r="M155"/>
  <c r="N155"/>
  <c r="L155"/>
  <c r="K139"/>
  <c r="M139"/>
  <c r="J139"/>
  <c r="L139"/>
  <c r="K123"/>
  <c r="J123"/>
  <c r="N123"/>
  <c r="L123"/>
  <c r="M123"/>
  <c r="L99"/>
  <c r="M99"/>
  <c r="J99"/>
  <c r="K99"/>
  <c r="N99"/>
  <c r="L83"/>
  <c r="K83"/>
  <c r="M83"/>
  <c r="J83"/>
  <c r="K67"/>
  <c r="N67"/>
  <c r="T67" s="1"/>
  <c r="J67"/>
  <c r="L67"/>
  <c r="J50"/>
  <c r="N50"/>
  <c r="T50" s="1"/>
  <c r="L50"/>
  <c r="K50"/>
  <c r="M34"/>
  <c r="K34"/>
  <c r="N34"/>
  <c r="T34" s="1"/>
  <c r="J34"/>
  <c r="M18"/>
  <c r="N18"/>
  <c r="T18" s="1"/>
  <c r="L18"/>
  <c r="J18"/>
  <c r="J204"/>
  <c r="M204"/>
  <c r="L204"/>
  <c r="K204"/>
  <c r="J188"/>
  <c r="M188"/>
  <c r="L188"/>
  <c r="K188"/>
  <c r="N164"/>
  <c r="K164"/>
  <c r="L164"/>
  <c r="M164"/>
  <c r="J164"/>
  <c r="K148"/>
  <c r="L148"/>
  <c r="N148"/>
  <c r="M148"/>
  <c r="J148"/>
  <c r="M124"/>
  <c r="L124"/>
  <c r="N124"/>
  <c r="K124"/>
  <c r="J124"/>
  <c r="J92"/>
  <c r="M92"/>
  <c r="L92"/>
  <c r="K92"/>
  <c r="N51"/>
  <c r="T51" s="1"/>
  <c r="K51"/>
  <c r="L51"/>
  <c r="J51"/>
  <c r="N189"/>
  <c r="T189" s="1"/>
  <c r="J189"/>
  <c r="K189"/>
  <c r="L189"/>
  <c r="M189"/>
  <c r="N165"/>
  <c r="T165" s="1"/>
  <c r="M165"/>
  <c r="L165"/>
  <c r="K165"/>
  <c r="J165"/>
  <c r="L133"/>
  <c r="J133"/>
  <c r="M133"/>
  <c r="K133"/>
  <c r="N133"/>
  <c r="J109"/>
  <c r="N109"/>
  <c r="K109"/>
  <c r="L109"/>
  <c r="M109"/>
  <c r="K93"/>
  <c r="L93"/>
  <c r="J93"/>
  <c r="M93"/>
  <c r="J69"/>
  <c r="L69"/>
  <c r="M69"/>
  <c r="K69"/>
  <c r="J36"/>
  <c r="M36"/>
  <c r="N36"/>
  <c r="T36" s="1"/>
  <c r="K36"/>
  <c r="M28"/>
  <c r="N28"/>
  <c r="T28" s="1"/>
  <c r="K28"/>
  <c r="J28"/>
  <c r="L12"/>
  <c r="N12"/>
  <c r="T12" s="1"/>
  <c r="K12"/>
  <c r="M12"/>
  <c r="N198"/>
  <c r="T198" s="1"/>
  <c r="J198"/>
  <c r="L198"/>
  <c r="M198"/>
  <c r="K198"/>
  <c r="K174"/>
  <c r="J174"/>
  <c r="M174"/>
  <c r="L174"/>
  <c r="K158"/>
  <c r="M158"/>
  <c r="J158"/>
  <c r="N158"/>
  <c r="L158"/>
  <c r="K142"/>
  <c r="M142"/>
  <c r="L142"/>
  <c r="J142"/>
  <c r="K126"/>
  <c r="J126"/>
  <c r="M126"/>
  <c r="L126"/>
  <c r="N126"/>
  <c r="K110"/>
  <c r="M110"/>
  <c r="J110"/>
  <c r="L110"/>
  <c r="L86"/>
  <c r="J86"/>
  <c r="M86"/>
  <c r="K86"/>
  <c r="J53"/>
  <c r="L53"/>
  <c r="K53"/>
  <c r="N53"/>
  <c r="T53" s="1"/>
  <c r="N207"/>
  <c r="T207" s="1"/>
  <c r="K207"/>
  <c r="L207"/>
  <c r="M207"/>
  <c r="J207"/>
  <c r="N199"/>
  <c r="T199" s="1"/>
  <c r="J199"/>
  <c r="M199"/>
  <c r="L199"/>
  <c r="K199"/>
  <c r="K191"/>
  <c r="L191"/>
  <c r="J191"/>
  <c r="M191"/>
  <c r="N183"/>
  <c r="T183" s="1"/>
  <c r="J183"/>
  <c r="L183"/>
  <c r="M183"/>
  <c r="K183"/>
  <c r="N175"/>
  <c r="T175" s="1"/>
  <c r="K175"/>
  <c r="L175"/>
  <c r="J175"/>
  <c r="M175"/>
  <c r="N167"/>
  <c r="T167" s="1"/>
  <c r="M167"/>
  <c r="L167"/>
  <c r="K167"/>
  <c r="J167"/>
  <c r="K159"/>
  <c r="M159"/>
  <c r="L159"/>
  <c r="J159"/>
  <c r="M151"/>
  <c r="N151"/>
  <c r="L151"/>
  <c r="J151"/>
  <c r="K151"/>
  <c r="J143"/>
  <c r="N143"/>
  <c r="K143"/>
  <c r="L143"/>
  <c r="M143"/>
  <c r="N135"/>
  <c r="L135"/>
  <c r="J135"/>
  <c r="M135"/>
  <c r="K135"/>
  <c r="M127"/>
  <c r="J127"/>
  <c r="K127"/>
  <c r="L127"/>
  <c r="N119"/>
  <c r="J119"/>
  <c r="L119"/>
  <c r="M119"/>
  <c r="K119"/>
  <c r="K111"/>
  <c r="J111"/>
  <c r="M111"/>
  <c r="L111"/>
  <c r="N111"/>
  <c r="L103"/>
  <c r="M103"/>
  <c r="N103"/>
  <c r="T103" s="1"/>
  <c r="J103"/>
  <c r="K103"/>
  <c r="K95"/>
  <c r="L95"/>
  <c r="J95"/>
  <c r="M95"/>
  <c r="J87"/>
  <c r="L87"/>
  <c r="M87"/>
  <c r="K87"/>
  <c r="M79"/>
  <c r="K79"/>
  <c r="L79"/>
  <c r="J79"/>
  <c r="M71"/>
  <c r="L71"/>
  <c r="J71"/>
  <c r="K71"/>
  <c r="K62"/>
  <c r="N62"/>
  <c r="T62" s="1"/>
  <c r="L62"/>
  <c r="J62"/>
  <c r="K54"/>
  <c r="N54"/>
  <c r="T54" s="1"/>
  <c r="J54"/>
  <c r="L54"/>
  <c r="J46"/>
  <c r="K46"/>
  <c r="N46"/>
  <c r="T46" s="1"/>
  <c r="M46"/>
  <c r="K38"/>
  <c r="J38"/>
  <c r="M38"/>
  <c r="N38"/>
  <c r="T38" s="1"/>
  <c r="K30"/>
  <c r="M30"/>
  <c r="J30"/>
  <c r="N30"/>
  <c r="T30" s="1"/>
  <c r="J22"/>
  <c r="L22"/>
  <c r="N22"/>
  <c r="T22" s="1"/>
  <c r="M22"/>
  <c r="M14"/>
  <c r="L14"/>
  <c r="J14"/>
  <c r="N14"/>
  <c r="T14" s="1"/>
  <c r="N187"/>
  <c r="T187" s="1"/>
  <c r="K187"/>
  <c r="M187"/>
  <c r="L187"/>
  <c r="J187"/>
  <c r="L163"/>
  <c r="J163"/>
  <c r="M163"/>
  <c r="K163"/>
  <c r="N163"/>
  <c r="T163" s="1"/>
  <c r="N107"/>
  <c r="T107" s="1"/>
  <c r="J107"/>
  <c r="K107"/>
  <c r="M107"/>
  <c r="L107"/>
  <c r="N196"/>
  <c r="T196" s="1"/>
  <c r="K196"/>
  <c r="L196"/>
  <c r="J196"/>
  <c r="M196"/>
  <c r="M172"/>
  <c r="L172"/>
  <c r="J172"/>
  <c r="K172"/>
  <c r="N140"/>
  <c r="M140"/>
  <c r="J140"/>
  <c r="L140"/>
  <c r="K140"/>
  <c r="J108"/>
  <c r="M108"/>
  <c r="L108"/>
  <c r="K108"/>
  <c r="L84"/>
  <c r="K84"/>
  <c r="J84"/>
  <c r="M84"/>
  <c r="K68"/>
  <c r="L68"/>
  <c r="J68"/>
  <c r="M68"/>
  <c r="J35"/>
  <c r="K35"/>
  <c r="N35"/>
  <c r="T35" s="1"/>
  <c r="M35"/>
  <c r="L19"/>
  <c r="N19"/>
  <c r="T19" s="1"/>
  <c r="M19"/>
  <c r="J19"/>
  <c r="N205"/>
  <c r="T205" s="1"/>
  <c r="J205"/>
  <c r="K205"/>
  <c r="M205"/>
  <c r="L205"/>
  <c r="N181"/>
  <c r="T181" s="1"/>
  <c r="L181"/>
  <c r="M181"/>
  <c r="K181"/>
  <c r="J181"/>
  <c r="M157"/>
  <c r="K157"/>
  <c r="L157"/>
  <c r="J157"/>
  <c r="J141"/>
  <c r="K141"/>
  <c r="L141"/>
  <c r="N141"/>
  <c r="M141"/>
  <c r="L117"/>
  <c r="J117"/>
  <c r="M117"/>
  <c r="K117"/>
  <c r="N117"/>
  <c r="L85"/>
  <c r="J85"/>
  <c r="M85"/>
  <c r="K85"/>
  <c r="K60"/>
  <c r="J60"/>
  <c r="L60"/>
  <c r="N60"/>
  <c r="T60" s="1"/>
  <c r="M44"/>
  <c r="K44"/>
  <c r="J44"/>
  <c r="N44"/>
  <c r="T44" s="1"/>
  <c r="N20"/>
  <c r="T20" s="1"/>
  <c r="M20"/>
  <c r="J20"/>
  <c r="L20"/>
  <c r="K88"/>
  <c r="J88"/>
  <c r="M88"/>
  <c r="L88"/>
  <c r="J15"/>
  <c r="L15"/>
  <c r="M15"/>
  <c r="N15"/>
  <c r="T15" s="1"/>
  <c r="N193"/>
  <c r="T193" s="1"/>
  <c r="J193"/>
  <c r="M193"/>
  <c r="L193"/>
  <c r="K193"/>
  <c r="N185"/>
  <c r="T185" s="1"/>
  <c r="K185"/>
  <c r="L185"/>
  <c r="M185"/>
  <c r="J185"/>
  <c r="N177"/>
  <c r="T177" s="1"/>
  <c r="J177"/>
  <c r="M177"/>
  <c r="K177"/>
  <c r="L177"/>
  <c r="N169"/>
  <c r="T169" s="1"/>
  <c r="K169"/>
  <c r="L169"/>
  <c r="M169"/>
  <c r="J169"/>
  <c r="J161"/>
  <c r="L161"/>
  <c r="M161"/>
  <c r="K161"/>
  <c r="K153"/>
  <c r="M153"/>
  <c r="J153"/>
  <c r="L153"/>
  <c r="K145"/>
  <c r="L145"/>
  <c r="J145"/>
  <c r="M145"/>
  <c r="K137"/>
  <c r="L137"/>
  <c r="M137"/>
  <c r="J137"/>
  <c r="N137"/>
  <c r="N129"/>
  <c r="M129"/>
  <c r="J129"/>
  <c r="L129"/>
  <c r="K129"/>
  <c r="K121"/>
  <c r="M121"/>
  <c r="L121"/>
  <c r="N121"/>
  <c r="T121" s="1"/>
  <c r="J121"/>
  <c r="M113"/>
  <c r="N113"/>
  <c r="K113"/>
  <c r="J113"/>
  <c r="L113"/>
  <c r="J105"/>
  <c r="K105"/>
  <c r="M105"/>
  <c r="L105"/>
  <c r="N105"/>
  <c r="L97"/>
  <c r="M97"/>
  <c r="K97"/>
  <c r="J97"/>
  <c r="K89"/>
  <c r="L89"/>
  <c r="J89"/>
  <c r="M89"/>
  <c r="M81"/>
  <c r="J81"/>
  <c r="L81"/>
  <c r="K81"/>
  <c r="K73"/>
  <c r="M73"/>
  <c r="L73"/>
  <c r="J73"/>
  <c r="N64"/>
  <c r="T64" s="1"/>
  <c r="J64"/>
  <c r="L64"/>
  <c r="K64"/>
  <c r="N56"/>
  <c r="T56" s="1"/>
  <c r="K56"/>
  <c r="J56"/>
  <c r="L56"/>
  <c r="N48"/>
  <c r="T48" s="1"/>
  <c r="L48"/>
  <c r="K48"/>
  <c r="J48"/>
  <c r="N40"/>
  <c r="T40" s="1"/>
  <c r="J40"/>
  <c r="K40"/>
  <c r="M40"/>
  <c r="N32"/>
  <c r="T32" s="1"/>
  <c r="M32"/>
  <c r="K32"/>
  <c r="J32"/>
  <c r="N24"/>
  <c r="T24" s="1"/>
  <c r="J24"/>
  <c r="M24"/>
  <c r="K24"/>
  <c r="N16"/>
  <c r="T16" s="1"/>
  <c r="J16"/>
  <c r="L16"/>
  <c r="M16"/>
  <c r="J203"/>
  <c r="K203"/>
  <c r="M203"/>
  <c r="L203"/>
  <c r="N171"/>
  <c r="T171" s="1"/>
  <c r="K171"/>
  <c r="J171"/>
  <c r="M171"/>
  <c r="L171"/>
  <c r="L147"/>
  <c r="M147"/>
  <c r="K147"/>
  <c r="N147"/>
  <c r="J147"/>
  <c r="L131"/>
  <c r="N131"/>
  <c r="J131"/>
  <c r="K131"/>
  <c r="M131"/>
  <c r="L115"/>
  <c r="N115"/>
  <c r="J115"/>
  <c r="K115"/>
  <c r="M115"/>
  <c r="M91"/>
  <c r="K91"/>
  <c r="J91"/>
  <c r="L91"/>
  <c r="K75"/>
  <c r="J75"/>
  <c r="M75"/>
  <c r="L75"/>
  <c r="K58"/>
  <c r="N58"/>
  <c r="T58" s="1"/>
  <c r="J58"/>
  <c r="L58"/>
  <c r="J42"/>
  <c r="N42"/>
  <c r="T42" s="1"/>
  <c r="M42"/>
  <c r="K42"/>
  <c r="M26"/>
  <c r="J26"/>
  <c r="N26"/>
  <c r="T26" s="1"/>
  <c r="K26"/>
  <c r="M10"/>
  <c r="N10"/>
  <c r="T10" s="1"/>
  <c r="L10"/>
  <c r="K10"/>
  <c r="N180"/>
  <c r="T180" s="1"/>
  <c r="J180"/>
  <c r="L180"/>
  <c r="K180"/>
  <c r="M180"/>
  <c r="N156"/>
  <c r="M156"/>
  <c r="L156"/>
  <c r="J156"/>
  <c r="K156"/>
  <c r="N132"/>
  <c r="J132"/>
  <c r="L132"/>
  <c r="K132"/>
  <c r="M132"/>
  <c r="K116"/>
  <c r="L116"/>
  <c r="M116"/>
  <c r="J116"/>
  <c r="N116"/>
  <c r="J100"/>
  <c r="K100"/>
  <c r="L100"/>
  <c r="M100"/>
  <c r="N100"/>
  <c r="T100" s="1"/>
  <c r="M76"/>
  <c r="L76"/>
  <c r="J76"/>
  <c r="K76"/>
  <c r="J59"/>
  <c r="N59"/>
  <c r="T59" s="1"/>
  <c r="K59"/>
  <c r="L59"/>
  <c r="N43"/>
  <c r="T43" s="1"/>
  <c r="K43"/>
  <c r="M43"/>
  <c r="J43"/>
  <c r="K27"/>
  <c r="N27"/>
  <c r="T27" s="1"/>
  <c r="M27"/>
  <c r="J27"/>
  <c r="K11"/>
  <c r="L11"/>
  <c r="M11"/>
  <c r="N11"/>
  <c r="T11" s="1"/>
  <c r="N197"/>
  <c r="T197" s="1"/>
  <c r="M197"/>
  <c r="L197"/>
  <c r="J197"/>
  <c r="K197"/>
  <c r="N173"/>
  <c r="T173" s="1"/>
  <c r="M173"/>
  <c r="K173"/>
  <c r="L173"/>
  <c r="J173"/>
  <c r="L149"/>
  <c r="M149"/>
  <c r="K149"/>
  <c r="J149"/>
  <c r="K125"/>
  <c r="L125"/>
  <c r="M125"/>
  <c r="J125"/>
  <c r="M101"/>
  <c r="L101"/>
  <c r="N101"/>
  <c r="K101"/>
  <c r="J101"/>
  <c r="J77"/>
  <c r="K77"/>
  <c r="L77"/>
  <c r="M77"/>
  <c r="K52"/>
  <c r="J52"/>
  <c r="N52"/>
  <c r="T52" s="1"/>
  <c r="L52"/>
  <c r="K206"/>
  <c r="M206"/>
  <c r="J206"/>
  <c r="L206"/>
  <c r="N190"/>
  <c r="T190" s="1"/>
  <c r="K190"/>
  <c r="M190"/>
  <c r="J190"/>
  <c r="L190"/>
  <c r="N182"/>
  <c r="T182" s="1"/>
  <c r="L182"/>
  <c r="J182"/>
  <c r="M182"/>
  <c r="K182"/>
  <c r="N166"/>
  <c r="T166" s="1"/>
  <c r="L166"/>
  <c r="J166"/>
  <c r="M166"/>
  <c r="K166"/>
  <c r="N150"/>
  <c r="J150"/>
  <c r="L150"/>
  <c r="M150"/>
  <c r="K150"/>
  <c r="J134"/>
  <c r="L134"/>
  <c r="N134"/>
  <c r="M134"/>
  <c r="K134"/>
  <c r="L118"/>
  <c r="N118"/>
  <c r="M118"/>
  <c r="J118"/>
  <c r="K118"/>
  <c r="J102"/>
  <c r="N102"/>
  <c r="L102"/>
  <c r="M102"/>
  <c r="K102"/>
  <c r="K94"/>
  <c r="M94"/>
  <c r="L94"/>
  <c r="J94"/>
  <c r="K78"/>
  <c r="M78"/>
  <c r="L78"/>
  <c r="J78"/>
  <c r="L70"/>
  <c r="J70"/>
  <c r="M70"/>
  <c r="K70"/>
  <c r="L61"/>
  <c r="J61"/>
  <c r="N61"/>
  <c r="T61" s="1"/>
  <c r="K61"/>
  <c r="N45"/>
  <c r="T45" s="1"/>
  <c r="K45"/>
  <c r="M45"/>
  <c r="J45"/>
  <c r="K37"/>
  <c r="M37"/>
  <c r="J37"/>
  <c r="N37"/>
  <c r="T37" s="1"/>
  <c r="J29"/>
  <c r="M29"/>
  <c r="N29"/>
  <c r="T29" s="1"/>
  <c r="K29"/>
  <c r="N21"/>
  <c r="T21" s="1"/>
  <c r="L21"/>
  <c r="J21"/>
  <c r="M21"/>
  <c r="M13"/>
  <c r="J13"/>
  <c r="L13"/>
  <c r="N13"/>
  <c r="T13" s="1"/>
  <c r="N208"/>
  <c r="T208" s="1"/>
  <c r="L208"/>
  <c r="K208"/>
  <c r="M208"/>
  <c r="J208"/>
  <c r="J200"/>
  <c r="K200"/>
  <c r="M200"/>
  <c r="L200"/>
  <c r="N192"/>
  <c r="T192" s="1"/>
  <c r="L192"/>
  <c r="M192"/>
  <c r="K192"/>
  <c r="J192"/>
  <c r="J184"/>
  <c r="K184"/>
  <c r="L184"/>
  <c r="M184"/>
  <c r="N176"/>
  <c r="T176" s="1"/>
  <c r="L176"/>
  <c r="K176"/>
  <c r="M176"/>
  <c r="J176"/>
  <c r="N168"/>
  <c r="T168" s="1"/>
  <c r="J168"/>
  <c r="K168"/>
  <c r="M168"/>
  <c r="L168"/>
  <c r="N160"/>
  <c r="L160"/>
  <c r="K160"/>
  <c r="M160"/>
  <c r="J160"/>
  <c r="N152"/>
  <c r="K152"/>
  <c r="J152"/>
  <c r="M152"/>
  <c r="L152"/>
  <c r="N144"/>
  <c r="L144"/>
  <c r="M144"/>
  <c r="K144"/>
  <c r="J144"/>
  <c r="N136"/>
  <c r="T136" s="1"/>
  <c r="K136"/>
  <c r="J136"/>
  <c r="L136"/>
  <c r="M136"/>
  <c r="N128"/>
  <c r="J128"/>
  <c r="L128"/>
  <c r="K128"/>
  <c r="M128"/>
  <c r="J120"/>
  <c r="K120"/>
  <c r="L120"/>
  <c r="M120"/>
  <c r="N112"/>
  <c r="T112" s="1"/>
  <c r="L112"/>
  <c r="K112"/>
  <c r="M112"/>
  <c r="J112"/>
  <c r="N104"/>
  <c r="K104"/>
  <c r="J104"/>
  <c r="M104"/>
  <c r="L104"/>
  <c r="L96"/>
  <c r="M96"/>
  <c r="K96"/>
  <c r="J96"/>
  <c r="L80"/>
  <c r="K80"/>
  <c r="J80"/>
  <c r="M80"/>
  <c r="J72"/>
  <c r="K72"/>
  <c r="M72"/>
  <c r="L72"/>
  <c r="K63"/>
  <c r="J63"/>
  <c r="L63"/>
  <c r="N63"/>
  <c r="T63" s="1"/>
  <c r="N55"/>
  <c r="T55" s="1"/>
  <c r="L55"/>
  <c r="K55"/>
  <c r="J55"/>
  <c r="N47"/>
  <c r="T47" s="1"/>
  <c r="J47"/>
  <c r="K47"/>
  <c r="M47"/>
  <c r="J39"/>
  <c r="M39"/>
  <c r="N39"/>
  <c r="T39" s="1"/>
  <c r="K39"/>
  <c r="N31"/>
  <c r="T31" s="1"/>
  <c r="M31"/>
  <c r="J31"/>
  <c r="K31"/>
  <c r="N23"/>
  <c r="T23" s="1"/>
  <c r="K23"/>
  <c r="J23"/>
  <c r="M23"/>
  <c r="N201"/>
  <c r="T201" s="1"/>
  <c r="K201"/>
  <c r="L201"/>
  <c r="J201"/>
  <c r="M201"/>
  <c r="N202"/>
  <c r="T202" s="1"/>
  <c r="M202"/>
  <c r="L202"/>
  <c r="K202"/>
  <c r="J202"/>
  <c r="N194"/>
  <c r="T194" s="1"/>
  <c r="L194"/>
  <c r="J194"/>
  <c r="K194"/>
  <c r="M194"/>
  <c r="N186"/>
  <c r="T186" s="1"/>
  <c r="M186"/>
  <c r="L186"/>
  <c r="K186"/>
  <c r="J186"/>
  <c r="N178"/>
  <c r="T178" s="1"/>
  <c r="L178"/>
  <c r="K178"/>
  <c r="J178"/>
  <c r="M178"/>
  <c r="M170"/>
  <c r="J170"/>
  <c r="L170"/>
  <c r="K170"/>
  <c r="L162"/>
  <c r="K162"/>
  <c r="J162"/>
  <c r="M162"/>
  <c r="M154"/>
  <c r="J154"/>
  <c r="L154"/>
  <c r="K154"/>
  <c r="N154"/>
  <c r="J146"/>
  <c r="L146"/>
  <c r="K146"/>
  <c r="N146"/>
  <c r="M146"/>
  <c r="M138"/>
  <c r="N138"/>
  <c r="T138" s="1"/>
  <c r="J138"/>
  <c r="L138"/>
  <c r="K138"/>
  <c r="L130"/>
  <c r="K130"/>
  <c r="J130"/>
  <c r="N130"/>
  <c r="M130"/>
  <c r="M122"/>
  <c r="L122"/>
  <c r="K122"/>
  <c r="J122"/>
  <c r="N114"/>
  <c r="L114"/>
  <c r="K114"/>
  <c r="J114"/>
  <c r="M114"/>
  <c r="M106"/>
  <c r="N106"/>
  <c r="T106" s="1"/>
  <c r="L106"/>
  <c r="K106"/>
  <c r="J106"/>
  <c r="L98"/>
  <c r="K98"/>
  <c r="N98"/>
  <c r="J98"/>
  <c r="M98"/>
  <c r="M90"/>
  <c r="J90"/>
  <c r="L90"/>
  <c r="K90"/>
  <c r="J82"/>
  <c r="L82"/>
  <c r="K82"/>
  <c r="M82"/>
  <c r="J74"/>
  <c r="M74"/>
  <c r="L74"/>
  <c r="K74"/>
  <c r="J66"/>
  <c r="L66"/>
  <c r="N66"/>
  <c r="T66" s="1"/>
  <c r="K66"/>
  <c r="J57"/>
  <c r="N57"/>
  <c r="T57" s="1"/>
  <c r="K57"/>
  <c r="L57"/>
  <c r="K49"/>
  <c r="J49"/>
  <c r="N49"/>
  <c r="T49" s="1"/>
  <c r="L49"/>
  <c r="N41"/>
  <c r="T41" s="1"/>
  <c r="M41"/>
  <c r="J41"/>
  <c r="K41"/>
  <c r="K33"/>
  <c r="N33"/>
  <c r="T33" s="1"/>
  <c r="M33"/>
  <c r="J33"/>
  <c r="K25"/>
  <c r="J25"/>
  <c r="N25"/>
  <c r="T25" s="1"/>
  <c r="M25"/>
  <c r="L17"/>
  <c r="J17"/>
  <c r="N17"/>
  <c r="T17" s="1"/>
  <c r="M17"/>
  <c r="AD10"/>
  <c r="GB10" s="1"/>
  <c r="AD12"/>
  <c r="GB12" s="1"/>
  <c r="AD11"/>
  <c r="GB11" s="1"/>
  <c r="AG49"/>
  <c r="AG62"/>
  <c r="AG54"/>
  <c r="AF46"/>
  <c r="GD46" s="1"/>
  <c r="AF38"/>
  <c r="GD38" s="1"/>
  <c r="AF30"/>
  <c r="AE22"/>
  <c r="GC22" s="1"/>
  <c r="AE14"/>
  <c r="AG63"/>
  <c r="AG55"/>
  <c r="AF47"/>
  <c r="AF39"/>
  <c r="AF31"/>
  <c r="AF23"/>
  <c r="AE15"/>
  <c r="AG56"/>
  <c r="AG48"/>
  <c r="AF40"/>
  <c r="GD40" s="1"/>
  <c r="AF32"/>
  <c r="AF24"/>
  <c r="GD24" s="1"/>
  <c r="AE16"/>
  <c r="AG57"/>
  <c r="AF33"/>
  <c r="GD33" s="1"/>
  <c r="AE17"/>
  <c r="GC17" s="1"/>
  <c r="AF42"/>
  <c r="AG59"/>
  <c r="AG51"/>
  <c r="AF43"/>
  <c r="AF35"/>
  <c r="AF27"/>
  <c r="AE19"/>
  <c r="AG67"/>
  <c r="AF44"/>
  <c r="GD44" s="1"/>
  <c r="AF41"/>
  <c r="GD41" s="1"/>
  <c r="AF25"/>
  <c r="GD25" s="1"/>
  <c r="AG58"/>
  <c r="AG50"/>
  <c r="AF34"/>
  <c r="AF26"/>
  <c r="AE18"/>
  <c r="GC18" s="1"/>
  <c r="AG60"/>
  <c r="AG52"/>
  <c r="AF36"/>
  <c r="GD36" s="1"/>
  <c r="AF28"/>
  <c r="AE20"/>
  <c r="GC20" s="1"/>
  <c r="AG61"/>
  <c r="AG53"/>
  <c r="AF45"/>
  <c r="AF37"/>
  <c r="AF29"/>
  <c r="AE21"/>
  <c r="AE13"/>
  <c r="Q65"/>
  <c r="AG64"/>
  <c r="AG66"/>
  <c r="F79"/>
  <c r="F38"/>
  <c r="F14"/>
  <c r="F94"/>
  <c r="F53"/>
  <c r="F21"/>
  <c r="F93"/>
  <c r="F60"/>
  <c r="F28"/>
  <c r="F100"/>
  <c r="F76"/>
  <c r="F51"/>
  <c r="F11"/>
  <c r="F91"/>
  <c r="F26"/>
  <c r="F98"/>
  <c r="F90"/>
  <c r="F82"/>
  <c r="F74"/>
  <c r="F66"/>
  <c r="F57"/>
  <c r="F49"/>
  <c r="F41"/>
  <c r="F33"/>
  <c r="F25"/>
  <c r="F17"/>
  <c r="F103"/>
  <c r="F87"/>
  <c r="F71"/>
  <c r="F54"/>
  <c r="F22"/>
  <c r="F102"/>
  <c r="F78"/>
  <c r="F70"/>
  <c r="F45"/>
  <c r="F29"/>
  <c r="F101"/>
  <c r="F77"/>
  <c r="F52"/>
  <c r="F36"/>
  <c r="F12"/>
  <c r="F84"/>
  <c r="F59"/>
  <c r="F43"/>
  <c r="F27"/>
  <c r="F99"/>
  <c r="F75"/>
  <c r="F50"/>
  <c r="F42"/>
  <c r="F18"/>
  <c r="F105"/>
  <c r="F97"/>
  <c r="F89"/>
  <c r="F81"/>
  <c r="F73"/>
  <c r="F64"/>
  <c r="F56"/>
  <c r="F48"/>
  <c r="F40"/>
  <c r="F32"/>
  <c r="F24"/>
  <c r="F16"/>
  <c r="F95"/>
  <c r="F62"/>
  <c r="F46"/>
  <c r="F30"/>
  <c r="F86"/>
  <c r="F61"/>
  <c r="F37"/>
  <c r="F13"/>
  <c r="F85"/>
  <c r="F69"/>
  <c r="F44"/>
  <c r="F20"/>
  <c r="F92"/>
  <c r="F68"/>
  <c r="F35"/>
  <c r="F19"/>
  <c r="F83"/>
  <c r="F67"/>
  <c r="F58"/>
  <c r="F34"/>
  <c r="F10"/>
  <c r="F9"/>
  <c r="F104"/>
  <c r="F96"/>
  <c r="F88"/>
  <c r="F80"/>
  <c r="F72"/>
  <c r="F63"/>
  <c r="F55"/>
  <c r="F47"/>
  <c r="F39"/>
  <c r="F31"/>
  <c r="F23"/>
  <c r="F15"/>
  <c r="F113"/>
  <c r="F112"/>
  <c r="F111"/>
  <c r="F118"/>
  <c r="F110"/>
  <c r="F117"/>
  <c r="F109"/>
  <c r="F116"/>
  <c r="F108"/>
  <c r="F115"/>
  <c r="F107"/>
  <c r="F114"/>
  <c r="F106"/>
  <c r="DZ168"/>
  <c r="EB168" s="1"/>
  <c r="DZ16"/>
  <c r="EB16" s="1"/>
  <c r="DY88"/>
  <c r="DZ78"/>
  <c r="EB78" s="1"/>
  <c r="DZ120"/>
  <c r="EB120" s="1"/>
  <c r="DY182"/>
  <c r="EA182" s="1"/>
  <c r="DY54"/>
  <c r="EA54" s="1"/>
  <c r="DZ80"/>
  <c r="EB80" s="1"/>
  <c r="DY142"/>
  <c r="DY14"/>
  <c r="EA14" s="1"/>
  <c r="DZ86"/>
  <c r="EB86" s="1"/>
  <c r="DY198"/>
  <c r="DY152"/>
  <c r="DY111"/>
  <c r="DY70"/>
  <c r="EA70" s="1"/>
  <c r="DY24"/>
  <c r="EA24" s="1"/>
  <c r="DZ183"/>
  <c r="EB183" s="1"/>
  <c r="DZ142"/>
  <c r="EB142" s="1"/>
  <c r="DZ96"/>
  <c r="EB96" s="1"/>
  <c r="DZ55"/>
  <c r="EB55" s="1"/>
  <c r="DZ14"/>
  <c r="EB14" s="1"/>
  <c r="DY134"/>
  <c r="DZ160"/>
  <c r="EB160" s="1"/>
  <c r="DY176"/>
  <c r="DY48"/>
  <c r="EA48" s="1"/>
  <c r="DZ79"/>
  <c r="EB79" s="1"/>
  <c r="DY136"/>
  <c r="DZ208"/>
  <c r="EB208" s="1"/>
  <c r="DZ39"/>
  <c r="EB39" s="1"/>
  <c r="DY183"/>
  <c r="EA183" s="1"/>
  <c r="DY55"/>
  <c r="DZ127"/>
  <c r="EB127" s="1"/>
  <c r="DY199"/>
  <c r="EC199" s="1"/>
  <c r="DY158"/>
  <c r="EA158" s="1"/>
  <c r="DY112"/>
  <c r="EA112" s="1"/>
  <c r="DY71"/>
  <c r="DY30"/>
  <c r="EA30" s="1"/>
  <c r="DZ184"/>
  <c r="EB184" s="1"/>
  <c r="DZ143"/>
  <c r="EB143" s="1"/>
  <c r="DZ102"/>
  <c r="EB102" s="1"/>
  <c r="DZ56"/>
  <c r="EB56" s="1"/>
  <c r="DZ15"/>
  <c r="EB15" s="1"/>
  <c r="DZ119"/>
  <c r="EB119" s="1"/>
  <c r="DY94"/>
  <c r="DZ38"/>
  <c r="EB38" s="1"/>
  <c r="DZ126"/>
  <c r="EB126" s="1"/>
  <c r="DY96"/>
  <c r="DZ40"/>
  <c r="EB40" s="1"/>
  <c r="DY200"/>
  <c r="EA200" s="1"/>
  <c r="DY159"/>
  <c r="EA159" s="1"/>
  <c r="DY118"/>
  <c r="DY72"/>
  <c r="DY31"/>
  <c r="EA31" s="1"/>
  <c r="DZ190"/>
  <c r="EB190" s="1"/>
  <c r="DZ144"/>
  <c r="EB144" s="1"/>
  <c r="DZ103"/>
  <c r="EB103" s="1"/>
  <c r="DZ62"/>
  <c r="EB62" s="1"/>
  <c r="DY175"/>
  <c r="EC175" s="1"/>
  <c r="DY47"/>
  <c r="EA47" s="1"/>
  <c r="DZ206"/>
  <c r="EB206" s="1"/>
  <c r="DZ32"/>
  <c r="EB32" s="1"/>
  <c r="DY135"/>
  <c r="DZ207"/>
  <c r="EB207" s="1"/>
  <c r="DZ166"/>
  <c r="EB166" s="1"/>
  <c r="DY95"/>
  <c r="DZ167"/>
  <c r="EB167" s="1"/>
  <c r="DZ13"/>
  <c r="EB13" s="1"/>
  <c r="DY206"/>
  <c r="EC206" s="1"/>
  <c r="DY160"/>
  <c r="DY119"/>
  <c r="EA119" s="1"/>
  <c r="DY78"/>
  <c r="DY32"/>
  <c r="EA32" s="1"/>
  <c r="DZ191"/>
  <c r="EB191" s="1"/>
  <c r="DZ150"/>
  <c r="EB150" s="1"/>
  <c r="DZ104"/>
  <c r="EB104" s="1"/>
  <c r="DZ63"/>
  <c r="EB63" s="1"/>
  <c r="DZ22"/>
  <c r="EB22" s="1"/>
  <c r="DY207"/>
  <c r="EC207" s="1"/>
  <c r="DY166"/>
  <c r="EA166" s="1"/>
  <c r="DY143"/>
  <c r="DY102"/>
  <c r="DY15"/>
  <c r="EC15" s="1"/>
  <c r="DY191"/>
  <c r="EA191" s="1"/>
  <c r="DY168"/>
  <c r="DY127"/>
  <c r="DY63"/>
  <c r="EA63" s="1"/>
  <c r="DY192"/>
  <c r="DY174"/>
  <c r="EC174" s="1"/>
  <c r="DY151"/>
  <c r="DY128"/>
  <c r="EA128" s="1"/>
  <c r="DY110"/>
  <c r="DY87"/>
  <c r="EA87" s="1"/>
  <c r="DY64"/>
  <c r="DY46"/>
  <c r="EA46" s="1"/>
  <c r="DY23"/>
  <c r="EA23" s="1"/>
  <c r="DZ200"/>
  <c r="EB200" s="1"/>
  <c r="DZ182"/>
  <c r="EB182" s="1"/>
  <c r="DZ159"/>
  <c r="EB159" s="1"/>
  <c r="DZ136"/>
  <c r="EB136" s="1"/>
  <c r="DZ118"/>
  <c r="EB118" s="1"/>
  <c r="DZ95"/>
  <c r="EB95" s="1"/>
  <c r="DZ72"/>
  <c r="EB72" s="1"/>
  <c r="DZ54"/>
  <c r="EB54" s="1"/>
  <c r="DZ31"/>
  <c r="EB31" s="1"/>
  <c r="DY184"/>
  <c r="EA184" s="1"/>
  <c r="DY120"/>
  <c r="DY79"/>
  <c r="DY56"/>
  <c r="DY38"/>
  <c r="EA38" s="1"/>
  <c r="DZ192"/>
  <c r="EB192" s="1"/>
  <c r="DZ174"/>
  <c r="EB174" s="1"/>
  <c r="DZ151"/>
  <c r="EB151" s="1"/>
  <c r="DZ128"/>
  <c r="EB128" s="1"/>
  <c r="DZ110"/>
  <c r="EB110" s="1"/>
  <c r="DZ87"/>
  <c r="EB87" s="1"/>
  <c r="DZ64"/>
  <c r="EB64" s="1"/>
  <c r="DZ46"/>
  <c r="EB46" s="1"/>
  <c r="DZ23"/>
  <c r="EB23" s="1"/>
  <c r="DZ198"/>
  <c r="EB198" s="1"/>
  <c r="DZ24"/>
  <c r="EB24" s="1"/>
  <c r="DY208"/>
  <c r="EC208" s="1"/>
  <c r="DY190"/>
  <c r="EC190" s="1"/>
  <c r="DY167"/>
  <c r="DY144"/>
  <c r="EA144" s="1"/>
  <c r="DY126"/>
  <c r="EA126" s="1"/>
  <c r="DY103"/>
  <c r="DY80"/>
  <c r="DY62"/>
  <c r="DY39"/>
  <c r="EA39" s="1"/>
  <c r="DY16"/>
  <c r="EA16" s="1"/>
  <c r="DZ175"/>
  <c r="EB175" s="1"/>
  <c r="DZ152"/>
  <c r="EB152" s="1"/>
  <c r="DZ134"/>
  <c r="EB134" s="1"/>
  <c r="DZ111"/>
  <c r="EB111" s="1"/>
  <c r="DZ88"/>
  <c r="EB88" s="1"/>
  <c r="DZ70"/>
  <c r="EB70" s="1"/>
  <c r="DZ47"/>
  <c r="EB47" s="1"/>
  <c r="DY150"/>
  <c r="EC150" s="1"/>
  <c r="DY104"/>
  <c r="EC104" s="1"/>
  <c r="DY86"/>
  <c r="DY40"/>
  <c r="DY22"/>
  <c r="DZ199"/>
  <c r="EB199" s="1"/>
  <c r="DZ176"/>
  <c r="EB176" s="1"/>
  <c r="DZ158"/>
  <c r="EB158" s="1"/>
  <c r="DZ135"/>
  <c r="EB135" s="1"/>
  <c r="DZ112"/>
  <c r="EB112" s="1"/>
  <c r="DZ94"/>
  <c r="EB94" s="1"/>
  <c r="DZ71"/>
  <c r="EB71" s="1"/>
  <c r="DZ48"/>
  <c r="EB48" s="1"/>
  <c r="DZ30"/>
  <c r="EB30" s="1"/>
  <c r="EA176"/>
  <c r="DY177"/>
  <c r="DY153"/>
  <c r="DY121"/>
  <c r="DY81"/>
  <c r="DY49"/>
  <c r="DZ201"/>
  <c r="EB201" s="1"/>
  <c r="DZ121"/>
  <c r="EB121" s="1"/>
  <c r="DY202"/>
  <c r="DY194"/>
  <c r="DY186"/>
  <c r="DY178"/>
  <c r="DY170"/>
  <c r="DY162"/>
  <c r="DY154"/>
  <c r="DY146"/>
  <c r="DY138"/>
  <c r="DY130"/>
  <c r="DY122"/>
  <c r="DY114"/>
  <c r="DY106"/>
  <c r="DY98"/>
  <c r="DY90"/>
  <c r="DY82"/>
  <c r="DY74"/>
  <c r="DY66"/>
  <c r="DY58"/>
  <c r="DY50"/>
  <c r="DY42"/>
  <c r="DY34"/>
  <c r="DY26"/>
  <c r="DY18"/>
  <c r="DY10"/>
  <c r="DZ202"/>
  <c r="EB202" s="1"/>
  <c r="DZ194"/>
  <c r="EB194" s="1"/>
  <c r="DZ186"/>
  <c r="EB186" s="1"/>
  <c r="DZ178"/>
  <c r="EB178" s="1"/>
  <c r="DZ170"/>
  <c r="EB170" s="1"/>
  <c r="DZ162"/>
  <c r="EB162" s="1"/>
  <c r="DZ154"/>
  <c r="EB154" s="1"/>
  <c r="DZ146"/>
  <c r="EB146" s="1"/>
  <c r="DZ138"/>
  <c r="EB138" s="1"/>
  <c r="DZ130"/>
  <c r="EB130" s="1"/>
  <c r="DZ122"/>
  <c r="EB122" s="1"/>
  <c r="DZ114"/>
  <c r="EB114" s="1"/>
  <c r="DZ106"/>
  <c r="EB106" s="1"/>
  <c r="DZ98"/>
  <c r="EB98" s="1"/>
  <c r="DZ90"/>
  <c r="EB90" s="1"/>
  <c r="DZ82"/>
  <c r="EB82" s="1"/>
  <c r="DZ74"/>
  <c r="EB74" s="1"/>
  <c r="DZ66"/>
  <c r="EB66" s="1"/>
  <c r="DZ58"/>
  <c r="EB58" s="1"/>
  <c r="DZ50"/>
  <c r="EB50" s="1"/>
  <c r="DZ42"/>
  <c r="EB42" s="1"/>
  <c r="DZ34"/>
  <c r="EB34" s="1"/>
  <c r="DZ26"/>
  <c r="EB26" s="1"/>
  <c r="DZ18"/>
  <c r="EB18" s="1"/>
  <c r="DZ10"/>
  <c r="EB10" s="1"/>
  <c r="DY185"/>
  <c r="DY137"/>
  <c r="DY105"/>
  <c r="DY73"/>
  <c r="DY33"/>
  <c r="DZ9"/>
  <c r="EB9" s="1"/>
  <c r="DZ177"/>
  <c r="EB177" s="1"/>
  <c r="DZ153"/>
  <c r="EB153" s="1"/>
  <c r="DZ129"/>
  <c r="EB129" s="1"/>
  <c r="DZ97"/>
  <c r="EB97" s="1"/>
  <c r="DZ73"/>
  <c r="EB73" s="1"/>
  <c r="DZ49"/>
  <c r="EB49" s="1"/>
  <c r="DZ25"/>
  <c r="EB25" s="1"/>
  <c r="DY195"/>
  <c r="DY171"/>
  <c r="DY155"/>
  <c r="DY139"/>
  <c r="DY115"/>
  <c r="DY99"/>
  <c r="DY75"/>
  <c r="DY59"/>
  <c r="DY43"/>
  <c r="DY19"/>
  <c r="DZ203"/>
  <c r="EB203" s="1"/>
  <c r="DZ195"/>
  <c r="EB195" s="1"/>
  <c r="DZ187"/>
  <c r="EB187" s="1"/>
  <c r="DZ179"/>
  <c r="EB179" s="1"/>
  <c r="DZ171"/>
  <c r="EB171" s="1"/>
  <c r="DZ163"/>
  <c r="EB163" s="1"/>
  <c r="DZ147"/>
  <c r="EB147" s="1"/>
  <c r="DZ139"/>
  <c r="EB139" s="1"/>
  <c r="DZ131"/>
  <c r="EB131" s="1"/>
  <c r="DZ123"/>
  <c r="EB123" s="1"/>
  <c r="DZ115"/>
  <c r="EB115" s="1"/>
  <c r="DZ107"/>
  <c r="EB107" s="1"/>
  <c r="DZ99"/>
  <c r="EB99" s="1"/>
  <c r="DZ91"/>
  <c r="EB91" s="1"/>
  <c r="DZ83"/>
  <c r="EB83" s="1"/>
  <c r="DZ75"/>
  <c r="EB75" s="1"/>
  <c r="DZ67"/>
  <c r="EB67" s="1"/>
  <c r="DZ59"/>
  <c r="EB59" s="1"/>
  <c r="DZ51"/>
  <c r="EB51" s="1"/>
  <c r="DZ43"/>
  <c r="EB43" s="1"/>
  <c r="DZ35"/>
  <c r="EB35" s="1"/>
  <c r="DZ27"/>
  <c r="EB27" s="1"/>
  <c r="DZ19"/>
  <c r="EB19" s="1"/>
  <c r="DZ11"/>
  <c r="EB11" s="1"/>
  <c r="DY201"/>
  <c r="DY169"/>
  <c r="DY145"/>
  <c r="DY113"/>
  <c r="DY89"/>
  <c r="DY57"/>
  <c r="DY25"/>
  <c r="DZ193"/>
  <c r="EB193" s="1"/>
  <c r="DZ169"/>
  <c r="EB169" s="1"/>
  <c r="DZ145"/>
  <c r="EB145" s="1"/>
  <c r="DZ113"/>
  <c r="EB113" s="1"/>
  <c r="DZ89"/>
  <c r="EB89" s="1"/>
  <c r="DZ65"/>
  <c r="EB65" s="1"/>
  <c r="DZ41"/>
  <c r="EB41" s="1"/>
  <c r="DZ17"/>
  <c r="EB17" s="1"/>
  <c r="DY203"/>
  <c r="DY187"/>
  <c r="DY163"/>
  <c r="DY147"/>
  <c r="DY131"/>
  <c r="DY107"/>
  <c r="DY91"/>
  <c r="DY83"/>
  <c r="DY67"/>
  <c r="DY51"/>
  <c r="DY35"/>
  <c r="DY27"/>
  <c r="DY11"/>
  <c r="DZ155"/>
  <c r="EB155" s="1"/>
  <c r="DY204"/>
  <c r="DY196"/>
  <c r="DY188"/>
  <c r="DY180"/>
  <c r="DY172"/>
  <c r="DY164"/>
  <c r="DY156"/>
  <c r="DY148"/>
  <c r="DY140"/>
  <c r="DY132"/>
  <c r="DY124"/>
  <c r="DY116"/>
  <c r="DY108"/>
  <c r="DY100"/>
  <c r="DY92"/>
  <c r="DY84"/>
  <c r="DY76"/>
  <c r="DY68"/>
  <c r="DY60"/>
  <c r="DY52"/>
  <c r="DY44"/>
  <c r="DY36"/>
  <c r="DY28"/>
  <c r="DY20"/>
  <c r="DY12"/>
  <c r="DZ204"/>
  <c r="EB204" s="1"/>
  <c r="DZ196"/>
  <c r="EB196" s="1"/>
  <c r="DZ188"/>
  <c r="EB188" s="1"/>
  <c r="DZ180"/>
  <c r="EB180" s="1"/>
  <c r="DZ172"/>
  <c r="EB172" s="1"/>
  <c r="DZ164"/>
  <c r="EB164" s="1"/>
  <c r="DZ156"/>
  <c r="EB156" s="1"/>
  <c r="DZ148"/>
  <c r="EB148" s="1"/>
  <c r="DZ140"/>
  <c r="EB140" s="1"/>
  <c r="DZ132"/>
  <c r="EB132" s="1"/>
  <c r="DZ124"/>
  <c r="EB124" s="1"/>
  <c r="DZ116"/>
  <c r="EB116" s="1"/>
  <c r="DZ108"/>
  <c r="EB108" s="1"/>
  <c r="DZ100"/>
  <c r="EB100" s="1"/>
  <c r="DZ92"/>
  <c r="EB92" s="1"/>
  <c r="DZ84"/>
  <c r="EB84" s="1"/>
  <c r="DZ76"/>
  <c r="EB76" s="1"/>
  <c r="DZ68"/>
  <c r="EB68" s="1"/>
  <c r="DZ60"/>
  <c r="EB60" s="1"/>
  <c r="DZ52"/>
  <c r="EB52" s="1"/>
  <c r="DZ44"/>
  <c r="EB44" s="1"/>
  <c r="DZ36"/>
  <c r="EB36" s="1"/>
  <c r="DZ28"/>
  <c r="EB28" s="1"/>
  <c r="DZ20"/>
  <c r="EB20" s="1"/>
  <c r="DZ12"/>
  <c r="EB12" s="1"/>
  <c r="DY193"/>
  <c r="DY161"/>
  <c r="DY129"/>
  <c r="DY97"/>
  <c r="DY65"/>
  <c r="DY41"/>
  <c r="DY17"/>
  <c r="DZ185"/>
  <c r="EB185" s="1"/>
  <c r="DZ161"/>
  <c r="EB161" s="1"/>
  <c r="DZ137"/>
  <c r="EB137" s="1"/>
  <c r="DZ105"/>
  <c r="EB105" s="1"/>
  <c r="DZ81"/>
  <c r="EB81" s="1"/>
  <c r="DZ57"/>
  <c r="EB57" s="1"/>
  <c r="DZ33"/>
  <c r="EB33" s="1"/>
  <c r="DY179"/>
  <c r="DY123"/>
  <c r="DY205"/>
  <c r="DY197"/>
  <c r="DY189"/>
  <c r="DY181"/>
  <c r="DY173"/>
  <c r="DY165"/>
  <c r="DY157"/>
  <c r="DY149"/>
  <c r="DY141"/>
  <c r="DY133"/>
  <c r="DY125"/>
  <c r="DY117"/>
  <c r="DY109"/>
  <c r="DY101"/>
  <c r="DY93"/>
  <c r="DY85"/>
  <c r="DY77"/>
  <c r="DY69"/>
  <c r="DY61"/>
  <c r="DY53"/>
  <c r="DY45"/>
  <c r="DY37"/>
  <c r="DY29"/>
  <c r="DY21"/>
  <c r="DY13"/>
  <c r="DZ205"/>
  <c r="EB205" s="1"/>
  <c r="DZ197"/>
  <c r="EB197" s="1"/>
  <c r="DZ189"/>
  <c r="EB189" s="1"/>
  <c r="DZ181"/>
  <c r="EB181" s="1"/>
  <c r="DZ173"/>
  <c r="EB173" s="1"/>
  <c r="DZ165"/>
  <c r="EB165" s="1"/>
  <c r="DZ157"/>
  <c r="EB157" s="1"/>
  <c r="DZ149"/>
  <c r="EB149" s="1"/>
  <c r="DZ141"/>
  <c r="EB141" s="1"/>
  <c r="DZ133"/>
  <c r="EB133" s="1"/>
  <c r="DZ125"/>
  <c r="EB125" s="1"/>
  <c r="DZ117"/>
  <c r="EB117" s="1"/>
  <c r="DZ109"/>
  <c r="EB109" s="1"/>
  <c r="DZ101"/>
  <c r="EB101" s="1"/>
  <c r="DZ93"/>
  <c r="EB93" s="1"/>
  <c r="DZ85"/>
  <c r="EB85" s="1"/>
  <c r="DZ77"/>
  <c r="EB77" s="1"/>
  <c r="DZ69"/>
  <c r="EB69" s="1"/>
  <c r="DZ61"/>
  <c r="EB61" s="1"/>
  <c r="DZ53"/>
  <c r="EB53" s="1"/>
  <c r="DZ45"/>
  <c r="EB45" s="1"/>
  <c r="DZ37"/>
  <c r="EB37" s="1"/>
  <c r="DZ29"/>
  <c r="EB29" s="1"/>
  <c r="DZ21"/>
  <c r="EB21" s="1"/>
  <c r="IY208"/>
  <c r="IX208"/>
  <c r="IY207" s="1"/>
  <c r="IW208"/>
  <c r="IX207" s="1"/>
  <c r="IY206" s="1"/>
  <c r="IV208"/>
  <c r="IW207" s="1"/>
  <c r="IX206" s="1"/>
  <c r="IY205" s="1"/>
  <c r="IU208"/>
  <c r="IV207" s="1"/>
  <c r="IW206" s="1"/>
  <c r="IX205" s="1"/>
  <c r="IY204" s="1"/>
  <c r="IT208"/>
  <c r="IU207" s="1"/>
  <c r="IV206" s="1"/>
  <c r="IW205" s="1"/>
  <c r="IX204" s="1"/>
  <c r="IY203" s="1"/>
  <c r="IS208"/>
  <c r="IT207" s="1"/>
  <c r="IU206" s="1"/>
  <c r="IV205" s="1"/>
  <c r="IW204" s="1"/>
  <c r="IX203" s="1"/>
  <c r="IY202" s="1"/>
  <c r="IR208"/>
  <c r="IS207" s="1"/>
  <c r="IT206" s="1"/>
  <c r="IU205" s="1"/>
  <c r="IV204" s="1"/>
  <c r="IW203" s="1"/>
  <c r="IX202" s="1"/>
  <c r="IY201" s="1"/>
  <c r="IQ208"/>
  <c r="IR207" s="1"/>
  <c r="IS206" s="1"/>
  <c r="IT205" s="1"/>
  <c r="IU204" s="1"/>
  <c r="IV203" s="1"/>
  <c r="IW202" s="1"/>
  <c r="IX201" s="1"/>
  <c r="IY200" s="1"/>
  <c r="IP208"/>
  <c r="IQ207" s="1"/>
  <c r="IR206" s="1"/>
  <c r="IS205" s="1"/>
  <c r="IT204" s="1"/>
  <c r="IU203" s="1"/>
  <c r="IV202" s="1"/>
  <c r="IW201" s="1"/>
  <c r="IX200" s="1"/>
  <c r="IY199" s="1"/>
  <c r="IO208"/>
  <c r="IP207" s="1"/>
  <c r="IQ206" s="1"/>
  <c r="IR205" s="1"/>
  <c r="IS204" s="1"/>
  <c r="IT203" s="1"/>
  <c r="IU202" s="1"/>
  <c r="IV201" s="1"/>
  <c r="IW200" s="1"/>
  <c r="IX199" s="1"/>
  <c r="IY198" s="1"/>
  <c r="IN208"/>
  <c r="IO207" s="1"/>
  <c r="IP206" s="1"/>
  <c r="IQ205" s="1"/>
  <c r="IR204" s="1"/>
  <c r="IS203" s="1"/>
  <c r="IT202" s="1"/>
  <c r="IU201" s="1"/>
  <c r="IV200" s="1"/>
  <c r="IW199" s="1"/>
  <c r="IX198" s="1"/>
  <c r="IY197" s="1"/>
  <c r="IM208"/>
  <c r="IN207" s="1"/>
  <c r="IO206" s="1"/>
  <c r="IP205" s="1"/>
  <c r="IQ204" s="1"/>
  <c r="IR203" s="1"/>
  <c r="IS202" s="1"/>
  <c r="IT201" s="1"/>
  <c r="IU200" s="1"/>
  <c r="IV199" s="1"/>
  <c r="IW198" s="1"/>
  <c r="IX197" s="1"/>
  <c r="IY196" s="1"/>
  <c r="IL208"/>
  <c r="IM207" s="1"/>
  <c r="IN206" s="1"/>
  <c r="IO205" s="1"/>
  <c r="IP204" s="1"/>
  <c r="IQ203" s="1"/>
  <c r="IR202" s="1"/>
  <c r="IS201" s="1"/>
  <c r="IT200" s="1"/>
  <c r="IU199" s="1"/>
  <c r="IV198" s="1"/>
  <c r="IW197" s="1"/>
  <c r="IX196" s="1"/>
  <c r="IY195" s="1"/>
  <c r="EC168" l="1"/>
  <c r="EC198"/>
  <c r="EC176"/>
  <c r="EC167"/>
  <c r="EC192"/>
  <c r="T142"/>
  <c r="T140"/>
  <c r="T141"/>
  <c r="T116"/>
  <c r="T105"/>
  <c r="T108"/>
  <c r="T111"/>
  <c r="T109"/>
  <c r="T99"/>
  <c r="T113"/>
  <c r="T115"/>
  <c r="T154"/>
  <c r="T147"/>
  <c r="T158"/>
  <c r="T159"/>
  <c r="T152"/>
  <c r="T129"/>
  <c r="T148"/>
  <c r="T145"/>
  <c r="T156"/>
  <c r="T151"/>
  <c r="T124"/>
  <c r="T157"/>
  <c r="T126"/>
  <c r="T125"/>
  <c r="T122"/>
  <c r="T131"/>
  <c r="T120"/>
  <c r="T161"/>
  <c r="N79"/>
  <c r="T79" s="1"/>
  <c r="GF79"/>
  <c r="L37"/>
  <c r="R37" s="1"/>
  <c r="GD37"/>
  <c r="M60"/>
  <c r="S60" s="1"/>
  <c r="X60" s="1"/>
  <c r="GE60"/>
  <c r="L42"/>
  <c r="R42" s="1"/>
  <c r="GD42"/>
  <c r="M48"/>
  <c r="S48" s="1"/>
  <c r="X48" s="1"/>
  <c r="GE48"/>
  <c r="M63"/>
  <c r="S63" s="1"/>
  <c r="X63" s="1"/>
  <c r="GE63"/>
  <c r="M49"/>
  <c r="S49" s="1"/>
  <c r="X49" s="1"/>
  <c r="GE49"/>
  <c r="N92"/>
  <c r="T92" s="1"/>
  <c r="GF92"/>
  <c r="N81"/>
  <c r="T81" s="1"/>
  <c r="GF81"/>
  <c r="N71"/>
  <c r="T71" s="1"/>
  <c r="GF71"/>
  <c r="N93"/>
  <c r="T93" s="1"/>
  <c r="GF93"/>
  <c r="M66"/>
  <c r="S66" s="1"/>
  <c r="X66" s="1"/>
  <c r="GE66"/>
  <c r="L29"/>
  <c r="R29" s="1"/>
  <c r="GD29"/>
  <c r="M52"/>
  <c r="S52" s="1"/>
  <c r="X52" s="1"/>
  <c r="GE52"/>
  <c r="M59"/>
  <c r="S59" s="1"/>
  <c r="X59" s="1"/>
  <c r="GE59"/>
  <c r="M55"/>
  <c r="S55" s="1"/>
  <c r="X55" s="1"/>
  <c r="GE55"/>
  <c r="M62"/>
  <c r="S62" s="1"/>
  <c r="X62" s="1"/>
  <c r="GE62"/>
  <c r="N90"/>
  <c r="T90" s="1"/>
  <c r="GF90"/>
  <c r="N73"/>
  <c r="T73" s="1"/>
  <c r="GF73"/>
  <c r="N84"/>
  <c r="T84" s="1"/>
  <c r="GF84"/>
  <c r="N94"/>
  <c r="T94" s="1"/>
  <c r="GF94"/>
  <c r="T130"/>
  <c r="T101"/>
  <c r="T164"/>
  <c r="T162"/>
  <c r="T118"/>
  <c r="T132"/>
  <c r="T117"/>
  <c r="T143"/>
  <c r="T153"/>
  <c r="T110"/>
  <c r="M64"/>
  <c r="S64" s="1"/>
  <c r="X64" s="1"/>
  <c r="GE64"/>
  <c r="M67"/>
  <c r="S67" s="1"/>
  <c r="X67" s="1"/>
  <c r="GE67"/>
  <c r="K14"/>
  <c r="Q14" s="1"/>
  <c r="GC14"/>
  <c r="N74"/>
  <c r="T74" s="1"/>
  <c r="GF74"/>
  <c r="N89"/>
  <c r="T89" s="1"/>
  <c r="GF89"/>
  <c r="N76"/>
  <c r="T76" s="1"/>
  <c r="GF76"/>
  <c r="L32"/>
  <c r="R32" s="1"/>
  <c r="GD32"/>
  <c r="M54"/>
  <c r="S54" s="1"/>
  <c r="X54" s="1"/>
  <c r="GE54"/>
  <c r="L43"/>
  <c r="Q43" s="1"/>
  <c r="GD43"/>
  <c r="N77"/>
  <c r="T77" s="1"/>
  <c r="GF77"/>
  <c r="M50"/>
  <c r="S50" s="1"/>
  <c r="X50" s="1"/>
  <c r="GE50"/>
  <c r="L35"/>
  <c r="R35" s="1"/>
  <c r="GD35"/>
  <c r="K16"/>
  <c r="P16" s="1"/>
  <c r="GC16"/>
  <c r="L31"/>
  <c r="R31" s="1"/>
  <c r="GD31"/>
  <c r="N75"/>
  <c r="T75" s="1"/>
  <c r="GF75"/>
  <c r="N80"/>
  <c r="T80" s="1"/>
  <c r="GF80"/>
  <c r="N69"/>
  <c r="T69" s="1"/>
  <c r="GF69"/>
  <c r="N70"/>
  <c r="T70" s="1"/>
  <c r="GF70"/>
  <c r="T160"/>
  <c r="R65"/>
  <c r="W65" s="1"/>
  <c r="AA65" s="1"/>
  <c r="T104"/>
  <c r="T144"/>
  <c r="T123"/>
  <c r="T155"/>
  <c r="T127"/>
  <c r="T149"/>
  <c r="L45"/>
  <c r="R45" s="1"/>
  <c r="GD45"/>
  <c r="M56"/>
  <c r="S56" s="1"/>
  <c r="X56" s="1"/>
  <c r="GE56"/>
  <c r="K21"/>
  <c r="P21" s="1"/>
  <c r="GC21"/>
  <c r="M51"/>
  <c r="S51" s="1"/>
  <c r="X51" s="1"/>
  <c r="GE51"/>
  <c r="N91"/>
  <c r="T91" s="1"/>
  <c r="GF91"/>
  <c r="N85"/>
  <c r="T85" s="1"/>
  <c r="GF85"/>
  <c r="K13"/>
  <c r="P13" s="1"/>
  <c r="GC13"/>
  <c r="M58"/>
  <c r="S58" s="1"/>
  <c r="X58" s="1"/>
  <c r="GE58"/>
  <c r="N96"/>
  <c r="T96" s="1"/>
  <c r="GF96"/>
  <c r="M61"/>
  <c r="S61" s="1"/>
  <c r="X61" s="1"/>
  <c r="GE61"/>
  <c r="L34"/>
  <c r="R34" s="1"/>
  <c r="GD34"/>
  <c r="L27"/>
  <c r="R27" s="1"/>
  <c r="GD27"/>
  <c r="M57"/>
  <c r="S57" s="1"/>
  <c r="X57" s="1"/>
  <c r="GE57"/>
  <c r="L23"/>
  <c r="R23" s="1"/>
  <c r="GD23"/>
  <c r="L30"/>
  <c r="Q30" s="1"/>
  <c r="GD30"/>
  <c r="N72"/>
  <c r="T72" s="1"/>
  <c r="GF72"/>
  <c r="N88"/>
  <c r="T88" s="1"/>
  <c r="GF88"/>
  <c r="N95"/>
  <c r="T95" s="1"/>
  <c r="GF95"/>
  <c r="T98"/>
  <c r="T134"/>
  <c r="T135"/>
  <c r="T133"/>
  <c r="T139"/>
  <c r="L47"/>
  <c r="R47" s="1"/>
  <c r="GD47"/>
  <c r="N68"/>
  <c r="T68" s="1"/>
  <c r="GF68"/>
  <c r="N86"/>
  <c r="T86" s="1"/>
  <c r="GF86"/>
  <c r="L28"/>
  <c r="R28" s="1"/>
  <c r="GD28"/>
  <c r="L39"/>
  <c r="R39" s="1"/>
  <c r="GD39"/>
  <c r="N83"/>
  <c r="T83" s="1"/>
  <c r="GF83"/>
  <c r="N78"/>
  <c r="T78" s="1"/>
  <c r="GF78"/>
  <c r="M53"/>
  <c r="S53" s="1"/>
  <c r="X53" s="1"/>
  <c r="GE53"/>
  <c r="L26"/>
  <c r="Q26" s="1"/>
  <c r="GD26"/>
  <c r="K19"/>
  <c r="Q19" s="1"/>
  <c r="GC19"/>
  <c r="K15"/>
  <c r="Q15" s="1"/>
  <c r="GC15"/>
  <c r="N82"/>
  <c r="T82" s="1"/>
  <c r="GF82"/>
  <c r="N97"/>
  <c r="T97" s="1"/>
  <c r="GF97"/>
  <c r="N87"/>
  <c r="T87" s="1"/>
  <c r="GF87"/>
  <c r="T114"/>
  <c r="T146"/>
  <c r="T128"/>
  <c r="T102"/>
  <c r="T150"/>
  <c r="T137"/>
  <c r="T119"/>
  <c r="P184"/>
  <c r="P93"/>
  <c r="P80"/>
  <c r="P100"/>
  <c r="P156"/>
  <c r="P91"/>
  <c r="Q147"/>
  <c r="Q203"/>
  <c r="P99"/>
  <c r="P205"/>
  <c r="Q190"/>
  <c r="Q75"/>
  <c r="P94"/>
  <c r="Q206"/>
  <c r="Q123"/>
  <c r="P176"/>
  <c r="P155"/>
  <c r="P112"/>
  <c r="P76"/>
  <c r="P105"/>
  <c r="Q68"/>
  <c r="P92"/>
  <c r="P151"/>
  <c r="P166"/>
  <c r="P206"/>
  <c r="P95"/>
  <c r="P204"/>
  <c r="S10"/>
  <c r="X10" s="1"/>
  <c r="P180"/>
  <c r="Q104"/>
  <c r="P147"/>
  <c r="P97"/>
  <c r="Q161"/>
  <c r="P104"/>
  <c r="Q115"/>
  <c r="P55"/>
  <c r="Q118"/>
  <c r="P119"/>
  <c r="P120"/>
  <c r="Q137"/>
  <c r="P107"/>
  <c r="S180"/>
  <c r="X180" s="1"/>
  <c r="Q108"/>
  <c r="Q86"/>
  <c r="Q69"/>
  <c r="Q165"/>
  <c r="P208"/>
  <c r="Q73"/>
  <c r="P129"/>
  <c r="P110"/>
  <c r="Q158"/>
  <c r="S124"/>
  <c r="P88"/>
  <c r="P50"/>
  <c r="Q172"/>
  <c r="P51"/>
  <c r="Q124"/>
  <c r="P188"/>
  <c r="P169"/>
  <c r="P177"/>
  <c r="P85"/>
  <c r="Q157"/>
  <c r="P163"/>
  <c r="P79"/>
  <c r="P103"/>
  <c r="P111"/>
  <c r="P127"/>
  <c r="Q207"/>
  <c r="Q188"/>
  <c r="P139"/>
  <c r="S29"/>
  <c r="X29" s="1"/>
  <c r="S117"/>
  <c r="S28"/>
  <c r="X28" s="1"/>
  <c r="S18"/>
  <c r="X18" s="1"/>
  <c r="S196"/>
  <c r="X196" s="1"/>
  <c r="Q180"/>
  <c r="P57"/>
  <c r="P152"/>
  <c r="P149"/>
  <c r="R11"/>
  <c r="S43"/>
  <c r="X43" s="1"/>
  <c r="P75"/>
  <c r="P171"/>
  <c r="R16"/>
  <c r="P48"/>
  <c r="P157"/>
  <c r="S19"/>
  <c r="X19" s="1"/>
  <c r="P68"/>
  <c r="S22"/>
  <c r="X22" s="1"/>
  <c r="Q83"/>
  <c r="Q82"/>
  <c r="P98"/>
  <c r="S106"/>
  <c r="X106" s="1"/>
  <c r="Q146"/>
  <c r="P162"/>
  <c r="Q186"/>
  <c r="Q201"/>
  <c r="S128"/>
  <c r="P136"/>
  <c r="P200"/>
  <c r="S45"/>
  <c r="X45" s="1"/>
  <c r="P134"/>
  <c r="P150"/>
  <c r="S182"/>
  <c r="X182" s="1"/>
  <c r="Q125"/>
  <c r="Q173"/>
  <c r="Q76"/>
  <c r="P113"/>
  <c r="P161"/>
  <c r="Q117"/>
  <c r="P141"/>
  <c r="S181"/>
  <c r="X181" s="1"/>
  <c r="P187"/>
  <c r="Q79"/>
  <c r="P143"/>
  <c r="P198"/>
  <c r="S123"/>
  <c r="Q179"/>
  <c r="P122"/>
  <c r="Q130"/>
  <c r="Q160"/>
  <c r="P102"/>
  <c r="P116"/>
  <c r="Q10"/>
  <c r="P131"/>
  <c r="P56"/>
  <c r="Q177"/>
  <c r="Q141"/>
  <c r="P181"/>
  <c r="P108"/>
  <c r="Q151"/>
  <c r="P90"/>
  <c r="P106"/>
  <c r="P154"/>
  <c r="P194"/>
  <c r="P72"/>
  <c r="Q96"/>
  <c r="Q120"/>
  <c r="Q200"/>
  <c r="Q208"/>
  <c r="R21"/>
  <c r="P61"/>
  <c r="Q150"/>
  <c r="P190"/>
  <c r="Q121"/>
  <c r="Q85"/>
  <c r="Q205"/>
  <c r="P191"/>
  <c r="Q155"/>
  <c r="Q195"/>
  <c r="Q182"/>
  <c r="P66"/>
  <c r="Q163"/>
  <c r="P54"/>
  <c r="Q107"/>
  <c r="P133"/>
  <c r="Q143"/>
  <c r="P207"/>
  <c r="S121"/>
  <c r="X121" s="1"/>
  <c r="S100"/>
  <c r="X100" s="1"/>
  <c r="S15"/>
  <c r="X15" s="1"/>
  <c r="S37"/>
  <c r="X37" s="1"/>
  <c r="S26"/>
  <c r="X26" s="1"/>
  <c r="S147"/>
  <c r="X147" s="1"/>
  <c r="S163"/>
  <c r="X163" s="1"/>
  <c r="S24"/>
  <c r="X24" s="1"/>
  <c r="S185"/>
  <c r="X185" s="1"/>
  <c r="S205"/>
  <c r="X205" s="1"/>
  <c r="S111"/>
  <c r="S161"/>
  <c r="Q93"/>
  <c r="P52"/>
  <c r="Q132"/>
  <c r="Q111"/>
  <c r="S107"/>
  <c r="X107" s="1"/>
  <c r="P183"/>
  <c r="S207"/>
  <c r="X207" s="1"/>
  <c r="P86"/>
  <c r="Q142"/>
  <c r="P62"/>
  <c r="P115"/>
  <c r="P114"/>
  <c r="S120"/>
  <c r="P168"/>
  <c r="S184"/>
  <c r="X184" s="1"/>
  <c r="S32"/>
  <c r="X32" s="1"/>
  <c r="S129"/>
  <c r="P83"/>
  <c r="P109"/>
  <c r="P202"/>
  <c r="P63"/>
  <c r="Q112"/>
  <c r="Q176"/>
  <c r="Q129"/>
  <c r="P60"/>
  <c r="S139"/>
  <c r="R18"/>
  <c r="P49"/>
  <c r="S98"/>
  <c r="S162"/>
  <c r="P70"/>
  <c r="S102"/>
  <c r="P101"/>
  <c r="P59"/>
  <c r="S132"/>
  <c r="S156"/>
  <c r="P140"/>
  <c r="S172"/>
  <c r="X172" s="1"/>
  <c r="P87"/>
  <c r="Q119"/>
  <c r="S127"/>
  <c r="S151"/>
  <c r="X151" s="1"/>
  <c r="Q167"/>
  <c r="S110"/>
  <c r="S133"/>
  <c r="S189"/>
  <c r="X189" s="1"/>
  <c r="Q99"/>
  <c r="S200"/>
  <c r="X200" s="1"/>
  <c r="S150"/>
  <c r="S136"/>
  <c r="X136" s="1"/>
  <c r="S125"/>
  <c r="S27"/>
  <c r="X27" s="1"/>
  <c r="S203"/>
  <c r="X203" s="1"/>
  <c r="S165"/>
  <c r="X165" s="1"/>
  <c r="P74"/>
  <c r="Q90"/>
  <c r="Q114"/>
  <c r="S138"/>
  <c r="X138" s="1"/>
  <c r="P170"/>
  <c r="Q178"/>
  <c r="S116"/>
  <c r="S141"/>
  <c r="X141" s="1"/>
  <c r="Q87"/>
  <c r="Q127"/>
  <c r="Q175"/>
  <c r="S191"/>
  <c r="X191" s="1"/>
  <c r="P199"/>
  <c r="P53"/>
  <c r="Q110"/>
  <c r="P126"/>
  <c r="S47"/>
  <c r="X47" s="1"/>
  <c r="P130"/>
  <c r="P195"/>
  <c r="P128"/>
  <c r="Q192"/>
  <c r="S208"/>
  <c r="X208" s="1"/>
  <c r="S21"/>
  <c r="X21" s="1"/>
  <c r="S166"/>
  <c r="X166" s="1"/>
  <c r="S101"/>
  <c r="Q197"/>
  <c r="P58"/>
  <c r="P64"/>
  <c r="Q89"/>
  <c r="S105"/>
  <c r="P145"/>
  <c r="P153"/>
  <c r="P185"/>
  <c r="P193"/>
  <c r="R22"/>
  <c r="P135"/>
  <c r="P159"/>
  <c r="P175"/>
  <c r="S199"/>
  <c r="X199" s="1"/>
  <c r="S126"/>
  <c r="P67"/>
  <c r="S146"/>
  <c r="S201"/>
  <c r="X201" s="1"/>
  <c r="S118"/>
  <c r="P77"/>
  <c r="S131"/>
  <c r="R15"/>
  <c r="P117"/>
  <c r="S41"/>
  <c r="X41" s="1"/>
  <c r="S122"/>
  <c r="P138"/>
  <c r="Q162"/>
  <c r="P178"/>
  <c r="S104"/>
  <c r="P144"/>
  <c r="S168"/>
  <c r="X168" s="1"/>
  <c r="S192"/>
  <c r="X192" s="1"/>
  <c r="S13"/>
  <c r="X13" s="1"/>
  <c r="P81"/>
  <c r="S113"/>
  <c r="S145"/>
  <c r="S153"/>
  <c r="S169"/>
  <c r="X169" s="1"/>
  <c r="S193"/>
  <c r="X193" s="1"/>
  <c r="S140"/>
  <c r="P196"/>
  <c r="P165"/>
  <c r="P189"/>
  <c r="P148"/>
  <c r="S33"/>
  <c r="X33" s="1"/>
  <c r="P203"/>
  <c r="Q140"/>
  <c r="S130"/>
  <c r="S194"/>
  <c r="X194" s="1"/>
  <c r="S202"/>
  <c r="X202" s="1"/>
  <c r="S23"/>
  <c r="X23" s="1"/>
  <c r="S190"/>
  <c r="X190" s="1"/>
  <c r="S197"/>
  <c r="X197" s="1"/>
  <c r="S20"/>
  <c r="X20" s="1"/>
  <c r="S108"/>
  <c r="S38"/>
  <c r="X38" s="1"/>
  <c r="S135"/>
  <c r="S159"/>
  <c r="S175"/>
  <c r="X175" s="1"/>
  <c r="S12"/>
  <c r="X12" s="1"/>
  <c r="S109"/>
  <c r="S164"/>
  <c r="S99"/>
  <c r="S195"/>
  <c r="X195" s="1"/>
  <c r="S152"/>
  <c r="S177"/>
  <c r="X177" s="1"/>
  <c r="S174"/>
  <c r="X174" s="1"/>
  <c r="Q183"/>
  <c r="S17"/>
  <c r="X17" s="1"/>
  <c r="S114"/>
  <c r="S178"/>
  <c r="X178" s="1"/>
  <c r="S186"/>
  <c r="X186" s="1"/>
  <c r="S31"/>
  <c r="X31" s="1"/>
  <c r="S112"/>
  <c r="X112" s="1"/>
  <c r="S176"/>
  <c r="X176" s="1"/>
  <c r="S16"/>
  <c r="X16" s="1"/>
  <c r="S137"/>
  <c r="S44"/>
  <c r="X44" s="1"/>
  <c r="S157"/>
  <c r="S35"/>
  <c r="X35" s="1"/>
  <c r="S103"/>
  <c r="X103" s="1"/>
  <c r="S119"/>
  <c r="S167"/>
  <c r="X167" s="1"/>
  <c r="S183"/>
  <c r="X183" s="1"/>
  <c r="S142"/>
  <c r="X142" s="1"/>
  <c r="S188"/>
  <c r="X188" s="1"/>
  <c r="S34"/>
  <c r="X34" s="1"/>
  <c r="S155"/>
  <c r="S206"/>
  <c r="X206" s="1"/>
  <c r="S149"/>
  <c r="P173"/>
  <c r="P125"/>
  <c r="S170"/>
  <c r="X170" s="1"/>
  <c r="S160"/>
  <c r="S115"/>
  <c r="S171"/>
  <c r="X171" s="1"/>
  <c r="S40"/>
  <c r="X40" s="1"/>
  <c r="S14"/>
  <c r="X14" s="1"/>
  <c r="S30"/>
  <c r="X30" s="1"/>
  <c r="S143"/>
  <c r="S158"/>
  <c r="S198"/>
  <c r="X198" s="1"/>
  <c r="S187"/>
  <c r="X187" s="1"/>
  <c r="S25"/>
  <c r="X25" s="1"/>
  <c r="S154"/>
  <c r="S39"/>
  <c r="X39" s="1"/>
  <c r="S144"/>
  <c r="S134"/>
  <c r="S173"/>
  <c r="X173" s="1"/>
  <c r="S11"/>
  <c r="X11" s="1"/>
  <c r="S42"/>
  <c r="X42" s="1"/>
  <c r="S46"/>
  <c r="X46" s="1"/>
  <c r="S36"/>
  <c r="X36" s="1"/>
  <c r="S148"/>
  <c r="S204"/>
  <c r="X204" s="1"/>
  <c r="S179"/>
  <c r="X179" s="1"/>
  <c r="J11"/>
  <c r="P11" s="1"/>
  <c r="K18"/>
  <c r="J12"/>
  <c r="P12" s="1"/>
  <c r="J10"/>
  <c r="P10" s="1"/>
  <c r="U10" s="1"/>
  <c r="K17"/>
  <c r="K22"/>
  <c r="Q22" s="1"/>
  <c r="K20"/>
  <c r="L41"/>
  <c r="Q41" s="1"/>
  <c r="L25"/>
  <c r="R25" s="1"/>
  <c r="L40"/>
  <c r="R40" s="1"/>
  <c r="L46"/>
  <c r="R46" s="1"/>
  <c r="L36"/>
  <c r="Q36" s="1"/>
  <c r="L24"/>
  <c r="R24" s="1"/>
  <c r="L44"/>
  <c r="R44" s="1"/>
  <c r="L38"/>
  <c r="Q38" s="1"/>
  <c r="L33"/>
  <c r="R33" s="1"/>
  <c r="R77"/>
  <c r="R181"/>
  <c r="R156"/>
  <c r="R157"/>
  <c r="R153"/>
  <c r="R158"/>
  <c r="R131"/>
  <c r="R168"/>
  <c r="R111"/>
  <c r="R69"/>
  <c r="R101"/>
  <c r="R133"/>
  <c r="R173"/>
  <c r="R76"/>
  <c r="R140"/>
  <c r="R204"/>
  <c r="R172"/>
  <c r="R108"/>
  <c r="R82"/>
  <c r="R146"/>
  <c r="R81"/>
  <c r="R113"/>
  <c r="R145"/>
  <c r="R177"/>
  <c r="P132"/>
  <c r="Q11"/>
  <c r="Q185"/>
  <c r="Q80"/>
  <c r="Q78"/>
  <c r="Q174"/>
  <c r="P158"/>
  <c r="P123"/>
  <c r="Q98"/>
  <c r="Q194"/>
  <c r="R141"/>
  <c r="R132"/>
  <c r="W132" s="1"/>
  <c r="R90"/>
  <c r="R121"/>
  <c r="R94"/>
  <c r="R123"/>
  <c r="R104"/>
  <c r="R175"/>
  <c r="R138"/>
  <c r="R182"/>
  <c r="R195"/>
  <c r="R178"/>
  <c r="R203"/>
  <c r="R96"/>
  <c r="R160"/>
  <c r="R71"/>
  <c r="R167"/>
  <c r="R125"/>
  <c r="R197"/>
  <c r="R188"/>
  <c r="R74"/>
  <c r="R122"/>
  <c r="R73"/>
  <c r="R137"/>
  <c r="R201"/>
  <c r="R78"/>
  <c r="R110"/>
  <c r="R142"/>
  <c r="R174"/>
  <c r="R206"/>
  <c r="R99"/>
  <c r="R171"/>
  <c r="R162"/>
  <c r="R179"/>
  <c r="R187"/>
  <c r="R88"/>
  <c r="R120"/>
  <c r="R152"/>
  <c r="R184"/>
  <c r="R95"/>
  <c r="R127"/>
  <c r="R159"/>
  <c r="R191"/>
  <c r="R98"/>
  <c r="R186"/>
  <c r="P121"/>
  <c r="Q153"/>
  <c r="P160"/>
  <c r="P192"/>
  <c r="P167"/>
  <c r="R17"/>
  <c r="Q164"/>
  <c r="Q84"/>
  <c r="P197"/>
  <c r="P124"/>
  <c r="P73"/>
  <c r="P137"/>
  <c r="P201"/>
  <c r="Q74"/>
  <c r="Q122"/>
  <c r="Q138"/>
  <c r="Q170"/>
  <c r="Q202"/>
  <c r="Q204"/>
  <c r="Q97"/>
  <c r="Q113"/>
  <c r="Q145"/>
  <c r="Q193"/>
  <c r="Q72"/>
  <c r="Q88"/>
  <c r="Q136"/>
  <c r="Q152"/>
  <c r="Q184"/>
  <c r="R14"/>
  <c r="Q95"/>
  <c r="Q191"/>
  <c r="Q102"/>
  <c r="Q134"/>
  <c r="Q166"/>
  <c r="Q198"/>
  <c r="Q12"/>
  <c r="Q77"/>
  <c r="Q109"/>
  <c r="Q133"/>
  <c r="Q181"/>
  <c r="R10"/>
  <c r="Q91"/>
  <c r="Q139"/>
  <c r="Q171"/>
  <c r="R100"/>
  <c r="R89"/>
  <c r="R126"/>
  <c r="R139"/>
  <c r="R72"/>
  <c r="R200"/>
  <c r="R143"/>
  <c r="R118"/>
  <c r="R115"/>
  <c r="R192"/>
  <c r="R103"/>
  <c r="R199"/>
  <c r="R93"/>
  <c r="R165"/>
  <c r="R124"/>
  <c r="R148"/>
  <c r="R92"/>
  <c r="R105"/>
  <c r="R169"/>
  <c r="R85"/>
  <c r="R117"/>
  <c r="R149"/>
  <c r="R189"/>
  <c r="R116"/>
  <c r="R164"/>
  <c r="R205"/>
  <c r="R84"/>
  <c r="R180"/>
  <c r="R106"/>
  <c r="R202"/>
  <c r="R97"/>
  <c r="R129"/>
  <c r="R161"/>
  <c r="R193"/>
  <c r="Q71"/>
  <c r="P69"/>
  <c r="P172"/>
  <c r="P82"/>
  <c r="R12"/>
  <c r="Q92"/>
  <c r="Q116"/>
  <c r="Q156"/>
  <c r="Q196"/>
  <c r="P118"/>
  <c r="P182"/>
  <c r="P96"/>
  <c r="P71"/>
  <c r="Q81"/>
  <c r="Q168"/>
  <c r="Q159"/>
  <c r="Q70"/>
  <c r="P78"/>
  <c r="P142"/>
  <c r="P174"/>
  <c r="P179"/>
  <c r="P186"/>
  <c r="Q106"/>
  <c r="Q154"/>
  <c r="Q101"/>
  <c r="Q149"/>
  <c r="Q189"/>
  <c r="Q103"/>
  <c r="Q135"/>
  <c r="Q199"/>
  <c r="R13"/>
  <c r="R19"/>
  <c r="R109"/>
  <c r="R196"/>
  <c r="R68"/>
  <c r="R170"/>
  <c r="R185"/>
  <c r="R190"/>
  <c r="R75"/>
  <c r="R136"/>
  <c r="R79"/>
  <c r="R207"/>
  <c r="R86"/>
  <c r="R150"/>
  <c r="R194"/>
  <c r="R107"/>
  <c r="R91"/>
  <c r="R128"/>
  <c r="R135"/>
  <c r="R114"/>
  <c r="R70"/>
  <c r="R102"/>
  <c r="R134"/>
  <c r="R166"/>
  <c r="R198"/>
  <c r="R83"/>
  <c r="R163"/>
  <c r="R130"/>
  <c r="R155"/>
  <c r="R147"/>
  <c r="R80"/>
  <c r="R112"/>
  <c r="R144"/>
  <c r="R176"/>
  <c r="R208"/>
  <c r="R87"/>
  <c r="R119"/>
  <c r="R151"/>
  <c r="R183"/>
  <c r="R154"/>
  <c r="P89"/>
  <c r="Q144"/>
  <c r="P146"/>
  <c r="P164"/>
  <c r="P84"/>
  <c r="Q100"/>
  <c r="Q148"/>
  <c r="Q105"/>
  <c r="Q169"/>
  <c r="Q131"/>
  <c r="Q187"/>
  <c r="Q128"/>
  <c r="Q94"/>
  <c r="Q126"/>
  <c r="R20"/>
  <c r="EC160"/>
  <c r="EC143"/>
  <c r="P23"/>
  <c r="P41"/>
  <c r="P34"/>
  <c r="Q55"/>
  <c r="Q54"/>
  <c r="P45"/>
  <c r="P28"/>
  <c r="Q60"/>
  <c r="P35"/>
  <c r="Q67"/>
  <c r="P40"/>
  <c r="P47"/>
  <c r="P46"/>
  <c r="P29"/>
  <c r="Q61"/>
  <c r="Q57"/>
  <c r="P44"/>
  <c r="Q51"/>
  <c r="P33"/>
  <c r="P24"/>
  <c r="Q56"/>
  <c r="P31"/>
  <c r="Q63"/>
  <c r="P30"/>
  <c r="Q62"/>
  <c r="EC142"/>
  <c r="Q50"/>
  <c r="Q53"/>
  <c r="P36"/>
  <c r="P43"/>
  <c r="P26"/>
  <c r="P25"/>
  <c r="Q48"/>
  <c r="P37"/>
  <c r="P42"/>
  <c r="Q52"/>
  <c r="P27"/>
  <c r="Q59"/>
  <c r="Q58"/>
  <c r="Q49"/>
  <c r="P32"/>
  <c r="P39"/>
  <c r="U65"/>
  <c r="P38"/>
  <c r="EC120"/>
  <c r="EC110"/>
  <c r="EC118"/>
  <c r="EC151"/>
  <c r="EC127"/>
  <c r="EC152"/>
  <c r="EC136"/>
  <c r="EC135"/>
  <c r="EC134"/>
  <c r="EC111"/>
  <c r="EC78"/>
  <c r="EC80"/>
  <c r="EC103"/>
  <c r="EC88"/>
  <c r="EC102"/>
  <c r="EC64"/>
  <c r="EC79"/>
  <c r="EC86"/>
  <c r="EC72"/>
  <c r="EC94"/>
  <c r="EC71"/>
  <c r="EC96"/>
  <c r="EC95"/>
  <c r="EA192"/>
  <c r="EC40"/>
  <c r="EA78"/>
  <c r="EC166"/>
  <c r="EC70"/>
  <c r="EA102"/>
  <c r="EA134"/>
  <c r="EA111"/>
  <c r="EC56"/>
  <c r="EA95"/>
  <c r="EC184"/>
  <c r="EA199"/>
  <c r="EC200"/>
  <c r="EA142"/>
  <c r="EC62"/>
  <c r="EA175"/>
  <c r="EC158"/>
  <c r="EA190"/>
  <c r="EC159"/>
  <c r="EA150"/>
  <c r="EA15"/>
  <c r="EC9"/>
  <c r="EC144"/>
  <c r="EC128"/>
  <c r="EC16"/>
  <c r="EC119"/>
  <c r="EC112"/>
  <c r="EC182"/>
  <c r="EA86"/>
  <c r="EA136"/>
  <c r="EC55"/>
  <c r="EC22"/>
  <c r="EC46"/>
  <c r="EA104"/>
  <c r="EA167"/>
  <c r="EA88"/>
  <c r="EA118"/>
  <c r="EA22"/>
  <c r="EC31"/>
  <c r="EA110"/>
  <c r="EA120"/>
  <c r="EC14"/>
  <c r="EC54"/>
  <c r="EC191"/>
  <c r="EA206"/>
  <c r="EA94"/>
  <c r="EC183"/>
  <c r="EA55"/>
  <c r="EC30"/>
  <c r="EC38"/>
  <c r="EA9"/>
  <c r="EA80"/>
  <c r="EA160"/>
  <c r="EC87"/>
  <c r="EA135"/>
  <c r="EA198"/>
  <c r="EA72"/>
  <c r="EC32"/>
  <c r="EA96"/>
  <c r="EC63"/>
  <c r="EA168"/>
  <c r="EA71"/>
  <c r="EA152"/>
  <c r="EA62"/>
  <c r="EA208"/>
  <c r="EA207"/>
  <c r="EC24"/>
  <c r="EC23"/>
  <c r="EA64"/>
  <c r="EA40"/>
  <c r="EC126"/>
  <c r="EA151"/>
  <c r="EA103"/>
  <c r="EC48"/>
  <c r="EA143"/>
  <c r="EA174"/>
  <c r="EC39"/>
  <c r="EA127"/>
  <c r="EA79"/>
  <c r="EC47"/>
  <c r="EA56"/>
  <c r="EA61"/>
  <c r="EC61"/>
  <c r="EA41"/>
  <c r="EC41"/>
  <c r="EC27"/>
  <c r="EA27"/>
  <c r="EC155"/>
  <c r="EA155"/>
  <c r="EC130"/>
  <c r="EA130"/>
  <c r="EA53"/>
  <c r="EC53"/>
  <c r="EA117"/>
  <c r="EC117"/>
  <c r="EA181"/>
  <c r="EC181"/>
  <c r="EA17"/>
  <c r="EC17"/>
  <c r="EC28"/>
  <c r="EA28"/>
  <c r="EC92"/>
  <c r="EA92"/>
  <c r="EC156"/>
  <c r="EA156"/>
  <c r="EC11"/>
  <c r="EA11"/>
  <c r="EC131"/>
  <c r="EA131"/>
  <c r="EA57"/>
  <c r="EC57"/>
  <c r="EC139"/>
  <c r="EA139"/>
  <c r="EA73"/>
  <c r="EC73"/>
  <c r="EC58"/>
  <c r="EA58"/>
  <c r="EC122"/>
  <c r="EA122"/>
  <c r="EC186"/>
  <c r="EA186"/>
  <c r="EA153"/>
  <c r="EC153"/>
  <c r="EA45"/>
  <c r="EC45"/>
  <c r="EA109"/>
  <c r="EC109"/>
  <c r="EA173"/>
  <c r="EC173"/>
  <c r="EC20"/>
  <c r="EA20"/>
  <c r="EC84"/>
  <c r="EA84"/>
  <c r="EC148"/>
  <c r="EA148"/>
  <c r="EC107"/>
  <c r="EA107"/>
  <c r="EA25"/>
  <c r="EC25"/>
  <c r="EC115"/>
  <c r="EA115"/>
  <c r="EC33"/>
  <c r="EA33"/>
  <c r="EC50"/>
  <c r="EA50"/>
  <c r="EC114"/>
  <c r="EA114"/>
  <c r="EC178"/>
  <c r="EA178"/>
  <c r="EA121"/>
  <c r="EC121"/>
  <c r="EA189"/>
  <c r="EC189"/>
  <c r="EC36"/>
  <c r="EA36"/>
  <c r="EC147"/>
  <c r="EA147"/>
  <c r="EA105"/>
  <c r="EC105"/>
  <c r="EC194"/>
  <c r="EA194"/>
  <c r="EA101"/>
  <c r="EC101"/>
  <c r="EA193"/>
  <c r="EC193"/>
  <c r="EC140"/>
  <c r="EA140"/>
  <c r="EC42"/>
  <c r="EA42"/>
  <c r="EA81"/>
  <c r="EC81"/>
  <c r="EA93"/>
  <c r="EC93"/>
  <c r="EC68"/>
  <c r="EA68"/>
  <c r="EC83"/>
  <c r="EA83"/>
  <c r="EC75"/>
  <c r="EA75"/>
  <c r="EC34"/>
  <c r="EA34"/>
  <c r="EA49"/>
  <c r="EC49"/>
  <c r="EA21"/>
  <c r="EC21"/>
  <c r="EA85"/>
  <c r="EC85"/>
  <c r="EA149"/>
  <c r="EC149"/>
  <c r="EC123"/>
  <c r="EA123"/>
  <c r="EA129"/>
  <c r="EC129"/>
  <c r="EC60"/>
  <c r="EA60"/>
  <c r="EC124"/>
  <c r="EA124"/>
  <c r="EC188"/>
  <c r="EA188"/>
  <c r="EC67"/>
  <c r="EA67"/>
  <c r="EC203"/>
  <c r="EA203"/>
  <c r="EA169"/>
  <c r="EC169"/>
  <c r="EC59"/>
  <c r="EA59"/>
  <c r="EC26"/>
  <c r="EA26"/>
  <c r="EC90"/>
  <c r="EA90"/>
  <c r="EC154"/>
  <c r="EA154"/>
  <c r="EC164"/>
  <c r="EA164"/>
  <c r="EA89"/>
  <c r="EC89"/>
  <c r="EA177"/>
  <c r="EC177"/>
  <c r="EA165"/>
  <c r="EC165"/>
  <c r="EC12"/>
  <c r="EA12"/>
  <c r="EC204"/>
  <c r="EA204"/>
  <c r="EC106"/>
  <c r="EA106"/>
  <c r="EA157"/>
  <c r="EC157"/>
  <c r="EA161"/>
  <c r="EC161"/>
  <c r="EC132"/>
  <c r="EA132"/>
  <c r="EC162"/>
  <c r="EA162"/>
  <c r="EC13"/>
  <c r="EA13"/>
  <c r="EA77"/>
  <c r="EC77"/>
  <c r="EA141"/>
  <c r="EC141"/>
  <c r="EA205"/>
  <c r="EC205"/>
  <c r="EA97"/>
  <c r="EC97"/>
  <c r="EC52"/>
  <c r="EA52"/>
  <c r="EC116"/>
  <c r="EA116"/>
  <c r="EC180"/>
  <c r="EA180"/>
  <c r="EC51"/>
  <c r="EA51"/>
  <c r="EC187"/>
  <c r="EA187"/>
  <c r="EA145"/>
  <c r="EC145"/>
  <c r="EC43"/>
  <c r="EA43"/>
  <c r="EC195"/>
  <c r="EA195"/>
  <c r="EA185"/>
  <c r="EC185"/>
  <c r="EC18"/>
  <c r="EA18"/>
  <c r="EC82"/>
  <c r="EA82"/>
  <c r="EC146"/>
  <c r="EA146"/>
  <c r="EA125"/>
  <c r="EC125"/>
  <c r="EC100"/>
  <c r="EA100"/>
  <c r="EC66"/>
  <c r="EA66"/>
  <c r="EA37"/>
  <c r="EC37"/>
  <c r="EC76"/>
  <c r="EA76"/>
  <c r="EC91"/>
  <c r="EA91"/>
  <c r="EC99"/>
  <c r="EA99"/>
  <c r="EC170"/>
  <c r="EA170"/>
  <c r="EA29"/>
  <c r="EC29"/>
  <c r="EC179"/>
  <c r="EA179"/>
  <c r="EC196"/>
  <c r="EA196"/>
  <c r="EA201"/>
  <c r="EC201"/>
  <c r="EC98"/>
  <c r="EA98"/>
  <c r="EA69"/>
  <c r="EC69"/>
  <c r="EA133"/>
  <c r="EC133"/>
  <c r="EA197"/>
  <c r="EC197"/>
  <c r="EA65"/>
  <c r="EC65"/>
  <c r="EC44"/>
  <c r="EA44"/>
  <c r="EC108"/>
  <c r="EA108"/>
  <c r="EC172"/>
  <c r="EA172"/>
  <c r="EC35"/>
  <c r="EA35"/>
  <c r="EC163"/>
  <c r="EA163"/>
  <c r="EA113"/>
  <c r="EC113"/>
  <c r="EC19"/>
  <c r="EA19"/>
  <c r="EC171"/>
  <c r="EA171"/>
  <c r="EA137"/>
  <c r="EC137"/>
  <c r="EC10"/>
  <c r="EA10"/>
  <c r="EC74"/>
  <c r="EA74"/>
  <c r="EC138"/>
  <c r="EA138"/>
  <c r="EC202"/>
  <c r="EA202"/>
  <c r="CQ208"/>
  <c r="CS208" s="1"/>
  <c r="CR208" s="1"/>
  <c r="CP208"/>
  <c r="CQ207" s="1"/>
  <c r="CO208"/>
  <c r="CP207" s="1"/>
  <c r="CQ206" s="1"/>
  <c r="CN208"/>
  <c r="CO207" s="1"/>
  <c r="CP206" s="1"/>
  <c r="CQ205" s="1"/>
  <c r="CM208"/>
  <c r="CN207" s="1"/>
  <c r="CO206" s="1"/>
  <c r="CP205" s="1"/>
  <c r="CQ204" s="1"/>
  <c r="X155" l="1"/>
  <c r="X140"/>
  <c r="X134"/>
  <c r="X145"/>
  <c r="X131"/>
  <c r="X135"/>
  <c r="X146"/>
  <c r="X153"/>
  <c r="X162"/>
  <c r="X154"/>
  <c r="X156"/>
  <c r="W159"/>
  <c r="W130"/>
  <c r="U16"/>
  <c r="U11"/>
  <c r="Y11" s="1"/>
  <c r="AB11" s="1"/>
  <c r="AC11" s="1"/>
  <c r="U12"/>
  <c r="Y12" s="1"/>
  <c r="AB12" s="1"/>
  <c r="AC12" s="1"/>
  <c r="Q42"/>
  <c r="V42" s="1"/>
  <c r="Q34"/>
  <c r="V34" s="1"/>
  <c r="Q31"/>
  <c r="V31" s="1"/>
  <c r="P15"/>
  <c r="U15" s="1"/>
  <c r="X108"/>
  <c r="X105"/>
  <c r="U111"/>
  <c r="X116"/>
  <c r="R49"/>
  <c r="W49" s="1"/>
  <c r="AA49" s="1"/>
  <c r="W29"/>
  <c r="AA29" s="1"/>
  <c r="X104"/>
  <c r="X111"/>
  <c r="R56"/>
  <c r="W56" s="1"/>
  <c r="AA56" s="1"/>
  <c r="S90"/>
  <c r="X90" s="1"/>
  <c r="S95"/>
  <c r="X95" s="1"/>
  <c r="X113"/>
  <c r="X124"/>
  <c r="W28"/>
  <c r="AA28" s="1"/>
  <c r="X109"/>
  <c r="S89"/>
  <c r="X89" s="1"/>
  <c r="R61"/>
  <c r="W61" s="1"/>
  <c r="AA61" s="1"/>
  <c r="R60"/>
  <c r="W60" s="1"/>
  <c r="AA60" s="1"/>
  <c r="W187"/>
  <c r="AA187" s="1"/>
  <c r="V22"/>
  <c r="X99"/>
  <c r="S80"/>
  <c r="X80" s="1"/>
  <c r="S77"/>
  <c r="X77" s="1"/>
  <c r="R58"/>
  <c r="W58" s="1"/>
  <c r="AA58" s="1"/>
  <c r="S92"/>
  <c r="X92" s="1"/>
  <c r="W39"/>
  <c r="AA39" s="1"/>
  <c r="W47"/>
  <c r="AA47" s="1"/>
  <c r="X115"/>
  <c r="R55"/>
  <c r="W55" s="1"/>
  <c r="AA55" s="1"/>
  <c r="X120"/>
  <c r="W32"/>
  <c r="AA32" s="1"/>
  <c r="R51"/>
  <c r="W51" s="1"/>
  <c r="AA51" s="1"/>
  <c r="S84"/>
  <c r="X84" s="1"/>
  <c r="W44"/>
  <c r="AA44" s="1"/>
  <c r="X114"/>
  <c r="W24"/>
  <c r="AA24" s="1"/>
  <c r="R53"/>
  <c r="W53" s="1"/>
  <c r="AA53" s="1"/>
  <c r="R63"/>
  <c r="W63" s="1"/>
  <c r="AA63" s="1"/>
  <c r="R54"/>
  <c r="W54" s="1"/>
  <c r="AA54" s="1"/>
  <c r="R52"/>
  <c r="W52" s="1"/>
  <c r="AA52" s="1"/>
  <c r="Q47"/>
  <c r="V47" s="1"/>
  <c r="Q23"/>
  <c r="V23" s="1"/>
  <c r="Q28"/>
  <c r="V28" s="1"/>
  <c r="Q37"/>
  <c r="V37" s="1"/>
  <c r="Q35"/>
  <c r="V35" s="1"/>
  <c r="X158"/>
  <c r="X148"/>
  <c r="X122"/>
  <c r="X157"/>
  <c r="X152"/>
  <c r="X129"/>
  <c r="X159"/>
  <c r="X125"/>
  <c r="X132"/>
  <c r="AA132" s="1"/>
  <c r="W27"/>
  <c r="AA27" s="1"/>
  <c r="W174"/>
  <c r="AA174" s="1"/>
  <c r="W33"/>
  <c r="AA33" s="1"/>
  <c r="S82"/>
  <c r="X82" s="1"/>
  <c r="X149"/>
  <c r="X126"/>
  <c r="X133"/>
  <c r="S74"/>
  <c r="X74" s="1"/>
  <c r="W45"/>
  <c r="AA45" s="1"/>
  <c r="S71"/>
  <c r="X71" s="1"/>
  <c r="X137"/>
  <c r="X130"/>
  <c r="X161"/>
  <c r="X128"/>
  <c r="X123"/>
  <c r="X127"/>
  <c r="S86"/>
  <c r="X86" s="1"/>
  <c r="W148"/>
  <c r="W23"/>
  <c r="AA23" s="1"/>
  <c r="W35"/>
  <c r="AA35" s="1"/>
  <c r="W37"/>
  <c r="AA37" s="1"/>
  <c r="W34"/>
  <c r="AA34" s="1"/>
  <c r="W168"/>
  <c r="AA168" s="1"/>
  <c r="W25"/>
  <c r="AA25" s="1"/>
  <c r="W40"/>
  <c r="AA40" s="1"/>
  <c r="W31"/>
  <c r="AA31" s="1"/>
  <c r="W42"/>
  <c r="AA42" s="1"/>
  <c r="W46"/>
  <c r="AA46" s="1"/>
  <c r="V14"/>
  <c r="V15"/>
  <c r="R30"/>
  <c r="W30" s="1"/>
  <c r="AA30" s="1"/>
  <c r="S85"/>
  <c r="X85" s="1"/>
  <c r="S78"/>
  <c r="X78" s="1"/>
  <c r="S69"/>
  <c r="X69" s="1"/>
  <c r="W195"/>
  <c r="AA195" s="1"/>
  <c r="Q16"/>
  <c r="V16" s="1"/>
  <c r="R59"/>
  <c r="W59" s="1"/>
  <c r="AA59" s="1"/>
  <c r="W205"/>
  <c r="AA205" s="1"/>
  <c r="X110"/>
  <c r="X98"/>
  <c r="W194"/>
  <c r="AA194" s="1"/>
  <c r="R43"/>
  <c r="W43" s="1"/>
  <c r="AA43" s="1"/>
  <c r="R26"/>
  <c r="W26" s="1"/>
  <c r="AA26" s="1"/>
  <c r="S83"/>
  <c r="X83" s="1"/>
  <c r="S73"/>
  <c r="X73" s="1"/>
  <c r="S87"/>
  <c r="X87" s="1"/>
  <c r="W138"/>
  <c r="AA138" s="1"/>
  <c r="W164"/>
  <c r="S76"/>
  <c r="X76" s="1"/>
  <c r="S70"/>
  <c r="X70" s="1"/>
  <c r="S96"/>
  <c r="X96" s="1"/>
  <c r="Q27"/>
  <c r="V27" s="1"/>
  <c r="W112"/>
  <c r="AA112" s="1"/>
  <c r="W166"/>
  <c r="AA166" s="1"/>
  <c r="S97"/>
  <c r="X97" s="1"/>
  <c r="S72"/>
  <c r="X72" s="1"/>
  <c r="Q39"/>
  <c r="V39" s="1"/>
  <c r="R50"/>
  <c r="W50" s="1"/>
  <c r="AA50" s="1"/>
  <c r="R67"/>
  <c r="W67" s="1"/>
  <c r="AA67" s="1"/>
  <c r="X118"/>
  <c r="U190"/>
  <c r="W165"/>
  <c r="AA165" s="1"/>
  <c r="W142"/>
  <c r="AA142" s="1"/>
  <c r="U85"/>
  <c r="P14"/>
  <c r="U14" s="1"/>
  <c r="Q32"/>
  <c r="V32" s="1"/>
  <c r="R48"/>
  <c r="W48" s="1"/>
  <c r="AA48" s="1"/>
  <c r="S93"/>
  <c r="X93" s="1"/>
  <c r="X160"/>
  <c r="S88"/>
  <c r="X88" s="1"/>
  <c r="R62"/>
  <c r="W62" s="1"/>
  <c r="AA62" s="1"/>
  <c r="S68"/>
  <c r="X68" s="1"/>
  <c r="X143"/>
  <c r="S94"/>
  <c r="X94" s="1"/>
  <c r="X150"/>
  <c r="X139"/>
  <c r="S81"/>
  <c r="X81" s="1"/>
  <c r="S91"/>
  <c r="X91" s="1"/>
  <c r="X101"/>
  <c r="X102"/>
  <c r="V65"/>
  <c r="Z65" s="1"/>
  <c r="Q45"/>
  <c r="V45" s="1"/>
  <c r="S75"/>
  <c r="X75" s="1"/>
  <c r="X164"/>
  <c r="S79"/>
  <c r="X79" s="1"/>
  <c r="Q29"/>
  <c r="V29" s="1"/>
  <c r="X117"/>
  <c r="R57"/>
  <c r="W57" s="1"/>
  <c r="AA57" s="1"/>
  <c r="P19"/>
  <c r="U19" s="1"/>
  <c r="X144"/>
  <c r="X119"/>
  <c r="W170"/>
  <c r="AA170" s="1"/>
  <c r="U166"/>
  <c r="W117"/>
  <c r="W14"/>
  <c r="AA14" s="1"/>
  <c r="W188"/>
  <c r="AA188" s="1"/>
  <c r="U184"/>
  <c r="W200"/>
  <c r="AA200" s="1"/>
  <c r="W12"/>
  <c r="AA12" s="1"/>
  <c r="U99"/>
  <c r="W208"/>
  <c r="AA208" s="1"/>
  <c r="W135"/>
  <c r="W105"/>
  <c r="W152"/>
  <c r="W137"/>
  <c r="W153"/>
  <c r="W169"/>
  <c r="AA169" s="1"/>
  <c r="W184"/>
  <c r="AA184" s="1"/>
  <c r="W167"/>
  <c r="AA167" s="1"/>
  <c r="W134"/>
  <c r="W145"/>
  <c r="W15"/>
  <c r="AA15" s="1"/>
  <c r="W156"/>
  <c r="Y10"/>
  <c r="AB10" s="1"/>
  <c r="AC10" s="1"/>
  <c r="W98"/>
  <c r="W111"/>
  <c r="W18"/>
  <c r="AA18" s="1"/>
  <c r="W146"/>
  <c r="W155"/>
  <c r="AA155" s="1"/>
  <c r="W139"/>
  <c r="W22"/>
  <c r="AA22" s="1"/>
  <c r="W150"/>
  <c r="W20"/>
  <c r="AA20" s="1"/>
  <c r="W180"/>
  <c r="AA180" s="1"/>
  <c r="W100"/>
  <c r="AA100" s="1"/>
  <c r="W140"/>
  <c r="U93"/>
  <c r="W127"/>
  <c r="W154"/>
  <c r="W143"/>
  <c r="W17"/>
  <c r="AA17" s="1"/>
  <c r="W204"/>
  <c r="AA204" s="1"/>
  <c r="W13"/>
  <c r="AA13" s="1"/>
  <c r="W109"/>
  <c r="W122"/>
  <c r="W114"/>
  <c r="W161"/>
  <c r="W103"/>
  <c r="AA103" s="1"/>
  <c r="U91"/>
  <c r="W162"/>
  <c r="W201"/>
  <c r="AA201" s="1"/>
  <c r="W182"/>
  <c r="AA182" s="1"/>
  <c r="U80"/>
  <c r="W133"/>
  <c r="W185"/>
  <c r="AA185" s="1"/>
  <c r="U92"/>
  <c r="U139"/>
  <c r="W179"/>
  <c r="AA179" s="1"/>
  <c r="W173"/>
  <c r="AA173" s="1"/>
  <c r="W151"/>
  <c r="AA151" s="1"/>
  <c r="W107"/>
  <c r="AA107" s="1"/>
  <c r="W158"/>
  <c r="W203"/>
  <c r="AA203" s="1"/>
  <c r="W181"/>
  <c r="AA181" s="1"/>
  <c r="W136"/>
  <c r="AA136" s="1"/>
  <c r="W191"/>
  <c r="AA191" s="1"/>
  <c r="W121"/>
  <c r="AA121" s="1"/>
  <c r="W183"/>
  <c r="AA183" s="1"/>
  <c r="W131"/>
  <c r="U147"/>
  <c r="W202"/>
  <c r="AA202" s="1"/>
  <c r="W206"/>
  <c r="AA206" s="1"/>
  <c r="W104"/>
  <c r="W196"/>
  <c r="AA196" s="1"/>
  <c r="W116"/>
  <c r="W120"/>
  <c r="V147"/>
  <c r="W147"/>
  <c r="AA147" s="1"/>
  <c r="W119"/>
  <c r="W193"/>
  <c r="AA193" s="1"/>
  <c r="W199"/>
  <c r="AA199" s="1"/>
  <c r="W125"/>
  <c r="U176"/>
  <c r="U120"/>
  <c r="W16"/>
  <c r="AA16" s="1"/>
  <c r="W102"/>
  <c r="W190"/>
  <c r="AA190" s="1"/>
  <c r="W110"/>
  <c r="W197"/>
  <c r="AA197" s="1"/>
  <c r="W178"/>
  <c r="AA178" s="1"/>
  <c r="W113"/>
  <c r="V19"/>
  <c r="W19"/>
  <c r="AA19" s="1"/>
  <c r="V124"/>
  <c r="W124"/>
  <c r="W106"/>
  <c r="AA106" s="1"/>
  <c r="U123"/>
  <c r="W177"/>
  <c r="AA177" s="1"/>
  <c r="W21"/>
  <c r="AA21" s="1"/>
  <c r="W144"/>
  <c r="W189"/>
  <c r="AA189" s="1"/>
  <c r="W118"/>
  <c r="W11"/>
  <c r="AA11" s="1"/>
  <c r="W176"/>
  <c r="AA176" s="1"/>
  <c r="W207"/>
  <c r="AA207" s="1"/>
  <c r="W115"/>
  <c r="W126"/>
  <c r="W186"/>
  <c r="AA186" s="1"/>
  <c r="W99"/>
  <c r="W160"/>
  <c r="W175"/>
  <c r="AA175" s="1"/>
  <c r="W108"/>
  <c r="W157"/>
  <c r="V123"/>
  <c r="W123"/>
  <c r="W128"/>
  <c r="AA128" s="1"/>
  <c r="W149"/>
  <c r="W198"/>
  <c r="AA198" s="1"/>
  <c r="W172"/>
  <c r="AA172" s="1"/>
  <c r="W163"/>
  <c r="AA163" s="1"/>
  <c r="W129"/>
  <c r="W192"/>
  <c r="AA192" s="1"/>
  <c r="W10"/>
  <c r="AA10" s="1"/>
  <c r="W171"/>
  <c r="AA171" s="1"/>
  <c r="W141"/>
  <c r="AA141" s="1"/>
  <c r="W101"/>
  <c r="U156"/>
  <c r="V203"/>
  <c r="U100"/>
  <c r="U203"/>
  <c r="U75"/>
  <c r="V190"/>
  <c r="U205"/>
  <c r="U206"/>
  <c r="V75"/>
  <c r="U112"/>
  <c r="U95"/>
  <c r="U94"/>
  <c r="V206"/>
  <c r="V104"/>
  <c r="U104"/>
  <c r="U119"/>
  <c r="CS207"/>
  <c r="CR207" s="1"/>
  <c r="V150"/>
  <c r="V182"/>
  <c r="U180"/>
  <c r="U168"/>
  <c r="U171"/>
  <c r="V121"/>
  <c r="U163"/>
  <c r="U208"/>
  <c r="U162"/>
  <c r="V161"/>
  <c r="U124"/>
  <c r="U154"/>
  <c r="V180"/>
  <c r="V117"/>
  <c r="V188"/>
  <c r="U117"/>
  <c r="U155"/>
  <c r="U161"/>
  <c r="U196"/>
  <c r="U191"/>
  <c r="V96"/>
  <c r="V172"/>
  <c r="U86"/>
  <c r="U151"/>
  <c r="U76"/>
  <c r="V68"/>
  <c r="U105"/>
  <c r="V130"/>
  <c r="V201"/>
  <c r="V167"/>
  <c r="U115"/>
  <c r="U207"/>
  <c r="U68"/>
  <c r="V112"/>
  <c r="V115"/>
  <c r="U199"/>
  <c r="U81"/>
  <c r="U204"/>
  <c r="U160"/>
  <c r="V125"/>
  <c r="U183"/>
  <c r="U177"/>
  <c r="U141"/>
  <c r="V146"/>
  <c r="V155"/>
  <c r="U107"/>
  <c r="U73"/>
  <c r="U143"/>
  <c r="U200"/>
  <c r="CS204"/>
  <c r="CR204" s="1"/>
  <c r="U106"/>
  <c r="U97"/>
  <c r="U137"/>
  <c r="U129"/>
  <c r="U149"/>
  <c r="U118"/>
  <c r="V118"/>
  <c r="U188"/>
  <c r="U131"/>
  <c r="V73"/>
  <c r="V69"/>
  <c r="U69"/>
  <c r="U146"/>
  <c r="U103"/>
  <c r="U134"/>
  <c r="U88"/>
  <c r="V137"/>
  <c r="V197"/>
  <c r="V158"/>
  <c r="V165"/>
  <c r="V200"/>
  <c r="U113"/>
  <c r="U201"/>
  <c r="U167"/>
  <c r="U158"/>
  <c r="U165"/>
  <c r="U108"/>
  <c r="U79"/>
  <c r="U140"/>
  <c r="U169"/>
  <c r="U193"/>
  <c r="U157"/>
  <c r="V83"/>
  <c r="V207"/>
  <c r="U172"/>
  <c r="U181"/>
  <c r="U72"/>
  <c r="V160"/>
  <c r="V108"/>
  <c r="V157"/>
  <c r="U150"/>
  <c r="V177"/>
  <c r="U110"/>
  <c r="U122"/>
  <c r="U187"/>
  <c r="V208"/>
  <c r="V163"/>
  <c r="V86"/>
  <c r="U96"/>
  <c r="V10"/>
  <c r="U197"/>
  <c r="U121"/>
  <c r="V141"/>
  <c r="U125"/>
  <c r="U130"/>
  <c r="U127"/>
  <c r="U90"/>
  <c r="U195"/>
  <c r="V79"/>
  <c r="U98"/>
  <c r="U182"/>
  <c r="U102"/>
  <c r="V186"/>
  <c r="V120"/>
  <c r="U194"/>
  <c r="V11"/>
  <c r="U87"/>
  <c r="U83"/>
  <c r="U82"/>
  <c r="V82"/>
  <c r="U179"/>
  <c r="V205"/>
  <c r="V119"/>
  <c r="U186"/>
  <c r="U198"/>
  <c r="U152"/>
  <c r="V179"/>
  <c r="V195"/>
  <c r="V90"/>
  <c r="V173"/>
  <c r="U173"/>
  <c r="U136"/>
  <c r="U126"/>
  <c r="V151"/>
  <c r="U116"/>
  <c r="V85"/>
  <c r="V76"/>
  <c r="V143"/>
  <c r="V178"/>
  <c r="U133"/>
  <c r="V139"/>
  <c r="V107"/>
  <c r="U128"/>
  <c r="U77"/>
  <c r="V142"/>
  <c r="U145"/>
  <c r="U89"/>
  <c r="V89"/>
  <c r="U132"/>
  <c r="V111"/>
  <c r="U175"/>
  <c r="U114"/>
  <c r="U148"/>
  <c r="U109"/>
  <c r="U74"/>
  <c r="U144"/>
  <c r="U189"/>
  <c r="U142"/>
  <c r="V99"/>
  <c r="V93"/>
  <c r="V129"/>
  <c r="V192"/>
  <c r="U192"/>
  <c r="V110"/>
  <c r="U159"/>
  <c r="U70"/>
  <c r="V87"/>
  <c r="V132"/>
  <c r="Z132" s="1"/>
  <c r="U178"/>
  <c r="V127"/>
  <c r="Q25"/>
  <c r="V25" s="1"/>
  <c r="V183"/>
  <c r="V140"/>
  <c r="U101"/>
  <c r="V176"/>
  <c r="U138"/>
  <c r="V175"/>
  <c r="U174"/>
  <c r="U170"/>
  <c r="U185"/>
  <c r="V114"/>
  <c r="U135"/>
  <c r="U202"/>
  <c r="U153"/>
  <c r="V162"/>
  <c r="U164"/>
  <c r="Q33"/>
  <c r="V33" s="1"/>
  <c r="Q17"/>
  <c r="V17" s="1"/>
  <c r="P17"/>
  <c r="P22"/>
  <c r="U22" s="1"/>
  <c r="Q20"/>
  <c r="V20" s="1"/>
  <c r="P20"/>
  <c r="Q18"/>
  <c r="V18" s="1"/>
  <c r="P18"/>
  <c r="V194"/>
  <c r="Q46"/>
  <c r="V46" s="1"/>
  <c r="R38"/>
  <c r="Q44"/>
  <c r="V44" s="1"/>
  <c r="V149"/>
  <c r="R41"/>
  <c r="Q40"/>
  <c r="V40" s="1"/>
  <c r="V187"/>
  <c r="V196"/>
  <c r="V164"/>
  <c r="V71"/>
  <c r="V135"/>
  <c r="V136"/>
  <c r="U71"/>
  <c r="R36"/>
  <c r="V106"/>
  <c r="Q24"/>
  <c r="V24" s="1"/>
  <c r="V170"/>
  <c r="V202"/>
  <c r="V105"/>
  <c r="V131"/>
  <c r="V198"/>
  <c r="V159"/>
  <c r="V204"/>
  <c r="V181"/>
  <c r="V185"/>
  <c r="V102"/>
  <c r="V169"/>
  <c r="V80"/>
  <c r="V134"/>
  <c r="V193"/>
  <c r="V152"/>
  <c r="V138"/>
  <c r="U78"/>
  <c r="V72"/>
  <c r="V101"/>
  <c r="V153"/>
  <c r="V145"/>
  <c r="V109"/>
  <c r="V100"/>
  <c r="V78"/>
  <c r="V148"/>
  <c r="V191"/>
  <c r="V184"/>
  <c r="V171"/>
  <c r="V94"/>
  <c r="V133"/>
  <c r="V168"/>
  <c r="V156"/>
  <c r="V154"/>
  <c r="V166"/>
  <c r="V91"/>
  <c r="V189"/>
  <c r="V199"/>
  <c r="V97"/>
  <c r="V84"/>
  <c r="V116"/>
  <c r="V92"/>
  <c r="V98"/>
  <c r="V95"/>
  <c r="V88"/>
  <c r="V174"/>
  <c r="V74"/>
  <c r="V81"/>
  <c r="Q13"/>
  <c r="V13" s="1"/>
  <c r="V12"/>
  <c r="V103"/>
  <c r="V144"/>
  <c r="V70"/>
  <c r="V128"/>
  <c r="Q21"/>
  <c r="V21" s="1"/>
  <c r="U84"/>
  <c r="V126"/>
  <c r="V122"/>
  <c r="V113"/>
  <c r="V77"/>
  <c r="U30"/>
  <c r="U26"/>
  <c r="U38"/>
  <c r="U36"/>
  <c r="U43"/>
  <c r="U41"/>
  <c r="U49"/>
  <c r="U53"/>
  <c r="U57"/>
  <c r="U54"/>
  <c r="U48"/>
  <c r="U67"/>
  <c r="R64"/>
  <c r="W64" s="1"/>
  <c r="AA64" s="1"/>
  <c r="Q64"/>
  <c r="U51"/>
  <c r="R66"/>
  <c r="W66" s="1"/>
  <c r="AA66" s="1"/>
  <c r="Q66"/>
  <c r="U62"/>
  <c r="U58"/>
  <c r="U50"/>
  <c r="U56"/>
  <c r="U59"/>
  <c r="U52"/>
  <c r="U63"/>
  <c r="U61"/>
  <c r="U60"/>
  <c r="U55"/>
  <c r="CS205"/>
  <c r="CR205" s="1"/>
  <c r="CS206"/>
  <c r="CR206" s="1"/>
  <c r="HX208"/>
  <c r="HW208"/>
  <c r="HX207" s="1"/>
  <c r="HV208"/>
  <c r="HW207" s="1"/>
  <c r="HX206" s="1"/>
  <c r="HU208"/>
  <c r="HV207" s="1"/>
  <c r="HW206" s="1"/>
  <c r="HX205" s="1"/>
  <c r="HT208"/>
  <c r="HU207" s="1"/>
  <c r="HV206" s="1"/>
  <c r="HW205" s="1"/>
  <c r="HX204" s="1"/>
  <c r="HS208"/>
  <c r="HT207" s="1"/>
  <c r="HU206" s="1"/>
  <c r="HV205" s="1"/>
  <c r="HW204" s="1"/>
  <c r="HX203" s="1"/>
  <c r="HR208"/>
  <c r="HS207" s="1"/>
  <c r="HT206" s="1"/>
  <c r="HU205" s="1"/>
  <c r="HV204" s="1"/>
  <c r="HW203" s="1"/>
  <c r="HX202" s="1"/>
  <c r="AA108" l="1"/>
  <c r="AA140"/>
  <c r="AA129"/>
  <c r="AA111"/>
  <c r="AA104"/>
  <c r="AA134"/>
  <c r="AA131"/>
  <c r="AA122"/>
  <c r="AA145"/>
  <c r="AA105"/>
  <c r="AA120"/>
  <c r="AA109"/>
  <c r="AA146"/>
  <c r="AA135"/>
  <c r="AA133"/>
  <c r="AA115"/>
  <c r="AA116"/>
  <c r="AA99"/>
  <c r="AA114"/>
  <c r="W88"/>
  <c r="AA88" s="1"/>
  <c r="AA113"/>
  <c r="AA124"/>
  <c r="W85"/>
  <c r="AA85" s="1"/>
  <c r="AA98"/>
  <c r="W87"/>
  <c r="AA87" s="1"/>
  <c r="AA153"/>
  <c r="AA162"/>
  <c r="AA154"/>
  <c r="AA156"/>
  <c r="Z159"/>
  <c r="V49"/>
  <c r="Z49" s="1"/>
  <c r="V54"/>
  <c r="Z54" s="1"/>
  <c r="W77"/>
  <c r="AA77" s="1"/>
  <c r="W74"/>
  <c r="AA74" s="1"/>
  <c r="W80"/>
  <c r="AA80" s="1"/>
  <c r="Z44"/>
  <c r="W79"/>
  <c r="AA79" s="1"/>
  <c r="AA159"/>
  <c r="W82"/>
  <c r="AA82" s="1"/>
  <c r="V51"/>
  <c r="Z51" s="1"/>
  <c r="V57"/>
  <c r="Z57" s="1"/>
  <c r="V63"/>
  <c r="Z63" s="1"/>
  <c r="Y111"/>
  <c r="V55"/>
  <c r="Z55" s="1"/>
  <c r="V53"/>
  <c r="Z53" s="1"/>
  <c r="U42"/>
  <c r="Y42" s="1"/>
  <c r="V61"/>
  <c r="Y61" s="1"/>
  <c r="W69"/>
  <c r="AA69" s="1"/>
  <c r="W92"/>
  <c r="AA92" s="1"/>
  <c r="W84"/>
  <c r="AA84" s="1"/>
  <c r="W86"/>
  <c r="AA86" s="1"/>
  <c r="Z40"/>
  <c r="Z33"/>
  <c r="W90"/>
  <c r="AA90" s="1"/>
  <c r="Z39"/>
  <c r="Y19"/>
  <c r="AB19" s="1"/>
  <c r="AC19" s="1"/>
  <c r="FK19" s="1"/>
  <c r="Y16"/>
  <c r="AB16" s="1"/>
  <c r="AC16" s="1"/>
  <c r="FJ16" s="1"/>
  <c r="U13"/>
  <c r="Y13" s="1"/>
  <c r="AB13" s="1"/>
  <c r="AC13" s="1"/>
  <c r="Y14"/>
  <c r="AB14" s="1"/>
  <c r="AC14" s="1"/>
  <c r="FI14" s="1"/>
  <c r="W78"/>
  <c r="AA78" s="1"/>
  <c r="Z47"/>
  <c r="V52"/>
  <c r="Z52" s="1"/>
  <c r="Z130"/>
  <c r="W71"/>
  <c r="AA71" s="1"/>
  <c r="W89"/>
  <c r="AA89" s="1"/>
  <c r="W73"/>
  <c r="AA73" s="1"/>
  <c r="W91"/>
  <c r="AA91" s="1"/>
  <c r="Z45"/>
  <c r="AA130"/>
  <c r="V58"/>
  <c r="Z58" s="1"/>
  <c r="Z42"/>
  <c r="Z37"/>
  <c r="W70"/>
  <c r="AA70" s="1"/>
  <c r="W95"/>
  <c r="AA95" s="1"/>
  <c r="V56"/>
  <c r="Z56" s="1"/>
  <c r="V60"/>
  <c r="Z60" s="1"/>
  <c r="U17"/>
  <c r="Y17" s="1"/>
  <c r="AB17" s="1"/>
  <c r="AC17" s="1"/>
  <c r="V43"/>
  <c r="Z43" s="1"/>
  <c r="V50"/>
  <c r="Z50" s="1"/>
  <c r="U18"/>
  <c r="Y18" s="1"/>
  <c r="AB18" s="1"/>
  <c r="AC18" s="1"/>
  <c r="Y15"/>
  <c r="AB15" s="1"/>
  <c r="AC15" s="1"/>
  <c r="FG15" s="1"/>
  <c r="U35"/>
  <c r="Y35" s="1"/>
  <c r="U32"/>
  <c r="Y32" s="1"/>
  <c r="AB32" s="1"/>
  <c r="AC32" s="1"/>
  <c r="U23"/>
  <c r="Y23" s="1"/>
  <c r="AB23" s="1"/>
  <c r="AC23" s="1"/>
  <c r="U47"/>
  <c r="Y47" s="1"/>
  <c r="AB47" s="1"/>
  <c r="AC47" s="1"/>
  <c r="U37"/>
  <c r="Y37" s="1"/>
  <c r="U28"/>
  <c r="Y28" s="1"/>
  <c r="U31"/>
  <c r="Y31" s="1"/>
  <c r="U34"/>
  <c r="Y34" s="1"/>
  <c r="U21"/>
  <c r="Y21" s="1"/>
  <c r="U20"/>
  <c r="Y20" s="1"/>
  <c r="U27"/>
  <c r="Y27" s="1"/>
  <c r="Z187"/>
  <c r="Z29"/>
  <c r="Z28"/>
  <c r="Z174"/>
  <c r="Z32"/>
  <c r="Z24"/>
  <c r="Z25"/>
  <c r="Z27"/>
  <c r="Z23"/>
  <c r="V30"/>
  <c r="Z30" s="1"/>
  <c r="Z35"/>
  <c r="Z46"/>
  <c r="Z31"/>
  <c r="Z34"/>
  <c r="V26"/>
  <c r="Z26" s="1"/>
  <c r="AA148"/>
  <c r="AA158"/>
  <c r="AA125"/>
  <c r="AA149"/>
  <c r="AA157"/>
  <c r="AA126"/>
  <c r="AA152"/>
  <c r="AA161"/>
  <c r="Z106"/>
  <c r="Z168"/>
  <c r="Z20"/>
  <c r="AA123"/>
  <c r="AA137"/>
  <c r="Z15"/>
  <c r="Z194"/>
  <c r="AA127"/>
  <c r="Z13"/>
  <c r="Z148"/>
  <c r="Z18"/>
  <c r="Z21"/>
  <c r="W97"/>
  <c r="AA97" s="1"/>
  <c r="W94"/>
  <c r="AA94" s="1"/>
  <c r="AA118"/>
  <c r="AA160"/>
  <c r="Z16"/>
  <c r="Z119"/>
  <c r="Z165"/>
  <c r="Z19"/>
  <c r="Z14"/>
  <c r="Z22"/>
  <c r="V59"/>
  <c r="Z59" s="1"/>
  <c r="V62"/>
  <c r="Z62" s="1"/>
  <c r="Z153"/>
  <c r="Z17"/>
  <c r="Z112"/>
  <c r="Y65"/>
  <c r="AB65" s="1"/>
  <c r="AC65" s="1"/>
  <c r="FL65" s="1"/>
  <c r="U39"/>
  <c r="Y39" s="1"/>
  <c r="Y84"/>
  <c r="U45"/>
  <c r="Y45" s="1"/>
  <c r="AB45" s="1"/>
  <c r="AC45" s="1"/>
  <c r="Z138"/>
  <c r="Z195"/>
  <c r="Z125"/>
  <c r="AA164"/>
  <c r="Z142"/>
  <c r="Z150"/>
  <c r="AA110"/>
  <c r="W75"/>
  <c r="AA75" s="1"/>
  <c r="Y99"/>
  <c r="Z205"/>
  <c r="W83"/>
  <c r="AA83" s="1"/>
  <c r="AA144"/>
  <c r="U29"/>
  <c r="Y29" s="1"/>
  <c r="W72"/>
  <c r="AA72" s="1"/>
  <c r="W76"/>
  <c r="AA76" s="1"/>
  <c r="W68"/>
  <c r="AA68" s="1"/>
  <c r="W96"/>
  <c r="AA96" s="1"/>
  <c r="V48"/>
  <c r="Z48" s="1"/>
  <c r="Y85"/>
  <c r="AA101"/>
  <c r="V67"/>
  <c r="Z67" s="1"/>
  <c r="Z164"/>
  <c r="Z143"/>
  <c r="AA150"/>
  <c r="FL11"/>
  <c r="FI11"/>
  <c r="FJ11"/>
  <c r="FH11"/>
  <c r="FK11"/>
  <c r="FG11"/>
  <c r="AA143"/>
  <c r="Z103"/>
  <c r="Z102"/>
  <c r="AA119"/>
  <c r="FH12"/>
  <c r="FG12"/>
  <c r="FK12"/>
  <c r="FL12"/>
  <c r="FJ12"/>
  <c r="FI12"/>
  <c r="AA102"/>
  <c r="FL10"/>
  <c r="FK10"/>
  <c r="FJ10"/>
  <c r="FG10"/>
  <c r="FI10"/>
  <c r="FH10"/>
  <c r="AA139"/>
  <c r="W93"/>
  <c r="AA93" s="1"/>
  <c r="W81"/>
  <c r="AA81" s="1"/>
  <c r="AA117"/>
  <c r="EI10"/>
  <c r="EG10"/>
  <c r="EH10"/>
  <c r="EF10"/>
  <c r="EG11"/>
  <c r="EI11"/>
  <c r="EH11"/>
  <c r="EH12"/>
  <c r="EG12"/>
  <c r="EI12"/>
  <c r="Z137"/>
  <c r="Y89"/>
  <c r="Z170"/>
  <c r="Z117"/>
  <c r="Z188"/>
  <c r="Z200"/>
  <c r="Y184"/>
  <c r="Z12"/>
  <c r="Z169"/>
  <c r="Z152"/>
  <c r="Y68"/>
  <c r="Y112"/>
  <c r="Z147"/>
  <c r="Z185"/>
  <c r="Z109"/>
  <c r="Z105"/>
  <c r="Z135"/>
  <c r="Z208"/>
  <c r="Z134"/>
  <c r="Y181"/>
  <c r="Z167"/>
  <c r="Y205"/>
  <c r="Z124"/>
  <c r="AO10"/>
  <c r="AN10"/>
  <c r="AM10"/>
  <c r="AP10"/>
  <c r="AP11"/>
  <c r="AN11"/>
  <c r="AO11"/>
  <c r="AP12"/>
  <c r="AO12"/>
  <c r="AN12"/>
  <c r="Z133"/>
  <c r="Y179"/>
  <c r="Y123"/>
  <c r="Z126"/>
  <c r="Z181"/>
  <c r="Y49"/>
  <c r="AB49" s="1"/>
  <c r="AC49" s="1"/>
  <c r="Y200"/>
  <c r="Z136"/>
  <c r="Y132"/>
  <c r="AB132" s="1"/>
  <c r="AC132" s="1"/>
  <c r="Z160"/>
  <c r="Y118"/>
  <c r="Y134"/>
  <c r="Y192"/>
  <c r="Z178"/>
  <c r="Y173"/>
  <c r="Y141"/>
  <c r="Y94"/>
  <c r="Y78"/>
  <c r="Z101"/>
  <c r="Z10"/>
  <c r="Z177"/>
  <c r="Y199"/>
  <c r="Z206"/>
  <c r="Y174"/>
  <c r="Y145"/>
  <c r="Y188"/>
  <c r="Z131"/>
  <c r="Z149"/>
  <c r="Z114"/>
  <c r="Z140"/>
  <c r="Y159"/>
  <c r="Y189"/>
  <c r="Y126"/>
  <c r="Y198"/>
  <c r="Y87"/>
  <c r="Y172"/>
  <c r="Y108"/>
  <c r="Y81"/>
  <c r="Z201"/>
  <c r="Y171"/>
  <c r="Y142"/>
  <c r="Z151"/>
  <c r="Y152"/>
  <c r="Y129"/>
  <c r="Y204"/>
  <c r="Z128"/>
  <c r="Z127"/>
  <c r="Z192"/>
  <c r="Z173"/>
  <c r="Z182"/>
  <c r="Z129"/>
  <c r="Z122"/>
  <c r="Z154"/>
  <c r="Z202"/>
  <c r="Y170"/>
  <c r="Y74"/>
  <c r="Y90"/>
  <c r="Y96"/>
  <c r="Y150"/>
  <c r="Y158"/>
  <c r="Y131"/>
  <c r="Y106"/>
  <c r="Z115"/>
  <c r="Y105"/>
  <c r="Y196"/>
  <c r="Y180"/>
  <c r="Y203"/>
  <c r="Y54"/>
  <c r="AB54" s="1"/>
  <c r="AC54" s="1"/>
  <c r="Z186"/>
  <c r="Z98"/>
  <c r="Z191"/>
  <c r="Z183"/>
  <c r="Z110"/>
  <c r="Y144"/>
  <c r="Y133"/>
  <c r="Y136"/>
  <c r="Y186"/>
  <c r="Z11"/>
  <c r="Y195"/>
  <c r="Y165"/>
  <c r="Z197"/>
  <c r="Y97"/>
  <c r="Y168"/>
  <c r="Z166"/>
  <c r="Y22"/>
  <c r="AB22" s="1"/>
  <c r="AC22" s="1"/>
  <c r="Y121"/>
  <c r="Z99"/>
  <c r="Y194"/>
  <c r="Z207"/>
  <c r="Y110"/>
  <c r="Z155"/>
  <c r="Z198"/>
  <c r="Y83"/>
  <c r="Y98"/>
  <c r="AB98" s="1"/>
  <c r="AC98" s="1"/>
  <c r="Y122"/>
  <c r="Y69"/>
  <c r="Y107"/>
  <c r="Z172"/>
  <c r="Z121"/>
  <c r="Y104"/>
  <c r="Z199"/>
  <c r="Z145"/>
  <c r="Y202"/>
  <c r="Z176"/>
  <c r="Y175"/>
  <c r="Y128"/>
  <c r="Y116"/>
  <c r="Z179"/>
  <c r="Y82"/>
  <c r="Y182"/>
  <c r="Z141"/>
  <c r="Y187"/>
  <c r="Y72"/>
  <c r="Y140"/>
  <c r="Y146"/>
  <c r="Y149"/>
  <c r="Y73"/>
  <c r="Y160"/>
  <c r="Y115"/>
  <c r="Y86"/>
  <c r="Y163"/>
  <c r="Y119"/>
  <c r="Y206"/>
  <c r="Z123"/>
  <c r="Y147"/>
  <c r="Y93"/>
  <c r="Y166"/>
  <c r="Y124"/>
  <c r="Z107"/>
  <c r="Y125"/>
  <c r="Z113"/>
  <c r="Y185"/>
  <c r="Z146"/>
  <c r="Y154"/>
  <c r="Y92"/>
  <c r="Z180"/>
  <c r="Z189"/>
  <c r="Y70"/>
  <c r="Z193"/>
  <c r="Z204"/>
  <c r="Y153"/>
  <c r="Y138"/>
  <c r="Y114"/>
  <c r="Y77"/>
  <c r="Y102"/>
  <c r="Y169"/>
  <c r="Y113"/>
  <c r="Y103"/>
  <c r="Y143"/>
  <c r="Y207"/>
  <c r="Y151"/>
  <c r="Y117"/>
  <c r="Y208"/>
  <c r="Y156"/>
  <c r="Z184"/>
  <c r="Z139"/>
  <c r="Z190"/>
  <c r="Z144"/>
  <c r="Y137"/>
  <c r="Y139"/>
  <c r="Y101"/>
  <c r="Z100"/>
  <c r="Z196"/>
  <c r="Z162"/>
  <c r="Z175"/>
  <c r="Y178"/>
  <c r="Y148"/>
  <c r="Y130"/>
  <c r="Z163"/>
  <c r="Z108"/>
  <c r="Y193"/>
  <c r="Y201"/>
  <c r="Z118"/>
  <c r="Y183"/>
  <c r="Y76"/>
  <c r="Y155"/>
  <c r="Y162"/>
  <c r="Z203"/>
  <c r="Y176"/>
  <c r="Y80"/>
  <c r="Y190"/>
  <c r="Y75"/>
  <c r="Z111"/>
  <c r="Z120"/>
  <c r="Y161"/>
  <c r="Y191"/>
  <c r="Y197"/>
  <c r="Z158"/>
  <c r="Z104"/>
  <c r="Y91"/>
  <c r="Z171"/>
  <c r="Y71"/>
  <c r="Y135"/>
  <c r="Y79"/>
  <c r="Z116"/>
  <c r="Z156"/>
  <c r="Y164"/>
  <c r="Y109"/>
  <c r="Y127"/>
  <c r="Z157"/>
  <c r="Y157"/>
  <c r="Y167"/>
  <c r="Y88"/>
  <c r="Y177"/>
  <c r="Z161"/>
  <c r="Y95"/>
  <c r="Y100"/>
  <c r="Y120"/>
  <c r="V36"/>
  <c r="Y36" s="1"/>
  <c r="W36"/>
  <c r="AA36" s="1"/>
  <c r="V38"/>
  <c r="W38"/>
  <c r="AA38" s="1"/>
  <c r="V41"/>
  <c r="W41"/>
  <c r="AA41" s="1"/>
  <c r="U25"/>
  <c r="U33"/>
  <c r="U24"/>
  <c r="U44"/>
  <c r="U46"/>
  <c r="U40"/>
  <c r="V66"/>
  <c r="Z66" s="1"/>
  <c r="U66"/>
  <c r="V64"/>
  <c r="Z64" s="1"/>
  <c r="U64"/>
  <c r="HO208"/>
  <c r="HN208"/>
  <c r="HO207" s="1"/>
  <c r="HM208"/>
  <c r="HN207" s="1"/>
  <c r="HO206" s="1"/>
  <c r="HL208"/>
  <c r="HM207" s="1"/>
  <c r="HN206" s="1"/>
  <c r="HO205" s="1"/>
  <c r="HK208"/>
  <c r="HL207" s="1"/>
  <c r="HM206" s="1"/>
  <c r="HN205" s="1"/>
  <c r="HO204" s="1"/>
  <c r="HJ208"/>
  <c r="HK207" s="1"/>
  <c r="HL206" s="1"/>
  <c r="HM205" s="1"/>
  <c r="HN204" s="1"/>
  <c r="HO203" s="1"/>
  <c r="HI208"/>
  <c r="HJ207" s="1"/>
  <c r="HK206" s="1"/>
  <c r="HL205" s="1"/>
  <c r="HM204" s="1"/>
  <c r="HN203" s="1"/>
  <c r="HO202" s="1"/>
  <c r="D9"/>
  <c r="D10"/>
  <c r="D11"/>
  <c r="D12"/>
  <c r="D13"/>
  <c r="D14"/>
  <c r="D15"/>
  <c r="D16"/>
  <c r="D17"/>
  <c r="D18"/>
  <c r="D19"/>
  <c r="D20"/>
  <c r="D21"/>
  <c r="D22"/>
  <c r="D23"/>
  <c r="D24"/>
  <c r="D25"/>
  <c r="D26"/>
  <c r="D27"/>
  <c r="D28"/>
  <c r="D29"/>
  <c r="D30"/>
  <c r="D31"/>
  <c r="D32"/>
  <c r="D33"/>
  <c r="D34"/>
  <c r="D35"/>
  <c r="D36"/>
  <c r="D37"/>
  <c r="D38"/>
  <c r="D39"/>
  <c r="D40"/>
  <c r="D41"/>
  <c r="D42"/>
  <c r="D43"/>
  <c r="D44"/>
  <c r="D45"/>
  <c r="D46"/>
  <c r="D47"/>
  <c r="D48"/>
  <c r="D49"/>
  <c r="D50"/>
  <c r="D51"/>
  <c r="D52"/>
  <c r="D53"/>
  <c r="D54"/>
  <c r="D55"/>
  <c r="D56"/>
  <c r="D57"/>
  <c r="D58"/>
  <c r="D59"/>
  <c r="D60"/>
  <c r="D61"/>
  <c r="D62"/>
  <c r="D63"/>
  <c r="D64"/>
  <c r="D65"/>
  <c r="D66"/>
  <c r="D67"/>
  <c r="D68"/>
  <c r="D69"/>
  <c r="D70"/>
  <c r="D71"/>
  <c r="D72"/>
  <c r="D73"/>
  <c r="D74"/>
  <c r="D75"/>
  <c r="D76"/>
  <c r="D77"/>
  <c r="D78"/>
  <c r="D79"/>
  <c r="D80"/>
  <c r="D81"/>
  <c r="D82"/>
  <c r="D83"/>
  <c r="D84"/>
  <c r="D85"/>
  <c r="D86"/>
  <c r="D87"/>
  <c r="D88"/>
  <c r="D89"/>
  <c r="D90"/>
  <c r="D91"/>
  <c r="D92"/>
  <c r="D93"/>
  <c r="D94"/>
  <c r="D95"/>
  <c r="D96"/>
  <c r="D97"/>
  <c r="D98"/>
  <c r="D99"/>
  <c r="D100"/>
  <c r="D101"/>
  <c r="D102"/>
  <c r="D103"/>
  <c r="D104"/>
  <c r="D105"/>
  <c r="D106"/>
  <c r="D107"/>
  <c r="D108"/>
  <c r="D109"/>
  <c r="D110"/>
  <c r="D111"/>
  <c r="D112"/>
  <c r="D113"/>
  <c r="D114"/>
  <c r="D115"/>
  <c r="D116"/>
  <c r="D117"/>
  <c r="D118"/>
  <c r="D119"/>
  <c r="D120"/>
  <c r="D121"/>
  <c r="D122"/>
  <c r="D123"/>
  <c r="D124"/>
  <c r="D125"/>
  <c r="D126"/>
  <c r="D127"/>
  <c r="D128"/>
  <c r="D129"/>
  <c r="D130"/>
  <c r="D131"/>
  <c r="D132"/>
  <c r="D133"/>
  <c r="D134"/>
  <c r="D135"/>
  <c r="D136"/>
  <c r="D137"/>
  <c r="D138"/>
  <c r="D139"/>
  <c r="D140"/>
  <c r="D141"/>
  <c r="D142"/>
  <c r="D143"/>
  <c r="D144"/>
  <c r="D145"/>
  <c r="D146"/>
  <c r="D147"/>
  <c r="D148"/>
  <c r="D149"/>
  <c r="D150"/>
  <c r="D151"/>
  <c r="D152"/>
  <c r="D153"/>
  <c r="D154"/>
  <c r="D155"/>
  <c r="D156"/>
  <c r="D157"/>
  <c r="D158"/>
  <c r="D159"/>
  <c r="D160"/>
  <c r="D161"/>
  <c r="D162"/>
  <c r="D163"/>
  <c r="D164"/>
  <c r="D165"/>
  <c r="D166"/>
  <c r="D167"/>
  <c r="D168"/>
  <c r="D169"/>
  <c r="D170"/>
  <c r="D171"/>
  <c r="D172"/>
  <c r="D173"/>
  <c r="D174"/>
  <c r="D175"/>
  <c r="D176"/>
  <c r="D177"/>
  <c r="D178"/>
  <c r="D179"/>
  <c r="D180"/>
  <c r="D181"/>
  <c r="D182"/>
  <c r="D183"/>
  <c r="D184"/>
  <c r="D185"/>
  <c r="D186"/>
  <c r="D187"/>
  <c r="D188"/>
  <c r="D189"/>
  <c r="D190"/>
  <c r="D191"/>
  <c r="D192"/>
  <c r="D193"/>
  <c r="D194"/>
  <c r="D195"/>
  <c r="D196"/>
  <c r="D197"/>
  <c r="D198"/>
  <c r="D199"/>
  <c r="D200"/>
  <c r="D201"/>
  <c r="D202"/>
  <c r="D203"/>
  <c r="D204"/>
  <c r="D205"/>
  <c r="D206"/>
  <c r="D207"/>
  <c r="D208"/>
  <c r="Z82" l="1"/>
  <c r="Z85"/>
  <c r="AB85" s="1"/>
  <c r="AC85" s="1"/>
  <c r="FJ85" s="1"/>
  <c r="Y63"/>
  <c r="AB63" s="1"/>
  <c r="AC63" s="1"/>
  <c r="AP63" s="1"/>
  <c r="Z88"/>
  <c r="AB88" s="1"/>
  <c r="AC88" s="1"/>
  <c r="Z90"/>
  <c r="AB90" s="1"/>
  <c r="AC90" s="1"/>
  <c r="FL90" s="1"/>
  <c r="Z78"/>
  <c r="Z87"/>
  <c r="Z77"/>
  <c r="Z69"/>
  <c r="Z86"/>
  <c r="AB86" s="1"/>
  <c r="AC86" s="1"/>
  <c r="Z74"/>
  <c r="Z72"/>
  <c r="Z70"/>
  <c r="Z80"/>
  <c r="Z89"/>
  <c r="Z84"/>
  <c r="Z79"/>
  <c r="AB159"/>
  <c r="AC159" s="1"/>
  <c r="FK159" s="1"/>
  <c r="AB138"/>
  <c r="AC138" s="1"/>
  <c r="FJ138" s="1"/>
  <c r="Y57"/>
  <c r="AB57" s="1"/>
  <c r="AC57" s="1"/>
  <c r="FG57" s="1"/>
  <c r="Y51"/>
  <c r="AB51" s="1"/>
  <c r="AC51" s="1"/>
  <c r="FL51" s="1"/>
  <c r="AB111"/>
  <c r="AC111" s="1"/>
  <c r="FJ111" s="1"/>
  <c r="Y55"/>
  <c r="AB55" s="1"/>
  <c r="AC55" s="1"/>
  <c r="AP55" s="1"/>
  <c r="Y53"/>
  <c r="AB53" s="1"/>
  <c r="AC53" s="1"/>
  <c r="FL53" s="1"/>
  <c r="Z61"/>
  <c r="Y50"/>
  <c r="AB50" s="1"/>
  <c r="AC50" s="1"/>
  <c r="FK50" s="1"/>
  <c r="Z92"/>
  <c r="AB92" s="1"/>
  <c r="AC92" s="1"/>
  <c r="AB39"/>
  <c r="AC39" s="1"/>
  <c r="FG39" s="1"/>
  <c r="Z41"/>
  <c r="Z91"/>
  <c r="AB91" s="1"/>
  <c r="AC91" s="1"/>
  <c r="Z71"/>
  <c r="AB21"/>
  <c r="AC21" s="1"/>
  <c r="FL21" s="1"/>
  <c r="AB35"/>
  <c r="AC35" s="1"/>
  <c r="FH35" s="1"/>
  <c r="AB61"/>
  <c r="AC61" s="1"/>
  <c r="FG61" s="1"/>
  <c r="AB69"/>
  <c r="AC69" s="1"/>
  <c r="FL69" s="1"/>
  <c r="AB42"/>
  <c r="AC42" s="1"/>
  <c r="FI42" s="1"/>
  <c r="FK15"/>
  <c r="FH15"/>
  <c r="FM15" s="1"/>
  <c r="FJ19"/>
  <c r="AB130"/>
  <c r="AC130" s="1"/>
  <c r="FH130" s="1"/>
  <c r="AP19"/>
  <c r="FL19"/>
  <c r="FQ19" s="1"/>
  <c r="AO19"/>
  <c r="FI19"/>
  <c r="FH19"/>
  <c r="EI19"/>
  <c r="FH16"/>
  <c r="FG19"/>
  <c r="EH19"/>
  <c r="FI16"/>
  <c r="FO16" s="1"/>
  <c r="FJ13"/>
  <c r="FI13"/>
  <c r="FK13"/>
  <c r="EH13"/>
  <c r="AO13"/>
  <c r="FL13"/>
  <c r="EI13"/>
  <c r="AP13"/>
  <c r="FG13"/>
  <c r="FH13"/>
  <c r="EI16"/>
  <c r="Y48"/>
  <c r="AB48" s="1"/>
  <c r="AC48" s="1"/>
  <c r="FK48" s="1"/>
  <c r="EH16"/>
  <c r="FG16"/>
  <c r="AP16"/>
  <c r="FK16"/>
  <c r="FP16" s="1"/>
  <c r="AO16"/>
  <c r="FL16"/>
  <c r="Y56"/>
  <c r="AB56" s="1"/>
  <c r="AC56" s="1"/>
  <c r="FG56" s="1"/>
  <c r="AB37"/>
  <c r="AC37" s="1"/>
  <c r="FG37" s="1"/>
  <c r="FK14"/>
  <c r="EH14"/>
  <c r="FJ14"/>
  <c r="AP14"/>
  <c r="Y43"/>
  <c r="AB43" s="1"/>
  <c r="AC43" s="1"/>
  <c r="FG43" s="1"/>
  <c r="EI14"/>
  <c r="AB20"/>
  <c r="AC20" s="1"/>
  <c r="FH20" s="1"/>
  <c r="Z38"/>
  <c r="Z95"/>
  <c r="AO14"/>
  <c r="FL15"/>
  <c r="FL14"/>
  <c r="AB27"/>
  <c r="AC27" s="1"/>
  <c r="FJ27" s="1"/>
  <c r="Y52"/>
  <c r="AB52" s="1"/>
  <c r="AC52" s="1"/>
  <c r="FI52" s="1"/>
  <c r="Y58"/>
  <c r="AB58" s="1"/>
  <c r="AC58" s="1"/>
  <c r="FI58" s="1"/>
  <c r="Z83"/>
  <c r="AB83" s="1"/>
  <c r="AC83" s="1"/>
  <c r="FG14"/>
  <c r="AB28"/>
  <c r="AC28" s="1"/>
  <c r="FI28" s="1"/>
  <c r="Z73"/>
  <c r="AB73" s="1"/>
  <c r="AC73" s="1"/>
  <c r="AB89"/>
  <c r="AC89" s="1"/>
  <c r="FJ89" s="1"/>
  <c r="FH14"/>
  <c r="FN14" s="1"/>
  <c r="AB29"/>
  <c r="AC29" s="1"/>
  <c r="FJ29" s="1"/>
  <c r="AB31"/>
  <c r="AC31" s="1"/>
  <c r="FG31" s="1"/>
  <c r="AB34"/>
  <c r="AC34" s="1"/>
  <c r="FH34" s="1"/>
  <c r="Y62"/>
  <c r="AB62" s="1"/>
  <c r="AC62" s="1"/>
  <c r="FL62" s="1"/>
  <c r="Y60"/>
  <c r="AB60" s="1"/>
  <c r="AC60" s="1"/>
  <c r="FH60" s="1"/>
  <c r="FI15"/>
  <c r="Y38"/>
  <c r="AP15"/>
  <c r="EI15"/>
  <c r="FJ15"/>
  <c r="Y41"/>
  <c r="AB41" s="1"/>
  <c r="AC41" s="1"/>
  <c r="FG41" s="1"/>
  <c r="Y30"/>
  <c r="AB30" s="1"/>
  <c r="AC30" s="1"/>
  <c r="FG30" s="1"/>
  <c r="AO15"/>
  <c r="EH15"/>
  <c r="Y26"/>
  <c r="AB26" s="1"/>
  <c r="AC26" s="1"/>
  <c r="FK26" s="1"/>
  <c r="FM12"/>
  <c r="FM11"/>
  <c r="FM10"/>
  <c r="AB187"/>
  <c r="AC187" s="1"/>
  <c r="FI187" s="1"/>
  <c r="AB168"/>
  <c r="AC168" s="1"/>
  <c r="A202"/>
  <c r="B202"/>
  <c r="I202" s="1"/>
  <c r="H202" s="1"/>
  <c r="A207"/>
  <c r="B207"/>
  <c r="A203"/>
  <c r="B203"/>
  <c r="A199"/>
  <c r="B199"/>
  <c r="A195"/>
  <c r="B195"/>
  <c r="I195" s="1"/>
  <c r="H195" s="1"/>
  <c r="A191"/>
  <c r="B191"/>
  <c r="A187"/>
  <c r="B187"/>
  <c r="A183"/>
  <c r="B183"/>
  <c r="A179"/>
  <c r="B179"/>
  <c r="I179" s="1"/>
  <c r="H179" s="1"/>
  <c r="A175"/>
  <c r="B175"/>
  <c r="I175" s="1"/>
  <c r="H175" s="1"/>
  <c r="A171"/>
  <c r="B171"/>
  <c r="A167"/>
  <c r="B167"/>
  <c r="A198"/>
  <c r="B198"/>
  <c r="I198" s="1"/>
  <c r="H198" s="1"/>
  <c r="A166"/>
  <c r="B166"/>
  <c r="I166" s="1"/>
  <c r="H166" s="1"/>
  <c r="A206"/>
  <c r="B206"/>
  <c r="A190"/>
  <c r="B190"/>
  <c r="A182"/>
  <c r="B182"/>
  <c r="I182" s="1"/>
  <c r="H182" s="1"/>
  <c r="A174"/>
  <c r="B174"/>
  <c r="I174" s="1"/>
  <c r="H174" s="1"/>
  <c r="A205"/>
  <c r="B205"/>
  <c r="A189"/>
  <c r="B189"/>
  <c r="A173"/>
  <c r="B173"/>
  <c r="I173" s="1"/>
  <c r="H173" s="1"/>
  <c r="A194"/>
  <c r="B194"/>
  <c r="A186"/>
  <c r="B186"/>
  <c r="A178"/>
  <c r="B178"/>
  <c r="A170"/>
  <c r="B170"/>
  <c r="I170" s="1"/>
  <c r="H170" s="1"/>
  <c r="A201"/>
  <c r="B201"/>
  <c r="A197"/>
  <c r="B197"/>
  <c r="A193"/>
  <c r="B193"/>
  <c r="A185"/>
  <c r="B185"/>
  <c r="I185" s="1"/>
  <c r="H185" s="1"/>
  <c r="A181"/>
  <c r="B181"/>
  <c r="I181" s="1"/>
  <c r="H181" s="1"/>
  <c r="A177"/>
  <c r="B177"/>
  <c r="A169"/>
  <c r="B169"/>
  <c r="A165"/>
  <c r="B165"/>
  <c r="I165" s="1"/>
  <c r="H165" s="1"/>
  <c r="A208"/>
  <c r="B208"/>
  <c r="I208" s="1"/>
  <c r="H208" s="1"/>
  <c r="A204"/>
  <c r="B204"/>
  <c r="A200"/>
  <c r="B200"/>
  <c r="A196"/>
  <c r="B196"/>
  <c r="I196" s="1"/>
  <c r="H196" s="1"/>
  <c r="A192"/>
  <c r="B192"/>
  <c r="I192" s="1"/>
  <c r="H192" s="1"/>
  <c r="A188"/>
  <c r="B188"/>
  <c r="A184"/>
  <c r="B184"/>
  <c r="A180"/>
  <c r="B180"/>
  <c r="I180" s="1"/>
  <c r="H180" s="1"/>
  <c r="A176"/>
  <c r="B176"/>
  <c r="I176" s="1"/>
  <c r="H176" s="1"/>
  <c r="A172"/>
  <c r="B172"/>
  <c r="A168"/>
  <c r="B168"/>
  <c r="I168" s="1"/>
  <c r="H168" s="1"/>
  <c r="B144"/>
  <c r="A144"/>
  <c r="B136"/>
  <c r="A136"/>
  <c r="B128"/>
  <c r="A128"/>
  <c r="B120"/>
  <c r="A120"/>
  <c r="B112"/>
  <c r="A112"/>
  <c r="B104"/>
  <c r="A104"/>
  <c r="B96"/>
  <c r="A96"/>
  <c r="B88"/>
  <c r="A88"/>
  <c r="B80"/>
  <c r="A80"/>
  <c r="B72"/>
  <c r="A72"/>
  <c r="B64"/>
  <c r="A64"/>
  <c r="B56"/>
  <c r="A56"/>
  <c r="B48"/>
  <c r="A48"/>
  <c r="B40"/>
  <c r="A40"/>
  <c r="B32"/>
  <c r="I32" s="1"/>
  <c r="H32" s="1"/>
  <c r="A32"/>
  <c r="B24"/>
  <c r="A24"/>
  <c r="B16"/>
  <c r="I16" s="1"/>
  <c r="H16" s="1"/>
  <c r="A16"/>
  <c r="B161"/>
  <c r="A161"/>
  <c r="B153"/>
  <c r="A153"/>
  <c r="B145"/>
  <c r="A145"/>
  <c r="B137"/>
  <c r="A137"/>
  <c r="B129"/>
  <c r="A129"/>
  <c r="A121"/>
  <c r="B121"/>
  <c r="B113"/>
  <c r="A113"/>
  <c r="B105"/>
  <c r="A105"/>
  <c r="B97"/>
  <c r="A97"/>
  <c r="B89"/>
  <c r="A89"/>
  <c r="B81"/>
  <c r="A81"/>
  <c r="B73"/>
  <c r="A73"/>
  <c r="B65"/>
  <c r="I65" s="1"/>
  <c r="H65" s="1"/>
  <c r="A65"/>
  <c r="B57"/>
  <c r="A57"/>
  <c r="B49"/>
  <c r="I49" s="1"/>
  <c r="H49" s="1"/>
  <c r="A49"/>
  <c r="B41"/>
  <c r="A41"/>
  <c r="B33"/>
  <c r="A33"/>
  <c r="B25"/>
  <c r="A25"/>
  <c r="B17"/>
  <c r="I17" s="1"/>
  <c r="H17" s="1"/>
  <c r="A17"/>
  <c r="B9"/>
  <c r="A9"/>
  <c r="A162"/>
  <c r="B162"/>
  <c r="A154"/>
  <c r="B154"/>
  <c r="A146"/>
  <c r="B146"/>
  <c r="A138"/>
  <c r="B138"/>
  <c r="A130"/>
  <c r="B130"/>
  <c r="B122"/>
  <c r="A122"/>
  <c r="A114"/>
  <c r="B114"/>
  <c r="A106"/>
  <c r="B106"/>
  <c r="B98"/>
  <c r="I98" s="1"/>
  <c r="H98" s="1"/>
  <c r="A98"/>
  <c r="A90"/>
  <c r="B90"/>
  <c r="A82"/>
  <c r="B82"/>
  <c r="A74"/>
  <c r="B74"/>
  <c r="B66"/>
  <c r="A66"/>
  <c r="B58"/>
  <c r="A58"/>
  <c r="A50"/>
  <c r="B50"/>
  <c r="A42"/>
  <c r="B42"/>
  <c r="B34"/>
  <c r="A34"/>
  <c r="A26"/>
  <c r="B26"/>
  <c r="B18"/>
  <c r="I18" s="1"/>
  <c r="H18" s="1"/>
  <c r="A18"/>
  <c r="A10"/>
  <c r="B10"/>
  <c r="I10" s="1"/>
  <c r="H10" s="1"/>
  <c r="B147"/>
  <c r="A147"/>
  <c r="B107"/>
  <c r="A107"/>
  <c r="B67"/>
  <c r="A67"/>
  <c r="B27"/>
  <c r="A27"/>
  <c r="B164"/>
  <c r="A164"/>
  <c r="B140"/>
  <c r="A140"/>
  <c r="B116"/>
  <c r="A116"/>
  <c r="B100"/>
  <c r="A100"/>
  <c r="B76"/>
  <c r="A76"/>
  <c r="B60"/>
  <c r="A60"/>
  <c r="B44"/>
  <c r="A44"/>
  <c r="B20"/>
  <c r="A20"/>
  <c r="B157"/>
  <c r="A157"/>
  <c r="B149"/>
  <c r="A149"/>
  <c r="B141"/>
  <c r="A141"/>
  <c r="B133"/>
  <c r="A133"/>
  <c r="B125"/>
  <c r="A125"/>
  <c r="B117"/>
  <c r="A117"/>
  <c r="B109"/>
  <c r="A109"/>
  <c r="B101"/>
  <c r="A101"/>
  <c r="B93"/>
  <c r="A93"/>
  <c r="B85"/>
  <c r="A85"/>
  <c r="B77"/>
  <c r="A77"/>
  <c r="B69"/>
  <c r="A69"/>
  <c r="B61"/>
  <c r="A61"/>
  <c r="B53"/>
  <c r="A53"/>
  <c r="B45"/>
  <c r="I45" s="1"/>
  <c r="H45" s="1"/>
  <c r="A45"/>
  <c r="B37"/>
  <c r="A37"/>
  <c r="B29"/>
  <c r="A29"/>
  <c r="B21"/>
  <c r="A21"/>
  <c r="B13"/>
  <c r="I13" s="1"/>
  <c r="H13" s="1"/>
  <c r="A13"/>
  <c r="B152"/>
  <c r="A152"/>
  <c r="B163"/>
  <c r="A163"/>
  <c r="B139"/>
  <c r="A139"/>
  <c r="B123"/>
  <c r="A123"/>
  <c r="B99"/>
  <c r="A99"/>
  <c r="B83"/>
  <c r="A83"/>
  <c r="B59"/>
  <c r="A59"/>
  <c r="B43"/>
  <c r="A43"/>
  <c r="B19"/>
  <c r="I19" s="1"/>
  <c r="H19" s="1"/>
  <c r="A19"/>
  <c r="B148"/>
  <c r="A148"/>
  <c r="B124"/>
  <c r="A124"/>
  <c r="B84"/>
  <c r="A84"/>
  <c r="B36"/>
  <c r="A36"/>
  <c r="B142"/>
  <c r="A142"/>
  <c r="B110"/>
  <c r="A110"/>
  <c r="A70"/>
  <c r="B70"/>
  <c r="B22"/>
  <c r="I22" s="1"/>
  <c r="H22" s="1"/>
  <c r="A22"/>
  <c r="B160"/>
  <c r="A160"/>
  <c r="B155"/>
  <c r="A155"/>
  <c r="B131"/>
  <c r="A131"/>
  <c r="B115"/>
  <c r="A115"/>
  <c r="B91"/>
  <c r="A91"/>
  <c r="B75"/>
  <c r="A75"/>
  <c r="B51"/>
  <c r="A51"/>
  <c r="B35"/>
  <c r="A35"/>
  <c r="B11"/>
  <c r="I11" s="1"/>
  <c r="H11" s="1"/>
  <c r="A11"/>
  <c r="B156"/>
  <c r="A156"/>
  <c r="B132"/>
  <c r="I132" s="1"/>
  <c r="H132" s="1"/>
  <c r="A132"/>
  <c r="B108"/>
  <c r="A108"/>
  <c r="B92"/>
  <c r="A92"/>
  <c r="B68"/>
  <c r="A68"/>
  <c r="B52"/>
  <c r="A52"/>
  <c r="B28"/>
  <c r="A28"/>
  <c r="B12"/>
  <c r="I12" s="1"/>
  <c r="H12" s="1"/>
  <c r="A12"/>
  <c r="B158"/>
  <c r="A158"/>
  <c r="B150"/>
  <c r="A150"/>
  <c r="B134"/>
  <c r="A134"/>
  <c r="A126"/>
  <c r="B126"/>
  <c r="A118"/>
  <c r="B118"/>
  <c r="A102"/>
  <c r="B102"/>
  <c r="A94"/>
  <c r="B94"/>
  <c r="B86"/>
  <c r="A86"/>
  <c r="B78"/>
  <c r="A78"/>
  <c r="A62"/>
  <c r="B62"/>
  <c r="A54"/>
  <c r="B54"/>
  <c r="I54" s="1"/>
  <c r="B46"/>
  <c r="A46"/>
  <c r="A38"/>
  <c r="B38"/>
  <c r="A30"/>
  <c r="B30"/>
  <c r="A14"/>
  <c r="B14"/>
  <c r="I14" s="1"/>
  <c r="H14" s="1"/>
  <c r="B159"/>
  <c r="A159"/>
  <c r="B151"/>
  <c r="A151"/>
  <c r="B143"/>
  <c r="A143"/>
  <c r="B135"/>
  <c r="A135"/>
  <c r="B127"/>
  <c r="A127"/>
  <c r="B119"/>
  <c r="A119"/>
  <c r="B111"/>
  <c r="A111"/>
  <c r="B103"/>
  <c r="A103"/>
  <c r="B95"/>
  <c r="A95"/>
  <c r="B87"/>
  <c r="A87"/>
  <c r="B79"/>
  <c r="A79"/>
  <c r="B71"/>
  <c r="A71"/>
  <c r="B63"/>
  <c r="A63"/>
  <c r="B55"/>
  <c r="A55"/>
  <c r="B47"/>
  <c r="I47" s="1"/>
  <c r="H47" s="1"/>
  <c r="A47"/>
  <c r="B39"/>
  <c r="A39"/>
  <c r="B31"/>
  <c r="A31"/>
  <c r="B23"/>
  <c r="I23" s="1"/>
  <c r="H23" s="1"/>
  <c r="A23"/>
  <c r="B15"/>
  <c r="I15" s="1"/>
  <c r="H15" s="1"/>
  <c r="A15"/>
  <c r="AB174"/>
  <c r="AC174" s="1"/>
  <c r="FL174" s="1"/>
  <c r="FQ12"/>
  <c r="Z36"/>
  <c r="AB36" s="1"/>
  <c r="AC36" s="1"/>
  <c r="AB153"/>
  <c r="AC153" s="1"/>
  <c r="FH153" s="1"/>
  <c r="AB125"/>
  <c r="AC125" s="1"/>
  <c r="FL125" s="1"/>
  <c r="AB112"/>
  <c r="AC112" s="1"/>
  <c r="AB165"/>
  <c r="AC165" s="1"/>
  <c r="FJ165" s="1"/>
  <c r="AB106"/>
  <c r="AC106" s="1"/>
  <c r="AB119"/>
  <c r="AC119" s="1"/>
  <c r="AB99"/>
  <c r="AC99" s="1"/>
  <c r="FH99" s="1"/>
  <c r="AB148"/>
  <c r="AC148" s="1"/>
  <c r="FL148" s="1"/>
  <c r="AB194"/>
  <c r="AC194" s="1"/>
  <c r="FK194" s="1"/>
  <c r="AB195"/>
  <c r="AC195" s="1"/>
  <c r="FI195" s="1"/>
  <c r="Z97"/>
  <c r="AB97" s="1"/>
  <c r="AC97" s="1"/>
  <c r="Z94"/>
  <c r="AB94" s="1"/>
  <c r="AC94" s="1"/>
  <c r="Y59"/>
  <c r="AB59" s="1"/>
  <c r="AC59" s="1"/>
  <c r="AP59" s="1"/>
  <c r="FG65"/>
  <c r="EI65"/>
  <c r="FJ65"/>
  <c r="FH65"/>
  <c r="FI65"/>
  <c r="AP65"/>
  <c r="AB205"/>
  <c r="AC205" s="1"/>
  <c r="FG205" s="1"/>
  <c r="FK65"/>
  <c r="FQ65" s="1"/>
  <c r="AB164"/>
  <c r="AC164" s="1"/>
  <c r="FG164" s="1"/>
  <c r="AB102"/>
  <c r="AC102" s="1"/>
  <c r="AB84"/>
  <c r="AC84" s="1"/>
  <c r="AB142"/>
  <c r="AC142" s="1"/>
  <c r="FH142" s="1"/>
  <c r="AB72"/>
  <c r="AC72" s="1"/>
  <c r="FI72" s="1"/>
  <c r="AB150"/>
  <c r="AC150" s="1"/>
  <c r="FN10"/>
  <c r="FP12"/>
  <c r="Z96"/>
  <c r="AB96" s="1"/>
  <c r="AC96" s="1"/>
  <c r="Z75"/>
  <c r="AB75" s="1"/>
  <c r="AC75" s="1"/>
  <c r="FO11"/>
  <c r="FQ10"/>
  <c r="FP10"/>
  <c r="FQ11"/>
  <c r="Z68"/>
  <c r="AB68" s="1"/>
  <c r="AC68" s="1"/>
  <c r="AB143"/>
  <c r="AC143" s="1"/>
  <c r="FI143" s="1"/>
  <c r="Y67"/>
  <c r="AB67" s="1"/>
  <c r="AC67" s="1"/>
  <c r="FL67" s="1"/>
  <c r="Z76"/>
  <c r="AB76" s="1"/>
  <c r="AC76" s="1"/>
  <c r="FG98"/>
  <c r="FK98"/>
  <c r="FJ98"/>
  <c r="FH98"/>
  <c r="FI98"/>
  <c r="FL98"/>
  <c r="FK132"/>
  <c r="FH132"/>
  <c r="FG132"/>
  <c r="FL132"/>
  <c r="FI132"/>
  <c r="FJ132"/>
  <c r="FL23"/>
  <c r="FI23"/>
  <c r="FK23"/>
  <c r="FJ23"/>
  <c r="FG23"/>
  <c r="FH23"/>
  <c r="AB103"/>
  <c r="AC103" s="1"/>
  <c r="Z93"/>
  <c r="AB93" s="1"/>
  <c r="AC93" s="1"/>
  <c r="Z81"/>
  <c r="AB81" s="1"/>
  <c r="AC81" s="1"/>
  <c r="FO10"/>
  <c r="FL47"/>
  <c r="FI47"/>
  <c r="FK47"/>
  <c r="FJ47"/>
  <c r="FG47"/>
  <c r="FH47"/>
  <c r="FJ17"/>
  <c r="FI17"/>
  <c r="FH17"/>
  <c r="FK17"/>
  <c r="FL17"/>
  <c r="FG17"/>
  <c r="FL18"/>
  <c r="FK18"/>
  <c r="FJ18"/>
  <c r="FG18"/>
  <c r="FI18"/>
  <c r="FH18"/>
  <c r="FL22"/>
  <c r="FK22"/>
  <c r="FJ22"/>
  <c r="FG22"/>
  <c r="FH22"/>
  <c r="FI22"/>
  <c r="FJ49"/>
  <c r="FI49"/>
  <c r="FH49"/>
  <c r="FK49"/>
  <c r="FL49"/>
  <c r="FG49"/>
  <c r="FJ45"/>
  <c r="FI45"/>
  <c r="FH45"/>
  <c r="FG45"/>
  <c r="FL45"/>
  <c r="FK45"/>
  <c r="FH32"/>
  <c r="FG32"/>
  <c r="FK32"/>
  <c r="FL32"/>
  <c r="FJ32"/>
  <c r="FI32"/>
  <c r="FL54"/>
  <c r="FK54"/>
  <c r="FJ54"/>
  <c r="FG54"/>
  <c r="FH54"/>
  <c r="FI54"/>
  <c r="FP11"/>
  <c r="FO12"/>
  <c r="FN12"/>
  <c r="FN11"/>
  <c r="EM12"/>
  <c r="EL10"/>
  <c r="EM11"/>
  <c r="EM10"/>
  <c r="EN11"/>
  <c r="EI45"/>
  <c r="EI32"/>
  <c r="EI54"/>
  <c r="AB137"/>
  <c r="AC137" s="1"/>
  <c r="EI23"/>
  <c r="EI18"/>
  <c r="EH18"/>
  <c r="EI47"/>
  <c r="EI22"/>
  <c r="EI49"/>
  <c r="EN12"/>
  <c r="EI17"/>
  <c r="EH17"/>
  <c r="EN10"/>
  <c r="AB71"/>
  <c r="AC71" s="1"/>
  <c r="AB78"/>
  <c r="AC78" s="1"/>
  <c r="AB188"/>
  <c r="AC188" s="1"/>
  <c r="AB170"/>
  <c r="AC170" s="1"/>
  <c r="AB117"/>
  <c r="AC117" s="1"/>
  <c r="AB200"/>
  <c r="AC200" s="1"/>
  <c r="AB184"/>
  <c r="AC184" s="1"/>
  <c r="AU11"/>
  <c r="AT10"/>
  <c r="AB186"/>
  <c r="AC186" s="1"/>
  <c r="AU12"/>
  <c r="AT12"/>
  <c r="AU10"/>
  <c r="AS10"/>
  <c r="AT11"/>
  <c r="AB181"/>
  <c r="AC181" s="1"/>
  <c r="AB167"/>
  <c r="AC167" s="1"/>
  <c r="AB79"/>
  <c r="AC79" s="1"/>
  <c r="AB169"/>
  <c r="AC169" s="1"/>
  <c r="AB152"/>
  <c r="AC152" s="1"/>
  <c r="AB147"/>
  <c r="AC147" s="1"/>
  <c r="AB124"/>
  <c r="AC124" s="1"/>
  <c r="AB109"/>
  <c r="AC109" s="1"/>
  <c r="AB185"/>
  <c r="AC185" s="1"/>
  <c r="AB151"/>
  <c r="AC151" s="1"/>
  <c r="AB134"/>
  <c r="AC134" s="1"/>
  <c r="AB105"/>
  <c r="AC105" s="1"/>
  <c r="AB191"/>
  <c r="AC191" s="1"/>
  <c r="AB135"/>
  <c r="AC135" s="1"/>
  <c r="AB208"/>
  <c r="AC208" s="1"/>
  <c r="AB192"/>
  <c r="AC192" s="1"/>
  <c r="AP49"/>
  <c r="AP17"/>
  <c r="AO17"/>
  <c r="AP45"/>
  <c r="AP32"/>
  <c r="AP54"/>
  <c r="AB190"/>
  <c r="AC190" s="1"/>
  <c r="AB166"/>
  <c r="AC166" s="1"/>
  <c r="AB115"/>
  <c r="AC115" s="1"/>
  <c r="AB202"/>
  <c r="AC202" s="1"/>
  <c r="AB131"/>
  <c r="AC131" s="1"/>
  <c r="AB126"/>
  <c r="AC126" s="1"/>
  <c r="AP23"/>
  <c r="AO18"/>
  <c r="AP18"/>
  <c r="AP47"/>
  <c r="AP22"/>
  <c r="AB179"/>
  <c r="AC179" s="1"/>
  <c r="AB123"/>
  <c r="AC123" s="1"/>
  <c r="AB149"/>
  <c r="AC149" s="1"/>
  <c r="AB180"/>
  <c r="AC180" s="1"/>
  <c r="AB204"/>
  <c r="AC204" s="1"/>
  <c r="AB177"/>
  <c r="AC177" s="1"/>
  <c r="AB74"/>
  <c r="AC74" s="1"/>
  <c r="AB95"/>
  <c r="AC95" s="1"/>
  <c r="AB127"/>
  <c r="AC127" s="1"/>
  <c r="AB160"/>
  <c r="AC160" s="1"/>
  <c r="AB133"/>
  <c r="AC133" s="1"/>
  <c r="AB158"/>
  <c r="AC158" s="1"/>
  <c r="AB136"/>
  <c r="AC136" s="1"/>
  <c r="AB120"/>
  <c r="AC120" s="1"/>
  <c r="AB178"/>
  <c r="AC178" s="1"/>
  <c r="AB173"/>
  <c r="AC173" s="1"/>
  <c r="AB80"/>
  <c r="AC80" s="1"/>
  <c r="AB100"/>
  <c r="AC100" s="1"/>
  <c r="AB201"/>
  <c r="AC201" s="1"/>
  <c r="AB70"/>
  <c r="AC70" s="1"/>
  <c r="AB128"/>
  <c r="AC128" s="1"/>
  <c r="AB172"/>
  <c r="AC172" s="1"/>
  <c r="AB161"/>
  <c r="AC161" s="1"/>
  <c r="AB77"/>
  <c r="AC77" s="1"/>
  <c r="AB162"/>
  <c r="AC162" s="1"/>
  <c r="AB206"/>
  <c r="AC206" s="1"/>
  <c r="AB146"/>
  <c r="AC146" s="1"/>
  <c r="AB116"/>
  <c r="AC116" s="1"/>
  <c r="AB196"/>
  <c r="AC196" s="1"/>
  <c r="AB129"/>
  <c r="AC129" s="1"/>
  <c r="AB108"/>
  <c r="AC108" s="1"/>
  <c r="AB107"/>
  <c r="AC107" s="1"/>
  <c r="AB176"/>
  <c r="AC176" s="1"/>
  <c r="AB193"/>
  <c r="AC193" s="1"/>
  <c r="AB207"/>
  <c r="AC207" s="1"/>
  <c r="AB114"/>
  <c r="AC114" s="1"/>
  <c r="AB82"/>
  <c r="AC82" s="1"/>
  <c r="AB110"/>
  <c r="AC110" s="1"/>
  <c r="AB121"/>
  <c r="AC121" s="1"/>
  <c r="AB144"/>
  <c r="AC144" s="1"/>
  <c r="AB203"/>
  <c r="AC203" s="1"/>
  <c r="AB182"/>
  <c r="AC182" s="1"/>
  <c r="AB104"/>
  <c r="AC104" s="1"/>
  <c r="Y64"/>
  <c r="AB64" s="1"/>
  <c r="AC64" s="1"/>
  <c r="AB157"/>
  <c r="AC157" s="1"/>
  <c r="AB183"/>
  <c r="AC183" s="1"/>
  <c r="AB198"/>
  <c r="AC198" s="1"/>
  <c r="AB141"/>
  <c r="AC141" s="1"/>
  <c r="AB189"/>
  <c r="AC189" s="1"/>
  <c r="AB171"/>
  <c r="AC171" s="1"/>
  <c r="AB145"/>
  <c r="AC145" s="1"/>
  <c r="AB197"/>
  <c r="AC197" s="1"/>
  <c r="AB139"/>
  <c r="AC139" s="1"/>
  <c r="AB154"/>
  <c r="AC154" s="1"/>
  <c r="AB163"/>
  <c r="AC163" s="1"/>
  <c r="AB175"/>
  <c r="AC175" s="1"/>
  <c r="AB87"/>
  <c r="AC87" s="1"/>
  <c r="AB118"/>
  <c r="AC118" s="1"/>
  <c r="AB155"/>
  <c r="AC155" s="1"/>
  <c r="AB101"/>
  <c r="AC101" s="1"/>
  <c r="AB156"/>
  <c r="AC156" s="1"/>
  <c r="AB113"/>
  <c r="AC113" s="1"/>
  <c r="AB140"/>
  <c r="AC140" s="1"/>
  <c r="AB122"/>
  <c r="AC122" s="1"/>
  <c r="AB199"/>
  <c r="AC199" s="1"/>
  <c r="Y33"/>
  <c r="AB33" s="1"/>
  <c r="AC33" s="1"/>
  <c r="Y25"/>
  <c r="AB25" s="1"/>
  <c r="AC25" s="1"/>
  <c r="Y24"/>
  <c r="AB24" s="1"/>
  <c r="AC24" s="1"/>
  <c r="Y44"/>
  <c r="AB44" s="1"/>
  <c r="AC44" s="1"/>
  <c r="Y46"/>
  <c r="AB46" s="1"/>
  <c r="AC46" s="1"/>
  <c r="Y66"/>
  <c r="AB66" s="1"/>
  <c r="AC66" s="1"/>
  <c r="Y40"/>
  <c r="AB40" s="1"/>
  <c r="AC40" s="1"/>
  <c r="C9"/>
  <c r="AI9" s="1"/>
  <c r="GK205"/>
  <c r="GK197"/>
  <c r="GK173"/>
  <c r="GK165"/>
  <c r="GK190"/>
  <c r="GK207"/>
  <c r="GK199"/>
  <c r="GK175"/>
  <c r="GK167"/>
  <c r="GK208"/>
  <c r="GK194"/>
  <c r="GK185"/>
  <c r="GK203"/>
  <c r="GK195"/>
  <c r="GK201"/>
  <c r="GK177"/>
  <c r="GK188"/>
  <c r="GK180"/>
  <c r="GK172"/>
  <c r="JB27"/>
  <c r="JB204"/>
  <c r="JB196"/>
  <c r="JB188"/>
  <c r="JB180"/>
  <c r="JB172"/>
  <c r="JB164"/>
  <c r="JB156"/>
  <c r="JB148"/>
  <c r="JB140"/>
  <c r="JB132"/>
  <c r="JB124"/>
  <c r="JB116"/>
  <c r="JB108"/>
  <c r="JB100"/>
  <c r="JB92"/>
  <c r="JB84"/>
  <c r="JB76"/>
  <c r="JB68"/>
  <c r="JB60"/>
  <c r="JB52"/>
  <c r="JB44"/>
  <c r="JB36"/>
  <c r="JB28"/>
  <c r="JB19"/>
  <c r="JB11"/>
  <c r="JB205"/>
  <c r="JB197"/>
  <c r="JB189"/>
  <c r="JB181"/>
  <c r="JB173"/>
  <c r="JB165"/>
  <c r="JB157"/>
  <c r="JB149"/>
  <c r="JB141"/>
  <c r="JB133"/>
  <c r="JB125"/>
  <c r="JB117"/>
  <c r="JB109"/>
  <c r="JB101"/>
  <c r="JB93"/>
  <c r="JB85"/>
  <c r="JB77"/>
  <c r="JB69"/>
  <c r="JB61"/>
  <c r="JB53"/>
  <c r="JB45"/>
  <c r="JB37"/>
  <c r="JB29"/>
  <c r="JB20"/>
  <c r="JB12"/>
  <c r="JB200"/>
  <c r="JB176"/>
  <c r="JB168"/>
  <c r="JB152"/>
  <c r="JB128"/>
  <c r="JB120"/>
  <c r="JB104"/>
  <c r="JB88"/>
  <c r="JB72"/>
  <c r="JB56"/>
  <c r="JB40"/>
  <c r="JB23"/>
  <c r="JB208"/>
  <c r="JB184"/>
  <c r="JB160"/>
  <c r="JB136"/>
  <c r="JB112"/>
  <c r="JB96"/>
  <c r="JB80"/>
  <c r="JB64"/>
  <c r="JB48"/>
  <c r="JB32"/>
  <c r="JB15"/>
  <c r="JB192"/>
  <c r="JB144"/>
  <c r="JB10"/>
  <c r="JB206"/>
  <c r="JB198"/>
  <c r="JB190"/>
  <c r="JB182"/>
  <c r="JB174"/>
  <c r="JB166"/>
  <c r="JB158"/>
  <c r="JB150"/>
  <c r="JB142"/>
  <c r="JB134"/>
  <c r="JB126"/>
  <c r="JB118"/>
  <c r="JB110"/>
  <c r="JB102"/>
  <c r="JB94"/>
  <c r="JB86"/>
  <c r="JB78"/>
  <c r="JB70"/>
  <c r="JB62"/>
  <c r="JB54"/>
  <c r="JB46"/>
  <c r="JB38"/>
  <c r="JB30"/>
  <c r="JB21"/>
  <c r="JB13"/>
  <c r="JB207"/>
  <c r="JB199"/>
  <c r="JB191"/>
  <c r="JB183"/>
  <c r="JB175"/>
  <c r="JB167"/>
  <c r="JB159"/>
  <c r="JB151"/>
  <c r="JB143"/>
  <c r="JB135"/>
  <c r="JB127"/>
  <c r="JB119"/>
  <c r="JB111"/>
  <c r="JB103"/>
  <c r="JB95"/>
  <c r="JB87"/>
  <c r="JB79"/>
  <c r="JB71"/>
  <c r="JB63"/>
  <c r="JB55"/>
  <c r="JB47"/>
  <c r="JB39"/>
  <c r="JB31"/>
  <c r="JB22"/>
  <c r="JB14"/>
  <c r="JB193"/>
  <c r="JB169"/>
  <c r="JB145"/>
  <c r="JB129"/>
  <c r="JB113"/>
  <c r="JB97"/>
  <c r="JB81"/>
  <c r="JB65"/>
  <c r="JB49"/>
  <c r="JB41"/>
  <c r="JB33"/>
  <c r="JB24"/>
  <c r="JB16"/>
  <c r="JB202"/>
  <c r="JB194"/>
  <c r="JB186"/>
  <c r="JB178"/>
  <c r="JB170"/>
  <c r="JB162"/>
  <c r="JB154"/>
  <c r="JB146"/>
  <c r="JB138"/>
  <c r="JB130"/>
  <c r="JB122"/>
  <c r="JB114"/>
  <c r="JB106"/>
  <c r="JB98"/>
  <c r="JB90"/>
  <c r="JB82"/>
  <c r="JB74"/>
  <c r="JB66"/>
  <c r="JB58"/>
  <c r="JB50"/>
  <c r="JB42"/>
  <c r="JB34"/>
  <c r="JB25"/>
  <c r="JB17"/>
  <c r="JB185"/>
  <c r="JB161"/>
  <c r="JB137"/>
  <c r="JB121"/>
  <c r="JB105"/>
  <c r="JB89"/>
  <c r="JB73"/>
  <c r="JB57"/>
  <c r="JB203"/>
  <c r="JB195"/>
  <c r="JB187"/>
  <c r="JB179"/>
  <c r="JB171"/>
  <c r="JB163"/>
  <c r="JB155"/>
  <c r="JB147"/>
  <c r="JB139"/>
  <c r="JB131"/>
  <c r="JB123"/>
  <c r="JB115"/>
  <c r="JB107"/>
  <c r="JB99"/>
  <c r="JB91"/>
  <c r="JB83"/>
  <c r="JB75"/>
  <c r="JB67"/>
  <c r="JB59"/>
  <c r="JB51"/>
  <c r="JB43"/>
  <c r="JB35"/>
  <c r="JB26"/>
  <c r="JB18"/>
  <c r="JB201"/>
  <c r="JB177"/>
  <c r="JB153"/>
  <c r="CC208"/>
  <c r="CE208" s="1"/>
  <c r="CD208" s="1"/>
  <c r="CB208"/>
  <c r="CC207" s="1"/>
  <c r="CA208"/>
  <c r="CB207" s="1"/>
  <c r="CC206" s="1"/>
  <c r="BZ208"/>
  <c r="CA207" s="1"/>
  <c r="CB206" s="1"/>
  <c r="CC205" s="1"/>
  <c r="BY208"/>
  <c r="BZ207" s="1"/>
  <c r="CA206" s="1"/>
  <c r="CB205" s="1"/>
  <c r="CC204" s="1"/>
  <c r="I194" l="1"/>
  <c r="H194" s="1"/>
  <c r="I207"/>
  <c r="H207" s="1"/>
  <c r="I172"/>
  <c r="H172" s="1"/>
  <c r="I188"/>
  <c r="H188" s="1"/>
  <c r="I204"/>
  <c r="H204" s="1"/>
  <c r="I177"/>
  <c r="H177" s="1"/>
  <c r="I197"/>
  <c r="H197" s="1"/>
  <c r="I186"/>
  <c r="H186" s="1"/>
  <c r="I205"/>
  <c r="H205" s="1"/>
  <c r="I206"/>
  <c r="H206" s="1"/>
  <c r="I171"/>
  <c r="H171" s="1"/>
  <c r="I187"/>
  <c r="H187" s="1"/>
  <c r="I203"/>
  <c r="H203" s="1"/>
  <c r="I201"/>
  <c r="H201" s="1"/>
  <c r="I191"/>
  <c r="H191" s="1"/>
  <c r="I184"/>
  <c r="H184" s="1"/>
  <c r="I200"/>
  <c r="H200" s="1"/>
  <c r="I169"/>
  <c r="H169" s="1"/>
  <c r="I193"/>
  <c r="H193" s="1"/>
  <c r="I178"/>
  <c r="H178" s="1"/>
  <c r="I189"/>
  <c r="H189" s="1"/>
  <c r="I190"/>
  <c r="H190" s="1"/>
  <c r="I167"/>
  <c r="H167" s="1"/>
  <c r="I183"/>
  <c r="H183" s="1"/>
  <c r="I199"/>
  <c r="H199" s="1"/>
  <c r="I58"/>
  <c r="H58" s="1"/>
  <c r="FL63"/>
  <c r="I63"/>
  <c r="H63" s="1"/>
  <c r="EI63"/>
  <c r="FG63"/>
  <c r="FH63"/>
  <c r="FI63"/>
  <c r="FJ63"/>
  <c r="FK63"/>
  <c r="I138"/>
  <c r="H138" s="1"/>
  <c r="AM138"/>
  <c r="FJ159"/>
  <c r="FP159" s="1"/>
  <c r="I73"/>
  <c r="H73" s="1"/>
  <c r="FL159"/>
  <c r="FQ159" s="1"/>
  <c r="FI138"/>
  <c r="FO138" s="1"/>
  <c r="FH138"/>
  <c r="FG159"/>
  <c r="FH159"/>
  <c r="I159"/>
  <c r="H159" s="1"/>
  <c r="EF138"/>
  <c r="FL138"/>
  <c r="FK21"/>
  <c r="FQ21" s="1"/>
  <c r="FI159"/>
  <c r="FK138"/>
  <c r="FG138"/>
  <c r="I61"/>
  <c r="H61" s="1"/>
  <c r="I50"/>
  <c r="H50" s="1"/>
  <c r="I51"/>
  <c r="H51" s="1"/>
  <c r="I31"/>
  <c r="H31" s="1"/>
  <c r="I29"/>
  <c r="H29" s="1"/>
  <c r="I34"/>
  <c r="H34" s="1"/>
  <c r="I111"/>
  <c r="H111" s="1"/>
  <c r="I52"/>
  <c r="H52" s="1"/>
  <c r="I56"/>
  <c r="H56" s="1"/>
  <c r="I90"/>
  <c r="H90" s="1"/>
  <c r="I130"/>
  <c r="H130" s="1"/>
  <c r="I55"/>
  <c r="H55" s="1"/>
  <c r="I119"/>
  <c r="H119" s="1"/>
  <c r="I53"/>
  <c r="H53" s="1"/>
  <c r="I60"/>
  <c r="H60" s="1"/>
  <c r="I57"/>
  <c r="H57" s="1"/>
  <c r="I89"/>
  <c r="H89" s="1"/>
  <c r="I30"/>
  <c r="H30" s="1"/>
  <c r="I62"/>
  <c r="H62" s="1"/>
  <c r="I39"/>
  <c r="H39" s="1"/>
  <c r="I28"/>
  <c r="H28" s="1"/>
  <c r="I35"/>
  <c r="H35" s="1"/>
  <c r="I36"/>
  <c r="H36" s="1"/>
  <c r="I37"/>
  <c r="H37" s="1"/>
  <c r="I69"/>
  <c r="H69" s="1"/>
  <c r="I41"/>
  <c r="H41" s="1"/>
  <c r="I48"/>
  <c r="H48" s="1"/>
  <c r="I43"/>
  <c r="H43" s="1"/>
  <c r="I42"/>
  <c r="H42" s="1"/>
  <c r="FH51"/>
  <c r="FN13"/>
  <c r="AP35"/>
  <c r="EI35"/>
  <c r="FK51"/>
  <c r="FQ51" s="1"/>
  <c r="FR10"/>
  <c r="FV10" s="1"/>
  <c r="EI51"/>
  <c r="EI57"/>
  <c r="FK42"/>
  <c r="FJ57"/>
  <c r="FI51"/>
  <c r="FK57"/>
  <c r="FJ51"/>
  <c r="FI57"/>
  <c r="FL39"/>
  <c r="AP51"/>
  <c r="AP57"/>
  <c r="FG51"/>
  <c r="FH57"/>
  <c r="FL42"/>
  <c r="FL57"/>
  <c r="FH42"/>
  <c r="FN42" s="1"/>
  <c r="FL35"/>
  <c r="FI111"/>
  <c r="FO111" s="1"/>
  <c r="FG21"/>
  <c r="AP53"/>
  <c r="FG111"/>
  <c r="FJ53"/>
  <c r="FK111"/>
  <c r="FP111" s="1"/>
  <c r="FI53"/>
  <c r="FH111"/>
  <c r="FL111"/>
  <c r="FL55"/>
  <c r="FK53"/>
  <c r="FQ53" s="1"/>
  <c r="FI35"/>
  <c r="FN35" s="1"/>
  <c r="FH90"/>
  <c r="FJ55"/>
  <c r="FI55"/>
  <c r="EI53"/>
  <c r="FK55"/>
  <c r="EI55"/>
  <c r="FH55"/>
  <c r="FH53"/>
  <c r="FP13"/>
  <c r="FG55"/>
  <c r="FG53"/>
  <c r="FP15"/>
  <c r="FI21"/>
  <c r="AP69"/>
  <c r="AP42"/>
  <c r="EI42"/>
  <c r="FH21"/>
  <c r="FP14"/>
  <c r="EN19"/>
  <c r="FJ35"/>
  <c r="FJ42"/>
  <c r="FN19"/>
  <c r="FH39"/>
  <c r="FM39" s="1"/>
  <c r="FK35"/>
  <c r="FG42"/>
  <c r="FG35"/>
  <c r="FM35" s="1"/>
  <c r="AP21"/>
  <c r="FJ61"/>
  <c r="FL61"/>
  <c r="FI39"/>
  <c r="EI69"/>
  <c r="FG29"/>
  <c r="FJ69"/>
  <c r="FJ50"/>
  <c r="FP50" s="1"/>
  <c r="FI69"/>
  <c r="EI39"/>
  <c r="FH50"/>
  <c r="FK69"/>
  <c r="FQ69" s="1"/>
  <c r="AP61"/>
  <c r="AP50"/>
  <c r="EI50"/>
  <c r="FG50"/>
  <c r="FK61"/>
  <c r="FG90"/>
  <c r="AP39"/>
  <c r="EI61"/>
  <c r="FI50"/>
  <c r="FK90"/>
  <c r="FQ90" s="1"/>
  <c r="I21"/>
  <c r="H21" s="1"/>
  <c r="EI21"/>
  <c r="FJ21"/>
  <c r="FL43"/>
  <c r="FJ56"/>
  <c r="FL29"/>
  <c r="FI61"/>
  <c r="FH69"/>
  <c r="FK39"/>
  <c r="FL50"/>
  <c r="FQ50" s="1"/>
  <c r="FH61"/>
  <c r="FM61" s="1"/>
  <c r="FG69"/>
  <c r="FJ39"/>
  <c r="FM19"/>
  <c r="AP90"/>
  <c r="EI90"/>
  <c r="EI52"/>
  <c r="FJ90"/>
  <c r="FI130"/>
  <c r="FN130" s="1"/>
  <c r="FO19"/>
  <c r="FH52"/>
  <c r="FN52" s="1"/>
  <c r="FI90"/>
  <c r="AP56"/>
  <c r="EI62"/>
  <c r="FK56"/>
  <c r="FG52"/>
  <c r="FI29"/>
  <c r="FN15"/>
  <c r="FR15" s="1"/>
  <c r="FQ15"/>
  <c r="AU19"/>
  <c r="FG27"/>
  <c r="AP52"/>
  <c r="FH30"/>
  <c r="FM30" s="1"/>
  <c r="FL56"/>
  <c r="FK52"/>
  <c r="FH29"/>
  <c r="FM13"/>
  <c r="FO14"/>
  <c r="FS14" s="1"/>
  <c r="EN13"/>
  <c r="FL48"/>
  <c r="FQ48" s="1"/>
  <c r="AP28"/>
  <c r="FL37"/>
  <c r="FP19"/>
  <c r="FU19" s="1"/>
  <c r="AU13"/>
  <c r="FN16"/>
  <c r="FS16" s="1"/>
  <c r="EI28"/>
  <c r="FK37"/>
  <c r="FM16"/>
  <c r="FJ48"/>
  <c r="AU14"/>
  <c r="FI48"/>
  <c r="FH58"/>
  <c r="FN58" s="1"/>
  <c r="AU16"/>
  <c r="AP48"/>
  <c r="EI37"/>
  <c r="FH28"/>
  <c r="FN28" s="1"/>
  <c r="FG28"/>
  <c r="FL130"/>
  <c r="FJ41"/>
  <c r="FK34"/>
  <c r="FK130"/>
  <c r="FQ16"/>
  <c r="FU16" s="1"/>
  <c r="FO13"/>
  <c r="FL34"/>
  <c r="FG130"/>
  <c r="FM130" s="1"/>
  <c r="FJ130"/>
  <c r="EN14"/>
  <c r="EN16"/>
  <c r="FQ13"/>
  <c r="FI41"/>
  <c r="AP41"/>
  <c r="FL36"/>
  <c r="FJ36"/>
  <c r="FL73"/>
  <c r="FG73"/>
  <c r="FI89"/>
  <c r="FO89" s="1"/>
  <c r="FO15"/>
  <c r="AP29"/>
  <c r="EN15"/>
  <c r="AP43"/>
  <c r="EI48"/>
  <c r="FH48"/>
  <c r="FI37"/>
  <c r="FJ52"/>
  <c r="FO52" s="1"/>
  <c r="FK60"/>
  <c r="EI56"/>
  <c r="FJ43"/>
  <c r="FI56"/>
  <c r="AP37"/>
  <c r="FH43"/>
  <c r="FJ37"/>
  <c r="FL52"/>
  <c r="EI29"/>
  <c r="FG48"/>
  <c r="FH37"/>
  <c r="FH56"/>
  <c r="FJ26"/>
  <c r="FP26" s="1"/>
  <c r="FJ60"/>
  <c r="FJ20"/>
  <c r="FM14"/>
  <c r="FR14" s="1"/>
  <c r="FK29"/>
  <c r="FP29" s="1"/>
  <c r="FG60"/>
  <c r="FM60" s="1"/>
  <c r="FH27"/>
  <c r="FH26"/>
  <c r="FI60"/>
  <c r="FN60" s="1"/>
  <c r="EI31"/>
  <c r="FL31"/>
  <c r="FJ34"/>
  <c r="FH41"/>
  <c r="AP30"/>
  <c r="FK28"/>
  <c r="FH31"/>
  <c r="FM31" s="1"/>
  <c r="FG34"/>
  <c r="FM34" s="1"/>
  <c r="FK41"/>
  <c r="AU15"/>
  <c r="EI73"/>
  <c r="EI41"/>
  <c r="FL28"/>
  <c r="FK73"/>
  <c r="FI34"/>
  <c r="FL41"/>
  <c r="FQ14"/>
  <c r="AP34"/>
  <c r="AP73"/>
  <c r="EI20"/>
  <c r="EI34"/>
  <c r="FJ28"/>
  <c r="FI73"/>
  <c r="AP20"/>
  <c r="FH73"/>
  <c r="FL58"/>
  <c r="FG20"/>
  <c r="FM20" s="1"/>
  <c r="I26"/>
  <c r="H26" s="1"/>
  <c r="FI36"/>
  <c r="FG89"/>
  <c r="FK20"/>
  <c r="AB38"/>
  <c r="AC38" s="1"/>
  <c r="FK38" s="1"/>
  <c r="EI43"/>
  <c r="FI43"/>
  <c r="FK27"/>
  <c r="FP27" s="1"/>
  <c r="FJ73"/>
  <c r="FH89"/>
  <c r="FL20"/>
  <c r="FK58"/>
  <c r="FI20"/>
  <c r="FN20" s="1"/>
  <c r="AP58"/>
  <c r="FK43"/>
  <c r="FG36"/>
  <c r="FL27"/>
  <c r="FK31"/>
  <c r="FJ58"/>
  <c r="EI89"/>
  <c r="FH36"/>
  <c r="AP36"/>
  <c r="AP31"/>
  <c r="AP89"/>
  <c r="FK36"/>
  <c r="FI27"/>
  <c r="FO27" s="1"/>
  <c r="FJ31"/>
  <c r="FG58"/>
  <c r="FL89"/>
  <c r="EI58"/>
  <c r="FK89"/>
  <c r="FI31"/>
  <c r="AP27"/>
  <c r="EI36"/>
  <c r="EI27"/>
  <c r="I20"/>
  <c r="H20" s="1"/>
  <c r="I27"/>
  <c r="H27" s="1"/>
  <c r="FI30"/>
  <c r="FK62"/>
  <c r="FQ62" s="1"/>
  <c r="FG26"/>
  <c r="AP60"/>
  <c r="FJ62"/>
  <c r="FI26"/>
  <c r="FL60"/>
  <c r="EI26"/>
  <c r="EI60"/>
  <c r="FK30"/>
  <c r="FI62"/>
  <c r="FR12"/>
  <c r="FV12" s="1"/>
  <c r="FG62"/>
  <c r="FL30"/>
  <c r="FH62"/>
  <c r="AP26"/>
  <c r="FJ30"/>
  <c r="FL26"/>
  <c r="FQ26" s="1"/>
  <c r="AP62"/>
  <c r="EI30"/>
  <c r="FR11"/>
  <c r="FK168"/>
  <c r="EI168"/>
  <c r="EI187"/>
  <c r="FG187"/>
  <c r="FJ187"/>
  <c r="FO187" s="1"/>
  <c r="FJ168"/>
  <c r="FL168"/>
  <c r="AM168"/>
  <c r="FH187"/>
  <c r="FN187" s="1"/>
  <c r="FI168"/>
  <c r="FK187"/>
  <c r="FG168"/>
  <c r="FL187"/>
  <c r="FH168"/>
  <c r="AP187"/>
  <c r="AP168"/>
  <c r="I143"/>
  <c r="H143" s="1"/>
  <c r="I46"/>
  <c r="H46" s="1"/>
  <c r="I148"/>
  <c r="H148" s="1"/>
  <c r="I83"/>
  <c r="H83" s="1"/>
  <c r="I125"/>
  <c r="H125" s="1"/>
  <c r="I147"/>
  <c r="H147" s="1"/>
  <c r="I33"/>
  <c r="H33" s="1"/>
  <c r="I72"/>
  <c r="H72" s="1"/>
  <c r="I74"/>
  <c r="H74" s="1"/>
  <c r="I71"/>
  <c r="H71" s="1"/>
  <c r="I87"/>
  <c r="H87" s="1"/>
  <c r="I103"/>
  <c r="H103" s="1"/>
  <c r="I135"/>
  <c r="H135" s="1"/>
  <c r="I78"/>
  <c r="H78" s="1"/>
  <c r="I68"/>
  <c r="H68" s="1"/>
  <c r="I108"/>
  <c r="H108" s="1"/>
  <c r="I75"/>
  <c r="H75" s="1"/>
  <c r="I115"/>
  <c r="H115" s="1"/>
  <c r="I110"/>
  <c r="H110" s="1"/>
  <c r="I59"/>
  <c r="H59" s="1"/>
  <c r="I99"/>
  <c r="H99" s="1"/>
  <c r="I152"/>
  <c r="H152" s="1"/>
  <c r="I101"/>
  <c r="H101" s="1"/>
  <c r="I133"/>
  <c r="H133" s="1"/>
  <c r="I100"/>
  <c r="H100" s="1"/>
  <c r="I140"/>
  <c r="H140" s="1"/>
  <c r="I107"/>
  <c r="H107" s="1"/>
  <c r="I122"/>
  <c r="H122" s="1"/>
  <c r="I105"/>
  <c r="H105" s="1"/>
  <c r="I137"/>
  <c r="H137" s="1"/>
  <c r="I80"/>
  <c r="H80" s="1"/>
  <c r="I112"/>
  <c r="H112" s="1"/>
  <c r="I144"/>
  <c r="H144" s="1"/>
  <c r="I156"/>
  <c r="H156" s="1"/>
  <c r="I149"/>
  <c r="H149" s="1"/>
  <c r="I164"/>
  <c r="H164" s="1"/>
  <c r="I151"/>
  <c r="H151" s="1"/>
  <c r="I158"/>
  <c r="H158" s="1"/>
  <c r="I160"/>
  <c r="H160" s="1"/>
  <c r="I64"/>
  <c r="H64" s="1"/>
  <c r="I94"/>
  <c r="H94" s="1"/>
  <c r="I106"/>
  <c r="H106" s="1"/>
  <c r="I95"/>
  <c r="H95" s="1"/>
  <c r="I127"/>
  <c r="H127" s="1"/>
  <c r="I86"/>
  <c r="H86" s="1"/>
  <c r="I92"/>
  <c r="H92" s="1"/>
  <c r="I91"/>
  <c r="H91" s="1"/>
  <c r="I142"/>
  <c r="H142" s="1"/>
  <c r="I163"/>
  <c r="H163" s="1"/>
  <c r="I93"/>
  <c r="H93" s="1"/>
  <c r="I157"/>
  <c r="H157" s="1"/>
  <c r="I76"/>
  <c r="H76" s="1"/>
  <c r="I66"/>
  <c r="H66" s="1"/>
  <c r="I97"/>
  <c r="H97" s="1"/>
  <c r="I129"/>
  <c r="H129" s="1"/>
  <c r="I161"/>
  <c r="H161" s="1"/>
  <c r="I40"/>
  <c r="H40" s="1"/>
  <c r="I104"/>
  <c r="H104" s="1"/>
  <c r="I136"/>
  <c r="H136" s="1"/>
  <c r="I126"/>
  <c r="H126" s="1"/>
  <c r="I162"/>
  <c r="H162" s="1"/>
  <c r="I155"/>
  <c r="H155" s="1"/>
  <c r="I139"/>
  <c r="H139" s="1"/>
  <c r="I117"/>
  <c r="H117" s="1"/>
  <c r="I25"/>
  <c r="H25" s="1"/>
  <c r="I153"/>
  <c r="H153" s="1"/>
  <c r="I118"/>
  <c r="H118" s="1"/>
  <c r="I154"/>
  <c r="H154" s="1"/>
  <c r="I121"/>
  <c r="H121" s="1"/>
  <c r="I128"/>
  <c r="H128" s="1"/>
  <c r="I79"/>
  <c r="H79" s="1"/>
  <c r="I150"/>
  <c r="H150" s="1"/>
  <c r="I131"/>
  <c r="H131" s="1"/>
  <c r="I84"/>
  <c r="H84" s="1"/>
  <c r="I123"/>
  <c r="H123" s="1"/>
  <c r="I77"/>
  <c r="H77" s="1"/>
  <c r="I109"/>
  <c r="H109" s="1"/>
  <c r="I141"/>
  <c r="H141" s="1"/>
  <c r="I44"/>
  <c r="H44" s="1"/>
  <c r="I116"/>
  <c r="H116" s="1"/>
  <c r="I67"/>
  <c r="H67" s="1"/>
  <c r="I81"/>
  <c r="H81" s="1"/>
  <c r="I113"/>
  <c r="H113" s="1"/>
  <c r="I145"/>
  <c r="H145" s="1"/>
  <c r="I24"/>
  <c r="H24" s="1"/>
  <c r="I88"/>
  <c r="H88" s="1"/>
  <c r="I120"/>
  <c r="H120" s="1"/>
  <c r="I134"/>
  <c r="H134" s="1"/>
  <c r="I124"/>
  <c r="H124" s="1"/>
  <c r="I85"/>
  <c r="H85" s="1"/>
  <c r="I96"/>
  <c r="H96" s="1"/>
  <c r="I102"/>
  <c r="H102" s="1"/>
  <c r="I70"/>
  <c r="H70" s="1"/>
  <c r="I82"/>
  <c r="H82" s="1"/>
  <c r="I114"/>
  <c r="H114" s="1"/>
  <c r="I146"/>
  <c r="H146" s="1"/>
  <c r="FK174"/>
  <c r="FQ174" s="1"/>
  <c r="EI174"/>
  <c r="FH174"/>
  <c r="FI174"/>
  <c r="FJ174"/>
  <c r="FG174"/>
  <c r="AP174"/>
  <c r="FI194"/>
  <c r="FK85"/>
  <c r="FP85" s="1"/>
  <c r="FI106"/>
  <c r="FI85"/>
  <c r="FO85" s="1"/>
  <c r="FL106"/>
  <c r="FH85"/>
  <c r="FK106"/>
  <c r="AP85"/>
  <c r="FG85"/>
  <c r="FJ106"/>
  <c r="FL85"/>
  <c r="FU12"/>
  <c r="EI85"/>
  <c r="FK125"/>
  <c r="FQ125" s="1"/>
  <c r="FH112"/>
  <c r="FL153"/>
  <c r="FO65"/>
  <c r="FG165"/>
  <c r="AP205"/>
  <c r="FI164"/>
  <c r="FO47"/>
  <c r="FJ99"/>
  <c r="FK153"/>
  <c r="FI165"/>
  <c r="FO165" s="1"/>
  <c r="FG153"/>
  <c r="FM153" s="1"/>
  <c r="AP165"/>
  <c r="FI153"/>
  <c r="FJ153"/>
  <c r="FI112"/>
  <c r="AP88"/>
  <c r="FK205"/>
  <c r="FG106"/>
  <c r="FH106"/>
  <c r="FJ164"/>
  <c r="FL165"/>
  <c r="EI165"/>
  <c r="FL112"/>
  <c r="AP194"/>
  <c r="FG148"/>
  <c r="FJ125"/>
  <c r="FG67"/>
  <c r="FK112"/>
  <c r="FH165"/>
  <c r="FG112"/>
  <c r="FI125"/>
  <c r="FG195"/>
  <c r="FJ112"/>
  <c r="FL195"/>
  <c r="FH125"/>
  <c r="FK165"/>
  <c r="FP165" s="1"/>
  <c r="FG125"/>
  <c r="FG194"/>
  <c r="AM165"/>
  <c r="EF165"/>
  <c r="FJ148"/>
  <c r="FH67"/>
  <c r="FH148"/>
  <c r="EI194"/>
  <c r="FI148"/>
  <c r="FL205"/>
  <c r="FJ67"/>
  <c r="FG99"/>
  <c r="FM99" s="1"/>
  <c r="FK195"/>
  <c r="FH194"/>
  <c r="FG88"/>
  <c r="FL143"/>
  <c r="FJ143"/>
  <c r="FO143" s="1"/>
  <c r="EI67"/>
  <c r="FH143"/>
  <c r="FN143" s="1"/>
  <c r="FH205"/>
  <c r="FM205" s="1"/>
  <c r="FJ205"/>
  <c r="FK99"/>
  <c r="FJ195"/>
  <c r="FO195" s="1"/>
  <c r="FL194"/>
  <c r="FQ194" s="1"/>
  <c r="FP65"/>
  <c r="FU65" s="1"/>
  <c r="AP195"/>
  <c r="EI205"/>
  <c r="FK148"/>
  <c r="FQ148" s="1"/>
  <c r="FI205"/>
  <c r="FL99"/>
  <c r="FH195"/>
  <c r="FN195" s="1"/>
  <c r="FJ194"/>
  <c r="FI99"/>
  <c r="AP67"/>
  <c r="AM195"/>
  <c r="EI195"/>
  <c r="FP49"/>
  <c r="FI67"/>
  <c r="FK88"/>
  <c r="FN65"/>
  <c r="FG142"/>
  <c r="FM142" s="1"/>
  <c r="FL164"/>
  <c r="FJ142"/>
  <c r="FK164"/>
  <c r="FL142"/>
  <c r="FI142"/>
  <c r="FN142" s="1"/>
  <c r="FI59"/>
  <c r="FH164"/>
  <c r="FP54"/>
  <c r="FK142"/>
  <c r="FJ59"/>
  <c r="AP72"/>
  <c r="FM65"/>
  <c r="FH59"/>
  <c r="EI72"/>
  <c r="FG59"/>
  <c r="FL59"/>
  <c r="FG72"/>
  <c r="FO32"/>
  <c r="FN18"/>
  <c r="FL72"/>
  <c r="FK59"/>
  <c r="FH72"/>
  <c r="FK84"/>
  <c r="EI59"/>
  <c r="FJ72"/>
  <c r="FO72" s="1"/>
  <c r="FO45"/>
  <c r="FN17"/>
  <c r="FJ88"/>
  <c r="FK72"/>
  <c r="FO23"/>
  <c r="FG150"/>
  <c r="FJ150"/>
  <c r="EI84"/>
  <c r="AP84"/>
  <c r="FN22"/>
  <c r="FG119"/>
  <c r="FL84"/>
  <c r="FI84"/>
  <c r="FJ84"/>
  <c r="FG84"/>
  <c r="FI119"/>
  <c r="FT12"/>
  <c r="FH84"/>
  <c r="FL119"/>
  <c r="FJ119"/>
  <c r="FS10"/>
  <c r="FU10"/>
  <c r="FT10"/>
  <c r="FM54"/>
  <c r="FQ49"/>
  <c r="FT16"/>
  <c r="FP32"/>
  <c r="FG75"/>
  <c r="FL75"/>
  <c r="FJ75"/>
  <c r="AP75"/>
  <c r="FH75"/>
  <c r="FK75"/>
  <c r="FI75"/>
  <c r="EI75"/>
  <c r="EF150"/>
  <c r="FG143"/>
  <c r="FQ47"/>
  <c r="FH88"/>
  <c r="FK150"/>
  <c r="FK143"/>
  <c r="FN54"/>
  <c r="FN32"/>
  <c r="FL88"/>
  <c r="EI88"/>
  <c r="FL150"/>
  <c r="FI88"/>
  <c r="FI150"/>
  <c r="FH150"/>
  <c r="FT11"/>
  <c r="FN98"/>
  <c r="FU11"/>
  <c r="FN49"/>
  <c r="FK67"/>
  <c r="FQ67" s="1"/>
  <c r="FK119"/>
  <c r="FO132"/>
  <c r="FP98"/>
  <c r="FO17"/>
  <c r="FH119"/>
  <c r="FN47"/>
  <c r="FS12"/>
  <c r="FP22"/>
  <c r="FO18"/>
  <c r="FQ17"/>
  <c r="FQ23"/>
  <c r="FQ132"/>
  <c r="FS11"/>
  <c r="FM22"/>
  <c r="FJ33"/>
  <c r="FI33"/>
  <c r="FH33"/>
  <c r="FK33"/>
  <c r="FL33"/>
  <c r="FG33"/>
  <c r="FL206"/>
  <c r="FJ206"/>
  <c r="FK206"/>
  <c r="FH206"/>
  <c r="FG206"/>
  <c r="FI206"/>
  <c r="FI95"/>
  <c r="FK95"/>
  <c r="FG95"/>
  <c r="FJ95"/>
  <c r="FH95"/>
  <c r="FL95"/>
  <c r="FJ25"/>
  <c r="FI25"/>
  <c r="FH25"/>
  <c r="FK25"/>
  <c r="FL25"/>
  <c r="FG25"/>
  <c r="FK92"/>
  <c r="FJ92"/>
  <c r="FI92"/>
  <c r="FH92"/>
  <c r="FG92"/>
  <c r="FL92"/>
  <c r="FI87"/>
  <c r="FL87"/>
  <c r="FK87"/>
  <c r="FJ87"/>
  <c r="FG87"/>
  <c r="FH87"/>
  <c r="FK189"/>
  <c r="FH189"/>
  <c r="FJ189"/>
  <c r="FI189"/>
  <c r="FL189"/>
  <c r="FG189"/>
  <c r="FG110"/>
  <c r="FL110"/>
  <c r="FK110"/>
  <c r="FJ110"/>
  <c r="FI110"/>
  <c r="FH110"/>
  <c r="FK96"/>
  <c r="FL96"/>
  <c r="FJ96"/>
  <c r="FH96"/>
  <c r="FI96"/>
  <c r="FG96"/>
  <c r="FG146"/>
  <c r="FL146"/>
  <c r="FJ146"/>
  <c r="FK146"/>
  <c r="FI146"/>
  <c r="FH146"/>
  <c r="FK128"/>
  <c r="FL128"/>
  <c r="FJ128"/>
  <c r="FH128"/>
  <c r="FG128"/>
  <c r="FI128"/>
  <c r="FL178"/>
  <c r="FJ178"/>
  <c r="FK178"/>
  <c r="FH178"/>
  <c r="FI178"/>
  <c r="FG178"/>
  <c r="FI127"/>
  <c r="FK127"/>
  <c r="FG127"/>
  <c r="FJ127"/>
  <c r="FH127"/>
  <c r="FL127"/>
  <c r="FG149"/>
  <c r="FL149"/>
  <c r="FJ149"/>
  <c r="FH149"/>
  <c r="FI149"/>
  <c r="FK149"/>
  <c r="FI115"/>
  <c r="FJ115"/>
  <c r="FH115"/>
  <c r="FG115"/>
  <c r="FL115"/>
  <c r="FK115"/>
  <c r="FL105"/>
  <c r="FK105"/>
  <c r="FI105"/>
  <c r="FJ105"/>
  <c r="FH105"/>
  <c r="FG105"/>
  <c r="FI79"/>
  <c r="FL79"/>
  <c r="FJ79"/>
  <c r="FH79"/>
  <c r="FK79"/>
  <c r="FG79"/>
  <c r="FI184"/>
  <c r="FH184"/>
  <c r="FG184"/>
  <c r="FL184"/>
  <c r="FK184"/>
  <c r="FJ184"/>
  <c r="FH24"/>
  <c r="FG24"/>
  <c r="FK24"/>
  <c r="FL24"/>
  <c r="FJ24"/>
  <c r="FI24"/>
  <c r="FK140"/>
  <c r="FL140"/>
  <c r="FI140"/>
  <c r="FG140"/>
  <c r="FJ140"/>
  <c r="FH140"/>
  <c r="FL93"/>
  <c r="FJ93"/>
  <c r="FK93"/>
  <c r="FH93"/>
  <c r="FI93"/>
  <c r="FG93"/>
  <c r="FI171"/>
  <c r="FL171"/>
  <c r="FK171"/>
  <c r="FJ171"/>
  <c r="FH171"/>
  <c r="FG171"/>
  <c r="FH64"/>
  <c r="FG64"/>
  <c r="FK64"/>
  <c r="FL64"/>
  <c r="FJ64"/>
  <c r="FI64"/>
  <c r="FJ121"/>
  <c r="FI121"/>
  <c r="FG121"/>
  <c r="FH121"/>
  <c r="FL121"/>
  <c r="FK121"/>
  <c r="FK116"/>
  <c r="FL116"/>
  <c r="FI116"/>
  <c r="FJ116"/>
  <c r="FG116"/>
  <c r="FH116"/>
  <c r="FK172"/>
  <c r="FL172"/>
  <c r="FI172"/>
  <c r="FG172"/>
  <c r="FH172"/>
  <c r="FJ172"/>
  <c r="FI173"/>
  <c r="FH173"/>
  <c r="FG173"/>
  <c r="FL173"/>
  <c r="FK173"/>
  <c r="FJ173"/>
  <c r="FK160"/>
  <c r="FL160"/>
  <c r="FJ160"/>
  <c r="FH160"/>
  <c r="FI160"/>
  <c r="FG160"/>
  <c r="FI180"/>
  <c r="FH180"/>
  <c r="FG180"/>
  <c r="FL180"/>
  <c r="FK180"/>
  <c r="FJ180"/>
  <c r="FL202"/>
  <c r="FJ202"/>
  <c r="FK202"/>
  <c r="FH202"/>
  <c r="FI202"/>
  <c r="FG202"/>
  <c r="FG191"/>
  <c r="FL191"/>
  <c r="FJ191"/>
  <c r="FH191"/>
  <c r="FK191"/>
  <c r="FI191"/>
  <c r="FI109"/>
  <c r="FH109"/>
  <c r="FG109"/>
  <c r="FL109"/>
  <c r="FK109"/>
  <c r="FJ109"/>
  <c r="FH68"/>
  <c r="FG68"/>
  <c r="FK68"/>
  <c r="FL68"/>
  <c r="FJ68"/>
  <c r="FI68"/>
  <c r="FI200"/>
  <c r="FH200"/>
  <c r="FG200"/>
  <c r="FL200"/>
  <c r="FK200"/>
  <c r="FJ200"/>
  <c r="FN45"/>
  <c r="FP47"/>
  <c r="FP132"/>
  <c r="FQ54"/>
  <c r="FM45"/>
  <c r="FO49"/>
  <c r="FO22"/>
  <c r="FP17"/>
  <c r="FM47"/>
  <c r="FO98"/>
  <c r="FI175"/>
  <c r="FL175"/>
  <c r="FJ175"/>
  <c r="FK175"/>
  <c r="FH175"/>
  <c r="FG175"/>
  <c r="FK120"/>
  <c r="FG120"/>
  <c r="FJ120"/>
  <c r="FI120"/>
  <c r="FH120"/>
  <c r="FL120"/>
  <c r="FG134"/>
  <c r="FK134"/>
  <c r="FL134"/>
  <c r="FI134"/>
  <c r="FJ134"/>
  <c r="FH134"/>
  <c r="FG78"/>
  <c r="FL78"/>
  <c r="FK78"/>
  <c r="FJ78"/>
  <c r="FI78"/>
  <c r="FH78"/>
  <c r="FG122"/>
  <c r="FJ122"/>
  <c r="FL122"/>
  <c r="FK122"/>
  <c r="FH122"/>
  <c r="FI122"/>
  <c r="FL145"/>
  <c r="FI145"/>
  <c r="FK145"/>
  <c r="FJ145"/>
  <c r="FG145"/>
  <c r="FH145"/>
  <c r="FI196"/>
  <c r="FH196"/>
  <c r="FG196"/>
  <c r="FL196"/>
  <c r="FK196"/>
  <c r="FJ196"/>
  <c r="FG102"/>
  <c r="FK102"/>
  <c r="FL102"/>
  <c r="FI102"/>
  <c r="FJ102"/>
  <c r="FH102"/>
  <c r="FL46"/>
  <c r="FK46"/>
  <c r="FJ46"/>
  <c r="FG46"/>
  <c r="FH46"/>
  <c r="FI46"/>
  <c r="FK197"/>
  <c r="FH197"/>
  <c r="FJ197"/>
  <c r="FI197"/>
  <c r="FG197"/>
  <c r="FL197"/>
  <c r="FI176"/>
  <c r="FH176"/>
  <c r="FG176"/>
  <c r="FL176"/>
  <c r="FK176"/>
  <c r="FJ176"/>
  <c r="FG179"/>
  <c r="FL179"/>
  <c r="FJ179"/>
  <c r="FI179"/>
  <c r="FH179"/>
  <c r="FK179"/>
  <c r="FI135"/>
  <c r="FH135"/>
  <c r="FG135"/>
  <c r="FL135"/>
  <c r="FJ135"/>
  <c r="FK135"/>
  <c r="FI155"/>
  <c r="FG155"/>
  <c r="FK155"/>
  <c r="FJ155"/>
  <c r="FL155"/>
  <c r="FH155"/>
  <c r="FI139"/>
  <c r="FL139"/>
  <c r="FK139"/>
  <c r="FH139"/>
  <c r="FJ139"/>
  <c r="FG139"/>
  <c r="FG86"/>
  <c r="FJ86"/>
  <c r="FI86"/>
  <c r="FH86"/>
  <c r="FK86"/>
  <c r="FL86"/>
  <c r="FL182"/>
  <c r="FJ182"/>
  <c r="FK182"/>
  <c r="FH182"/>
  <c r="FI182"/>
  <c r="FG182"/>
  <c r="FK193"/>
  <c r="FH193"/>
  <c r="FJ193"/>
  <c r="FI193"/>
  <c r="FL193"/>
  <c r="FG193"/>
  <c r="FK108"/>
  <c r="FL108"/>
  <c r="FI108"/>
  <c r="FJ108"/>
  <c r="FG108"/>
  <c r="FH108"/>
  <c r="FI77"/>
  <c r="FH77"/>
  <c r="FG77"/>
  <c r="FL77"/>
  <c r="FK77"/>
  <c r="FJ77"/>
  <c r="FK100"/>
  <c r="FH100"/>
  <c r="FG100"/>
  <c r="FL100"/>
  <c r="FJ100"/>
  <c r="FI100"/>
  <c r="FG158"/>
  <c r="FH158"/>
  <c r="FK158"/>
  <c r="FL158"/>
  <c r="FJ158"/>
  <c r="FI158"/>
  <c r="FK177"/>
  <c r="FH177"/>
  <c r="FJ177"/>
  <c r="FI177"/>
  <c r="FL177"/>
  <c r="FG177"/>
  <c r="FI208"/>
  <c r="FH208"/>
  <c r="FG208"/>
  <c r="FL208"/>
  <c r="FK208"/>
  <c r="FJ208"/>
  <c r="FK152"/>
  <c r="FG152"/>
  <c r="FJ152"/>
  <c r="FI152"/>
  <c r="FL152"/>
  <c r="FH152"/>
  <c r="FI188"/>
  <c r="FH188"/>
  <c r="FG188"/>
  <c r="FL188"/>
  <c r="FJ188"/>
  <c r="FK188"/>
  <c r="FQ45"/>
  <c r="FP18"/>
  <c r="FP23"/>
  <c r="FN132"/>
  <c r="FI141"/>
  <c r="FH141"/>
  <c r="FG141"/>
  <c r="FL141"/>
  <c r="FJ141"/>
  <c r="FK141"/>
  <c r="FG82"/>
  <c r="FL82"/>
  <c r="FJ82"/>
  <c r="FI82"/>
  <c r="FH82"/>
  <c r="FK82"/>
  <c r="FJ70"/>
  <c r="FG70"/>
  <c r="FK70"/>
  <c r="FL70"/>
  <c r="FH70"/>
  <c r="FI70"/>
  <c r="FH44"/>
  <c r="FG44"/>
  <c r="FK44"/>
  <c r="FL44"/>
  <c r="FJ44"/>
  <c r="FI44"/>
  <c r="FG118"/>
  <c r="FJ118"/>
  <c r="FI118"/>
  <c r="FH118"/>
  <c r="FL118"/>
  <c r="FK118"/>
  <c r="FJ157"/>
  <c r="FL157"/>
  <c r="FK157"/>
  <c r="FH157"/>
  <c r="FI157"/>
  <c r="FG157"/>
  <c r="FH97"/>
  <c r="FG97"/>
  <c r="FK97"/>
  <c r="FL97"/>
  <c r="FJ97"/>
  <c r="FI97"/>
  <c r="FI131"/>
  <c r="FK131"/>
  <c r="FL131"/>
  <c r="FH131"/>
  <c r="FG131"/>
  <c r="FJ131"/>
  <c r="FG199"/>
  <c r="FL199"/>
  <c r="FJ199"/>
  <c r="FK199"/>
  <c r="FI199"/>
  <c r="FH199"/>
  <c r="FG183"/>
  <c r="FL183"/>
  <c r="FJ183"/>
  <c r="FH183"/>
  <c r="FK183"/>
  <c r="FI183"/>
  <c r="FH129"/>
  <c r="FG129"/>
  <c r="FK129"/>
  <c r="FI129"/>
  <c r="FL129"/>
  <c r="FJ129"/>
  <c r="FK80"/>
  <c r="FI80"/>
  <c r="FH80"/>
  <c r="FG80"/>
  <c r="FJ80"/>
  <c r="FL80"/>
  <c r="FG126"/>
  <c r="FH126"/>
  <c r="FK126"/>
  <c r="FL126"/>
  <c r="FJ126"/>
  <c r="FI126"/>
  <c r="FK169"/>
  <c r="FL169"/>
  <c r="FI169"/>
  <c r="FG169"/>
  <c r="FJ169"/>
  <c r="FH169"/>
  <c r="FL66"/>
  <c r="FK66"/>
  <c r="FJ66"/>
  <c r="FG66"/>
  <c r="FI66"/>
  <c r="FH66"/>
  <c r="FK101"/>
  <c r="FJ101"/>
  <c r="FI101"/>
  <c r="FH101"/>
  <c r="FL101"/>
  <c r="FG101"/>
  <c r="FG154"/>
  <c r="FL154"/>
  <c r="FJ154"/>
  <c r="FK154"/>
  <c r="FH154"/>
  <c r="FI154"/>
  <c r="FI83"/>
  <c r="FJ83"/>
  <c r="FH83"/>
  <c r="FG83"/>
  <c r="FL83"/>
  <c r="FK83"/>
  <c r="FG207"/>
  <c r="FL207"/>
  <c r="FJ207"/>
  <c r="FK207"/>
  <c r="FI207"/>
  <c r="FH207"/>
  <c r="FG94"/>
  <c r="FH94"/>
  <c r="FK94"/>
  <c r="FJ94"/>
  <c r="FI94"/>
  <c r="FL94"/>
  <c r="FK76"/>
  <c r="FL76"/>
  <c r="FI76"/>
  <c r="FH76"/>
  <c r="FG76"/>
  <c r="FJ76"/>
  <c r="FK136"/>
  <c r="FL136"/>
  <c r="FH136"/>
  <c r="FJ136"/>
  <c r="FI136"/>
  <c r="FG136"/>
  <c r="FG74"/>
  <c r="FI74"/>
  <c r="FH74"/>
  <c r="FL74"/>
  <c r="FJ74"/>
  <c r="FK74"/>
  <c r="FI192"/>
  <c r="FH192"/>
  <c r="FG192"/>
  <c r="FL192"/>
  <c r="FK192"/>
  <c r="FJ192"/>
  <c r="FK185"/>
  <c r="FH185"/>
  <c r="FJ185"/>
  <c r="FI185"/>
  <c r="FL185"/>
  <c r="FG185"/>
  <c r="FI147"/>
  <c r="FJ147"/>
  <c r="FH147"/>
  <c r="FG147"/>
  <c r="FK147"/>
  <c r="FL147"/>
  <c r="FG170"/>
  <c r="FI170"/>
  <c r="FH170"/>
  <c r="FL170"/>
  <c r="FK170"/>
  <c r="FJ170"/>
  <c r="FQ18"/>
  <c r="FO54"/>
  <c r="FM32"/>
  <c r="FM49"/>
  <c r="FQ22"/>
  <c r="FM18"/>
  <c r="FM23"/>
  <c r="FM132"/>
  <c r="FM98"/>
  <c r="FL113"/>
  <c r="FI113"/>
  <c r="FK113"/>
  <c r="FJ113"/>
  <c r="FG113"/>
  <c r="FH113"/>
  <c r="FI107"/>
  <c r="FL107"/>
  <c r="FK107"/>
  <c r="FH107"/>
  <c r="FJ107"/>
  <c r="FG107"/>
  <c r="FI123"/>
  <c r="FG123"/>
  <c r="FK123"/>
  <c r="FH123"/>
  <c r="FJ123"/>
  <c r="FL123"/>
  <c r="FG166"/>
  <c r="FL166"/>
  <c r="FK166"/>
  <c r="FI166"/>
  <c r="FJ166"/>
  <c r="FH166"/>
  <c r="FI167"/>
  <c r="FH167"/>
  <c r="FG167"/>
  <c r="FL167"/>
  <c r="FK167"/>
  <c r="FJ167"/>
  <c r="FH40"/>
  <c r="FG40"/>
  <c r="FK40"/>
  <c r="FL40"/>
  <c r="FJ40"/>
  <c r="FI40"/>
  <c r="FK144"/>
  <c r="FI144"/>
  <c r="FH144"/>
  <c r="FG144"/>
  <c r="FJ144"/>
  <c r="FL144"/>
  <c r="FI204"/>
  <c r="FH204"/>
  <c r="FG204"/>
  <c r="FL204"/>
  <c r="FJ204"/>
  <c r="FK204"/>
  <c r="FL186"/>
  <c r="FJ186"/>
  <c r="FK186"/>
  <c r="FH186"/>
  <c r="FI186"/>
  <c r="FG186"/>
  <c r="FL137"/>
  <c r="FK137"/>
  <c r="FI137"/>
  <c r="FG137"/>
  <c r="FJ137"/>
  <c r="FH137"/>
  <c r="FG203"/>
  <c r="FL203"/>
  <c r="FJ203"/>
  <c r="FK203"/>
  <c r="FI203"/>
  <c r="FH203"/>
  <c r="FH161"/>
  <c r="FG161"/>
  <c r="FK161"/>
  <c r="FJ161"/>
  <c r="FI161"/>
  <c r="FL161"/>
  <c r="FK133"/>
  <c r="FJ133"/>
  <c r="FI133"/>
  <c r="FH133"/>
  <c r="FG133"/>
  <c r="FL133"/>
  <c r="FL81"/>
  <c r="FI81"/>
  <c r="FK81"/>
  <c r="FJ81"/>
  <c r="FG81"/>
  <c r="FH81"/>
  <c r="FK181"/>
  <c r="FH181"/>
  <c r="FJ181"/>
  <c r="FI181"/>
  <c r="FG181"/>
  <c r="FL181"/>
  <c r="FI103"/>
  <c r="FH103"/>
  <c r="FG103"/>
  <c r="FL103"/>
  <c r="FJ103"/>
  <c r="FK103"/>
  <c r="FK156"/>
  <c r="FJ156"/>
  <c r="FI156"/>
  <c r="FH156"/>
  <c r="FG156"/>
  <c r="FL156"/>
  <c r="FI163"/>
  <c r="FK163"/>
  <c r="FL163"/>
  <c r="FH163"/>
  <c r="FJ163"/>
  <c r="FG163"/>
  <c r="FL198"/>
  <c r="FJ198"/>
  <c r="FK198"/>
  <c r="FH198"/>
  <c r="FG198"/>
  <c r="FI198"/>
  <c r="FK104"/>
  <c r="FL104"/>
  <c r="FH104"/>
  <c r="FJ104"/>
  <c r="FI104"/>
  <c r="FG104"/>
  <c r="FG114"/>
  <c r="FL114"/>
  <c r="FJ114"/>
  <c r="FK114"/>
  <c r="FI114"/>
  <c r="FH114"/>
  <c r="FI91"/>
  <c r="FG91"/>
  <c r="FK91"/>
  <c r="FL91"/>
  <c r="FJ91"/>
  <c r="FH91"/>
  <c r="FG162"/>
  <c r="FK162"/>
  <c r="FJ162"/>
  <c r="FI162"/>
  <c r="FH162"/>
  <c r="FL162"/>
  <c r="FK201"/>
  <c r="FH201"/>
  <c r="FJ201"/>
  <c r="FI201"/>
  <c r="FL201"/>
  <c r="FG201"/>
  <c r="FL190"/>
  <c r="FJ190"/>
  <c r="FK190"/>
  <c r="FH190"/>
  <c r="FG190"/>
  <c r="FI190"/>
  <c r="FI151"/>
  <c r="FL151"/>
  <c r="FK151"/>
  <c r="FJ151"/>
  <c r="FG151"/>
  <c r="FH151"/>
  <c r="FK124"/>
  <c r="FJ124"/>
  <c r="FI124"/>
  <c r="FH124"/>
  <c r="FG124"/>
  <c r="FL124"/>
  <c r="FG117"/>
  <c r="FL117"/>
  <c r="FJ117"/>
  <c r="FK117"/>
  <c r="FH117"/>
  <c r="FI117"/>
  <c r="FI71"/>
  <c r="FH71"/>
  <c r="FG71"/>
  <c r="FL71"/>
  <c r="FK71"/>
  <c r="FJ71"/>
  <c r="FQ32"/>
  <c r="FP45"/>
  <c r="FM17"/>
  <c r="FN23"/>
  <c r="FQ98"/>
  <c r="ER12"/>
  <c r="EQ10"/>
  <c r="EN18"/>
  <c r="ER10"/>
  <c r="ER11"/>
  <c r="EN17"/>
  <c r="EF162"/>
  <c r="AM169"/>
  <c r="EI169"/>
  <c r="EF169"/>
  <c r="EI86"/>
  <c r="EI182"/>
  <c r="EI193"/>
  <c r="EI77"/>
  <c r="EI177"/>
  <c r="EI202"/>
  <c r="AP191"/>
  <c r="EI191"/>
  <c r="EI68"/>
  <c r="EI200"/>
  <c r="EI66"/>
  <c r="EG101"/>
  <c r="EI83"/>
  <c r="EI207"/>
  <c r="EI94"/>
  <c r="EI76"/>
  <c r="EF136"/>
  <c r="EI74"/>
  <c r="EI186"/>
  <c r="EF186"/>
  <c r="EI198"/>
  <c r="EI91"/>
  <c r="EI181"/>
  <c r="EG33"/>
  <c r="EI33"/>
  <c r="EF175"/>
  <c r="EI175"/>
  <c r="EF208"/>
  <c r="EI208"/>
  <c r="EI87"/>
  <c r="EI185"/>
  <c r="EI24"/>
  <c r="EG24"/>
  <c r="EI93"/>
  <c r="EF171"/>
  <c r="EI171"/>
  <c r="EI64"/>
  <c r="EI172"/>
  <c r="EI173"/>
  <c r="EF180"/>
  <c r="EI180"/>
  <c r="EI190"/>
  <c r="EF151"/>
  <c r="EI71"/>
  <c r="EI82"/>
  <c r="EI70"/>
  <c r="EI95"/>
  <c r="EI25"/>
  <c r="EI189"/>
  <c r="EI96"/>
  <c r="EI178"/>
  <c r="EF147"/>
  <c r="EI170"/>
  <c r="EI40"/>
  <c r="EG40"/>
  <c r="EI44"/>
  <c r="EF157"/>
  <c r="EI196"/>
  <c r="EI97"/>
  <c r="EI204"/>
  <c r="EI166"/>
  <c r="EF166"/>
  <c r="EI167"/>
  <c r="AP78"/>
  <c r="EI78"/>
  <c r="EI201"/>
  <c r="EF141"/>
  <c r="EI206"/>
  <c r="AP188"/>
  <c r="EI188"/>
  <c r="EI92"/>
  <c r="EI192"/>
  <c r="EI46"/>
  <c r="EI199"/>
  <c r="EI197"/>
  <c r="EF183"/>
  <c r="EI183"/>
  <c r="EI203"/>
  <c r="EF176"/>
  <c r="EI176"/>
  <c r="EI80"/>
  <c r="EI81"/>
  <c r="EI179"/>
  <c r="EI79"/>
  <c r="AP184"/>
  <c r="EF184"/>
  <c r="EI184"/>
  <c r="AP112"/>
  <c r="EI99"/>
  <c r="EI103"/>
  <c r="EI107"/>
  <c r="EI111"/>
  <c r="EI115"/>
  <c r="EI119"/>
  <c r="EI123"/>
  <c r="EI127"/>
  <c r="EI131"/>
  <c r="EI135"/>
  <c r="EI139"/>
  <c r="EI143"/>
  <c r="EI147"/>
  <c r="EI151"/>
  <c r="EI155"/>
  <c r="EI159"/>
  <c r="EI163"/>
  <c r="EI100"/>
  <c r="EI104"/>
  <c r="EI108"/>
  <c r="EI112"/>
  <c r="EI116"/>
  <c r="EI120"/>
  <c r="EI124"/>
  <c r="EI128"/>
  <c r="EI132"/>
  <c r="EI136"/>
  <c r="EI140"/>
  <c r="EI144"/>
  <c r="EI148"/>
  <c r="EI152"/>
  <c r="EI156"/>
  <c r="EI160"/>
  <c r="EI164"/>
  <c r="EI106"/>
  <c r="EI109"/>
  <c r="EI122"/>
  <c r="EI125"/>
  <c r="EI138"/>
  <c r="EI141"/>
  <c r="EI154"/>
  <c r="EI157"/>
  <c r="EI130"/>
  <c r="EI162"/>
  <c r="EI150"/>
  <c r="EI146"/>
  <c r="EI149"/>
  <c r="EI102"/>
  <c r="EI105"/>
  <c r="EI110"/>
  <c r="EI113"/>
  <c r="EI126"/>
  <c r="EI129"/>
  <c r="EI142"/>
  <c r="EI145"/>
  <c r="EI158"/>
  <c r="EI161"/>
  <c r="EI98"/>
  <c r="EI117"/>
  <c r="EI134"/>
  <c r="EI137"/>
  <c r="EI153"/>
  <c r="EI101"/>
  <c r="EI114"/>
  <c r="EI133"/>
  <c r="EI118"/>
  <c r="EI121"/>
  <c r="AP71"/>
  <c r="AP200"/>
  <c r="AP170"/>
  <c r="AP167"/>
  <c r="AY10"/>
  <c r="AY11"/>
  <c r="AY12"/>
  <c r="AU18"/>
  <c r="AX10"/>
  <c r="AP79"/>
  <c r="AP186"/>
  <c r="AU17"/>
  <c r="AM185"/>
  <c r="AP181"/>
  <c r="AP169"/>
  <c r="AP68"/>
  <c r="AP208"/>
  <c r="AP185"/>
  <c r="AN109"/>
  <c r="AP138"/>
  <c r="AP150"/>
  <c r="AP109"/>
  <c r="AP106"/>
  <c r="AP192"/>
  <c r="AM134"/>
  <c r="AP111"/>
  <c r="AP98"/>
  <c r="AP99"/>
  <c r="AP102"/>
  <c r="AP119"/>
  <c r="AP159"/>
  <c r="AP24"/>
  <c r="AP122"/>
  <c r="AP139"/>
  <c r="AP83"/>
  <c r="AP104"/>
  <c r="AP82"/>
  <c r="AP107"/>
  <c r="AP206"/>
  <c r="AP172"/>
  <c r="AP173"/>
  <c r="AM173"/>
  <c r="AP160"/>
  <c r="AM204"/>
  <c r="AP204"/>
  <c r="AP44"/>
  <c r="AN44"/>
  <c r="AP199"/>
  <c r="AM154"/>
  <c r="AP154"/>
  <c r="AP198"/>
  <c r="AP110"/>
  <c r="AP96"/>
  <c r="AP146"/>
  <c r="AP97"/>
  <c r="AN97"/>
  <c r="AP81"/>
  <c r="AP190"/>
  <c r="AP164"/>
  <c r="AP153"/>
  <c r="AP147"/>
  <c r="AP130"/>
  <c r="AP135"/>
  <c r="AP152"/>
  <c r="AP117"/>
  <c r="AP134"/>
  <c r="AP197"/>
  <c r="AM197"/>
  <c r="AP91"/>
  <c r="AP128"/>
  <c r="AP127"/>
  <c r="AP180"/>
  <c r="AP46"/>
  <c r="AM155"/>
  <c r="AP155"/>
  <c r="AP141"/>
  <c r="AP116"/>
  <c r="AP101"/>
  <c r="AP144"/>
  <c r="AP161"/>
  <c r="AP66"/>
  <c r="AP156"/>
  <c r="AP87"/>
  <c r="AP171"/>
  <c r="AP64"/>
  <c r="AM203"/>
  <c r="AP203"/>
  <c r="AP176"/>
  <c r="AM176"/>
  <c r="AP129"/>
  <c r="AP77"/>
  <c r="AP76"/>
  <c r="AP136"/>
  <c r="AM136"/>
  <c r="AP74"/>
  <c r="AP202"/>
  <c r="AP143"/>
  <c r="AP148"/>
  <c r="AP140"/>
  <c r="AP114"/>
  <c r="AP162"/>
  <c r="AP178"/>
  <c r="AP179"/>
  <c r="AP40"/>
  <c r="AP163"/>
  <c r="AP121"/>
  <c r="AP80"/>
  <c r="AP133"/>
  <c r="AP177"/>
  <c r="AM177"/>
  <c r="AP189"/>
  <c r="AP100"/>
  <c r="AP115"/>
  <c r="AP33"/>
  <c r="AP113"/>
  <c r="AP93"/>
  <c r="AP145"/>
  <c r="AM145"/>
  <c r="AP157"/>
  <c r="AM157"/>
  <c r="AP182"/>
  <c r="AP193"/>
  <c r="AM193"/>
  <c r="AP108"/>
  <c r="AP201"/>
  <c r="AP123"/>
  <c r="AP131"/>
  <c r="AP124"/>
  <c r="AP103"/>
  <c r="AP132"/>
  <c r="AP142"/>
  <c r="AP137"/>
  <c r="AP105"/>
  <c r="AP151"/>
  <c r="AP125"/>
  <c r="AP86"/>
  <c r="AP166"/>
  <c r="AM175"/>
  <c r="AP175"/>
  <c r="AP196"/>
  <c r="AP158"/>
  <c r="AP25"/>
  <c r="AP92"/>
  <c r="AP118"/>
  <c r="AP183"/>
  <c r="AP207"/>
  <c r="AN94"/>
  <c r="AP94"/>
  <c r="AP70"/>
  <c r="AP120"/>
  <c r="AP95"/>
  <c r="AP149"/>
  <c r="AP126"/>
  <c r="O9"/>
  <c r="AH9"/>
  <c r="EH58" s="1"/>
  <c r="AG9"/>
  <c r="EG30" s="1"/>
  <c r="H54"/>
  <c r="GK141"/>
  <c r="AE9"/>
  <c r="EE165" s="1"/>
  <c r="AF9"/>
  <c r="AM150" s="1"/>
  <c r="G9"/>
  <c r="AD9"/>
  <c r="ED168" s="1"/>
  <c r="GK113"/>
  <c r="GK133"/>
  <c r="GK143"/>
  <c r="GK138"/>
  <c r="GK108"/>
  <c r="GK139"/>
  <c r="GK152"/>
  <c r="GK109"/>
  <c r="GK153"/>
  <c r="GK116"/>
  <c r="GK160"/>
  <c r="GK131"/>
  <c r="GK130"/>
  <c r="GK135"/>
  <c r="GK158"/>
  <c r="GK156"/>
  <c r="GK115"/>
  <c r="GK144"/>
  <c r="GK111"/>
  <c r="GK150"/>
  <c r="GK121"/>
  <c r="GK124"/>
  <c r="GK128"/>
  <c r="GK112"/>
  <c r="GK126"/>
  <c r="CE204"/>
  <c r="CD204" s="1"/>
  <c r="CE207"/>
  <c r="CD207" s="1"/>
  <c r="CE205"/>
  <c r="CD205" s="1"/>
  <c r="CE206"/>
  <c r="CD206" s="1"/>
  <c r="GK136"/>
  <c r="GK132"/>
  <c r="GK162"/>
  <c r="GK119"/>
  <c r="GK174"/>
  <c r="GK149"/>
  <c r="GK140"/>
  <c r="GK204"/>
  <c r="GK107"/>
  <c r="GK171"/>
  <c r="GK106"/>
  <c r="GK170"/>
  <c r="GK169"/>
  <c r="GK127"/>
  <c r="GK191"/>
  <c r="GK118"/>
  <c r="GK182"/>
  <c r="GK184"/>
  <c r="GK120"/>
  <c r="GK157"/>
  <c r="GK148"/>
  <c r="GK179"/>
  <c r="GK114"/>
  <c r="GK178"/>
  <c r="GK193"/>
  <c r="GK129"/>
  <c r="GK166"/>
  <c r="GK196"/>
  <c r="GK145"/>
  <c r="GK187"/>
  <c r="GK122"/>
  <c r="GK134"/>
  <c r="GK164"/>
  <c r="GK151"/>
  <c r="GK206"/>
  <c r="GK117"/>
  <c r="GK202"/>
  <c r="GK159"/>
  <c r="GK176"/>
  <c r="GK125"/>
  <c r="GK189"/>
  <c r="GK155"/>
  <c r="GK154"/>
  <c r="GK192"/>
  <c r="GK163"/>
  <c r="GK183"/>
  <c r="GK110"/>
  <c r="GK123"/>
  <c r="GK137"/>
  <c r="GK186"/>
  <c r="GK198"/>
  <c r="GK161"/>
  <c r="GK142"/>
  <c r="GK168"/>
  <c r="GK181"/>
  <c r="GK147"/>
  <c r="GK146"/>
  <c r="GK200"/>
  <c r="AM196" l="1"/>
  <c r="AM202"/>
  <c r="AM161"/>
  <c r="AM135"/>
  <c r="AM208"/>
  <c r="EF129"/>
  <c r="EF199"/>
  <c r="EF206"/>
  <c r="EF167"/>
  <c r="EF145"/>
  <c r="EF177"/>
  <c r="EF174"/>
  <c r="EF187"/>
  <c r="AM179"/>
  <c r="EF196"/>
  <c r="EF178"/>
  <c r="EF202"/>
  <c r="AM194"/>
  <c r="EF159"/>
  <c r="AM140"/>
  <c r="AM146"/>
  <c r="EF128"/>
  <c r="EF146"/>
  <c r="EF191"/>
  <c r="EF182"/>
  <c r="AM130"/>
  <c r="AM166"/>
  <c r="AM199"/>
  <c r="EF192"/>
  <c r="EF201"/>
  <c r="EF163"/>
  <c r="FP63"/>
  <c r="FM63"/>
  <c r="ED131"/>
  <c r="ED128"/>
  <c r="FQ63"/>
  <c r="ED147"/>
  <c r="FN63"/>
  <c r="FO63"/>
  <c r="EG74"/>
  <c r="EG79"/>
  <c r="AN78"/>
  <c r="EG76"/>
  <c r="EG108"/>
  <c r="FQ138"/>
  <c r="EG103"/>
  <c r="AM132"/>
  <c r="EF132"/>
  <c r="AM158"/>
  <c r="AM133"/>
  <c r="AM171"/>
  <c r="AM144"/>
  <c r="AM139"/>
  <c r="AM167"/>
  <c r="AM200"/>
  <c r="EF179"/>
  <c r="EF204"/>
  <c r="EF135"/>
  <c r="EF160"/>
  <c r="EF152"/>
  <c r="EF181"/>
  <c r="AM186"/>
  <c r="EF200"/>
  <c r="EF148"/>
  <c r="EF205"/>
  <c r="AM174"/>
  <c r="AM183"/>
  <c r="AM201"/>
  <c r="AM189"/>
  <c r="AM163"/>
  <c r="AM162"/>
  <c r="AM156"/>
  <c r="AM141"/>
  <c r="AM128"/>
  <c r="AM160"/>
  <c r="AM191"/>
  <c r="AM147"/>
  <c r="EF161"/>
  <c r="EF197"/>
  <c r="EF149"/>
  <c r="EF134"/>
  <c r="EF144"/>
  <c r="AM170"/>
  <c r="EF190"/>
  <c r="EF172"/>
  <c r="EF185"/>
  <c r="EF198"/>
  <c r="EF154"/>
  <c r="EF193"/>
  <c r="EF143"/>
  <c r="EF142"/>
  <c r="AM143"/>
  <c r="EF194"/>
  <c r="EF195"/>
  <c r="EF168"/>
  <c r="EF130"/>
  <c r="AM149"/>
  <c r="AM207"/>
  <c r="AM178"/>
  <c r="AM180"/>
  <c r="AM198"/>
  <c r="AM206"/>
  <c r="AM184"/>
  <c r="AM188"/>
  <c r="EF133"/>
  <c r="EF170"/>
  <c r="EF189"/>
  <c r="AM181"/>
  <c r="EF207"/>
  <c r="EF155"/>
  <c r="EF164"/>
  <c r="AM205"/>
  <c r="EF153"/>
  <c r="AM187"/>
  <c r="AM159"/>
  <c r="AM131"/>
  <c r="AM182"/>
  <c r="AM129"/>
  <c r="AM190"/>
  <c r="AM172"/>
  <c r="AM151"/>
  <c r="AM192"/>
  <c r="EF203"/>
  <c r="EF137"/>
  <c r="EF188"/>
  <c r="EF156"/>
  <c r="EF173"/>
  <c r="EF140"/>
  <c r="AM152"/>
  <c r="EF131"/>
  <c r="EF158"/>
  <c r="EF139"/>
  <c r="AM137"/>
  <c r="AM142"/>
  <c r="AM148"/>
  <c r="AM164"/>
  <c r="AM153"/>
  <c r="FP21"/>
  <c r="FU21" s="1"/>
  <c r="ED179"/>
  <c r="ED176"/>
  <c r="ED124"/>
  <c r="ED181"/>
  <c r="ED85"/>
  <c r="ED80"/>
  <c r="ED194"/>
  <c r="ED76"/>
  <c r="ED143"/>
  <c r="ED90"/>
  <c r="ED190"/>
  <c r="ED68"/>
  <c r="ED205"/>
  <c r="ED66"/>
  <c r="ED82"/>
  <c r="ED187"/>
  <c r="ED73"/>
  <c r="FP138"/>
  <c r="FT138" s="1"/>
  <c r="FO159"/>
  <c r="FT159" s="1"/>
  <c r="FN159"/>
  <c r="FN138"/>
  <c r="FS138" s="1"/>
  <c r="FM159"/>
  <c r="FM138"/>
  <c r="AN147"/>
  <c r="AN124"/>
  <c r="EG148"/>
  <c r="EG153"/>
  <c r="AN189"/>
  <c r="AN149"/>
  <c r="AN197"/>
  <c r="AS197" s="1"/>
  <c r="EG158"/>
  <c r="AN193"/>
  <c r="AS193" s="1"/>
  <c r="AN155"/>
  <c r="AS155" s="1"/>
  <c r="AN191"/>
  <c r="AS191" s="1"/>
  <c r="AN183"/>
  <c r="AN182"/>
  <c r="AN115"/>
  <c r="EG147"/>
  <c r="EL147" s="1"/>
  <c r="EG164"/>
  <c r="EG205"/>
  <c r="AN120"/>
  <c r="AN206"/>
  <c r="AN122"/>
  <c r="EG156"/>
  <c r="EL156" s="1"/>
  <c r="EG127"/>
  <c r="EG120"/>
  <c r="EG162"/>
  <c r="EL162" s="1"/>
  <c r="EG143"/>
  <c r="EL143" s="1"/>
  <c r="AN153"/>
  <c r="AN162"/>
  <c r="EG172"/>
  <c r="EL172" s="1"/>
  <c r="AL70"/>
  <c r="I38"/>
  <c r="H38" s="1"/>
  <c r="AL184"/>
  <c r="AL167"/>
  <c r="AL206"/>
  <c r="AL139"/>
  <c r="EE155"/>
  <c r="FM51"/>
  <c r="AL187"/>
  <c r="EE168"/>
  <c r="EK168" s="1"/>
  <c r="AL179"/>
  <c r="AR179" s="1"/>
  <c r="EE140"/>
  <c r="EE164"/>
  <c r="AL158"/>
  <c r="AL199"/>
  <c r="AR199" s="1"/>
  <c r="EE151"/>
  <c r="EK151" s="1"/>
  <c r="AL183"/>
  <c r="AL160"/>
  <c r="EE184"/>
  <c r="EK184" s="1"/>
  <c r="AL166"/>
  <c r="AR166" s="1"/>
  <c r="EE145"/>
  <c r="EK145" s="1"/>
  <c r="EE194"/>
  <c r="AL165"/>
  <c r="AR165" s="1"/>
  <c r="AL193"/>
  <c r="AR193" s="1"/>
  <c r="AL177"/>
  <c r="AR177" s="1"/>
  <c r="AL162"/>
  <c r="AR162" s="1"/>
  <c r="AL156"/>
  <c r="AR156" s="1"/>
  <c r="AL190"/>
  <c r="AL152"/>
  <c r="AL200"/>
  <c r="EE199"/>
  <c r="EK199" s="1"/>
  <c r="EE149"/>
  <c r="EE188"/>
  <c r="EE201"/>
  <c r="EK201" s="1"/>
  <c r="EE204"/>
  <c r="EE157"/>
  <c r="EK157" s="1"/>
  <c r="AL185"/>
  <c r="AR185" s="1"/>
  <c r="EE198"/>
  <c r="EE177"/>
  <c r="EE193"/>
  <c r="EE150"/>
  <c r="EK150" s="1"/>
  <c r="AL205"/>
  <c r="AL194"/>
  <c r="AL175"/>
  <c r="AR175" s="1"/>
  <c r="AL203"/>
  <c r="AR203" s="1"/>
  <c r="AL155"/>
  <c r="AR155" s="1"/>
  <c r="AL147"/>
  <c r="AL181"/>
  <c r="AL186"/>
  <c r="AR186" s="1"/>
  <c r="AL170"/>
  <c r="EE179"/>
  <c r="EE161"/>
  <c r="EE203"/>
  <c r="EE192"/>
  <c r="EK192" s="1"/>
  <c r="EE167"/>
  <c r="EE68"/>
  <c r="EE139"/>
  <c r="EE162"/>
  <c r="EK162" s="1"/>
  <c r="EE143"/>
  <c r="AL75"/>
  <c r="AL138"/>
  <c r="AR138" s="1"/>
  <c r="EE138"/>
  <c r="EK138" s="1"/>
  <c r="AL159"/>
  <c r="EE159"/>
  <c r="AL207"/>
  <c r="AL157"/>
  <c r="AR157" s="1"/>
  <c r="AL144"/>
  <c r="AL154"/>
  <c r="AR154" s="1"/>
  <c r="AL172"/>
  <c r="EE152"/>
  <c r="AL131"/>
  <c r="AL140"/>
  <c r="EE80"/>
  <c r="EE176"/>
  <c r="EE83"/>
  <c r="AL164"/>
  <c r="EE187"/>
  <c r="EK187" s="1"/>
  <c r="AL118"/>
  <c r="AL189"/>
  <c r="AL176"/>
  <c r="AR176" s="1"/>
  <c r="AL173"/>
  <c r="AR173" s="1"/>
  <c r="AL191"/>
  <c r="EE197"/>
  <c r="EE110"/>
  <c r="EE196"/>
  <c r="EK196" s="1"/>
  <c r="EE156"/>
  <c r="EE190"/>
  <c r="EK190" s="1"/>
  <c r="EE160"/>
  <c r="EE120"/>
  <c r="EE169"/>
  <c r="EK169" s="1"/>
  <c r="EE142"/>
  <c r="EE148"/>
  <c r="EE174"/>
  <c r="EK174" s="1"/>
  <c r="AL95"/>
  <c r="AL146"/>
  <c r="AR146" s="1"/>
  <c r="EE141"/>
  <c r="EK141" s="1"/>
  <c r="EE144"/>
  <c r="EE185"/>
  <c r="EE175"/>
  <c r="EK175" s="1"/>
  <c r="EE205"/>
  <c r="AL174"/>
  <c r="AR174" s="1"/>
  <c r="AL168"/>
  <c r="AR168" s="1"/>
  <c r="AL163"/>
  <c r="AL141"/>
  <c r="AL188"/>
  <c r="EJ168"/>
  <c r="EO168" s="1"/>
  <c r="AL149"/>
  <c r="AL196"/>
  <c r="AR196" s="1"/>
  <c r="AL201"/>
  <c r="AL171"/>
  <c r="AL197"/>
  <c r="AR197" s="1"/>
  <c r="AL192"/>
  <c r="AL169"/>
  <c r="AR169" s="1"/>
  <c r="EE137"/>
  <c r="EE206"/>
  <c r="EK206" s="1"/>
  <c r="EE104"/>
  <c r="EE166"/>
  <c r="EK166" s="1"/>
  <c r="EE114"/>
  <c r="AL151"/>
  <c r="EE186"/>
  <c r="EK186" s="1"/>
  <c r="EE182"/>
  <c r="AL99"/>
  <c r="AL153"/>
  <c r="AL115"/>
  <c r="AL204"/>
  <c r="AR204" s="1"/>
  <c r="AL208"/>
  <c r="AR208" s="1"/>
  <c r="EE170"/>
  <c r="EE178"/>
  <c r="EK178" s="1"/>
  <c r="EE171"/>
  <c r="EK171" s="1"/>
  <c r="EE154"/>
  <c r="AL178"/>
  <c r="AL74"/>
  <c r="AL161"/>
  <c r="AR161" s="1"/>
  <c r="AL180"/>
  <c r="AL122"/>
  <c r="EE173"/>
  <c r="EE76"/>
  <c r="EE200"/>
  <c r="EK200" s="1"/>
  <c r="EE202"/>
  <c r="EE158"/>
  <c r="AL182"/>
  <c r="AL145"/>
  <c r="AR145" s="1"/>
  <c r="AL202"/>
  <c r="AL116"/>
  <c r="AL198"/>
  <c r="EE133"/>
  <c r="EE183"/>
  <c r="EK183" s="1"/>
  <c r="EE123"/>
  <c r="EE147"/>
  <c r="EK147" s="1"/>
  <c r="EE189"/>
  <c r="EE180"/>
  <c r="EK180" s="1"/>
  <c r="EE172"/>
  <c r="EK172" s="1"/>
  <c r="EE146"/>
  <c r="EK146" s="1"/>
  <c r="EE208"/>
  <c r="EK208" s="1"/>
  <c r="EE181"/>
  <c r="EE207"/>
  <c r="EE191"/>
  <c r="EK191" s="1"/>
  <c r="EE163"/>
  <c r="EK163" s="1"/>
  <c r="AL150"/>
  <c r="AR150" s="1"/>
  <c r="AL142"/>
  <c r="AL143"/>
  <c r="EE195"/>
  <c r="AL148"/>
  <c r="AL195"/>
  <c r="AR195" s="1"/>
  <c r="EE153"/>
  <c r="AL84"/>
  <c r="FR13"/>
  <c r="FQ57"/>
  <c r="FP58"/>
  <c r="FO56"/>
  <c r="FP51"/>
  <c r="FU51" s="1"/>
  <c r="FN30"/>
  <c r="FR30" s="1"/>
  <c r="FN90"/>
  <c r="FQ36"/>
  <c r="ED133"/>
  <c r="ED206"/>
  <c r="ED104"/>
  <c r="ED204"/>
  <c r="ED145"/>
  <c r="ED70"/>
  <c r="ED156"/>
  <c r="ED117"/>
  <c r="ED146"/>
  <c r="ED107"/>
  <c r="ED182"/>
  <c r="ED155"/>
  <c r="ED99"/>
  <c r="ED112"/>
  <c r="ED115"/>
  <c r="ED129"/>
  <c r="ED197"/>
  <c r="ED149"/>
  <c r="ED166"/>
  <c r="ED157"/>
  <c r="ED171"/>
  <c r="ED101"/>
  <c r="ED108"/>
  <c r="ED88"/>
  <c r="ED165"/>
  <c r="EJ165" s="1"/>
  <c r="ED69"/>
  <c r="ED105"/>
  <c r="ED44"/>
  <c r="ED96"/>
  <c r="ED71"/>
  <c r="ED91"/>
  <c r="ED177"/>
  <c r="ED97"/>
  <c r="ED95"/>
  <c r="ED172"/>
  <c r="ED75"/>
  <c r="ED161"/>
  <c r="ED123"/>
  <c r="ED122"/>
  <c r="ED170"/>
  <c r="ED135"/>
  <c r="ED64"/>
  <c r="ED140"/>
  <c r="ED126"/>
  <c r="ED94"/>
  <c r="ED154"/>
  <c r="ED191"/>
  <c r="ED100"/>
  <c r="ED163"/>
  <c r="ED103"/>
  <c r="ED138"/>
  <c r="ED159"/>
  <c r="ED98"/>
  <c r="ED132"/>
  <c r="ED203"/>
  <c r="ED201"/>
  <c r="ED127"/>
  <c r="ED120"/>
  <c r="ED186"/>
  <c r="ED207"/>
  <c r="ED174"/>
  <c r="ED81"/>
  <c r="ED152"/>
  <c r="ED77"/>
  <c r="ED139"/>
  <c r="ED142"/>
  <c r="ED79"/>
  <c r="ED141"/>
  <c r="ED78"/>
  <c r="ED134"/>
  <c r="ED144"/>
  <c r="ED118"/>
  <c r="ED113"/>
  <c r="ED173"/>
  <c r="ED121"/>
  <c r="ED185"/>
  <c r="ED87"/>
  <c r="ED83"/>
  <c r="ED200"/>
  <c r="ED202"/>
  <c r="ED193"/>
  <c r="ED169"/>
  <c r="ED102"/>
  <c r="ED150"/>
  <c r="ED84"/>
  <c r="ED148"/>
  <c r="ED89"/>
  <c r="ED184"/>
  <c r="ED137"/>
  <c r="ED188"/>
  <c r="ED167"/>
  <c r="ED196"/>
  <c r="ED114"/>
  <c r="ED160"/>
  <c r="ED136"/>
  <c r="ED162"/>
  <c r="ED72"/>
  <c r="ED92"/>
  <c r="ED178"/>
  <c r="ED119"/>
  <c r="ED164"/>
  <c r="ED125"/>
  <c r="ED153"/>
  <c r="ED130"/>
  <c r="ED183"/>
  <c r="ED199"/>
  <c r="ED192"/>
  <c r="ED110"/>
  <c r="ED189"/>
  <c r="ED151"/>
  <c r="ED180"/>
  <c r="ED116"/>
  <c r="ED93"/>
  <c r="ED208"/>
  <c r="ED175"/>
  <c r="ED198"/>
  <c r="ED74"/>
  <c r="ED109"/>
  <c r="ED158"/>
  <c r="ED86"/>
  <c r="ED67"/>
  <c r="ED195"/>
  <c r="ED106"/>
  <c r="ED111"/>
  <c r="FV11"/>
  <c r="FQ35"/>
  <c r="FQ42"/>
  <c r="FP57"/>
  <c r="FP42"/>
  <c r="FN111"/>
  <c r="FS111" s="1"/>
  <c r="FN57"/>
  <c r="FO51"/>
  <c r="FN51"/>
  <c r="FM57"/>
  <c r="FO57"/>
  <c r="AN190"/>
  <c r="AN160"/>
  <c r="AN104"/>
  <c r="AN167"/>
  <c r="AS167" s="1"/>
  <c r="EG199"/>
  <c r="EL199" s="1"/>
  <c r="EG104"/>
  <c r="EG25"/>
  <c r="EG113"/>
  <c r="EG117"/>
  <c r="EG87"/>
  <c r="EG83"/>
  <c r="AN200"/>
  <c r="AN103"/>
  <c r="FT13"/>
  <c r="AN145"/>
  <c r="AS145" s="1"/>
  <c r="AN178"/>
  <c r="AN76"/>
  <c r="AN173"/>
  <c r="AS173" s="1"/>
  <c r="AN82"/>
  <c r="EG149"/>
  <c r="EG160"/>
  <c r="EG175"/>
  <c r="EL175" s="1"/>
  <c r="EG195"/>
  <c r="EG106"/>
  <c r="FQ39"/>
  <c r="FM42"/>
  <c r="FR42" s="1"/>
  <c r="AN113"/>
  <c r="AN121"/>
  <c r="AN87"/>
  <c r="EG184"/>
  <c r="EL184" s="1"/>
  <c r="EG197"/>
  <c r="EG166"/>
  <c r="EL166" s="1"/>
  <c r="EG82"/>
  <c r="EG114"/>
  <c r="EG180"/>
  <c r="EL180" s="1"/>
  <c r="EG121"/>
  <c r="EG198"/>
  <c r="EL198" s="1"/>
  <c r="EG154"/>
  <c r="EL154" s="1"/>
  <c r="EG163"/>
  <c r="EL163" s="1"/>
  <c r="AN40"/>
  <c r="AN101"/>
  <c r="EG118"/>
  <c r="EG116"/>
  <c r="EG109"/>
  <c r="AN205"/>
  <c r="EG119"/>
  <c r="FN39"/>
  <c r="FR39" s="1"/>
  <c r="FQ55"/>
  <c r="FN56"/>
  <c r="FM53"/>
  <c r="FO35"/>
  <c r="FS35" s="1"/>
  <c r="FQ111"/>
  <c r="FU111" s="1"/>
  <c r="FM111"/>
  <c r="FN53"/>
  <c r="FP53"/>
  <c r="FU53" s="1"/>
  <c r="FN55"/>
  <c r="FP35"/>
  <c r="FM29"/>
  <c r="FM55"/>
  <c r="FM90"/>
  <c r="FO53"/>
  <c r="FU14"/>
  <c r="FU13"/>
  <c r="FO55"/>
  <c r="FP69"/>
  <c r="FU69" s="1"/>
  <c r="FQ60"/>
  <c r="FO90"/>
  <c r="FQ61"/>
  <c r="FP55"/>
  <c r="FQ89"/>
  <c r="FQ56"/>
  <c r="FO69"/>
  <c r="FQ31"/>
  <c r="FU15"/>
  <c r="FO39"/>
  <c r="FQ58"/>
  <c r="FU58" s="1"/>
  <c r="FR19"/>
  <c r="FN21"/>
  <c r="FQ28"/>
  <c r="FS19"/>
  <c r="FO58"/>
  <c r="FO42"/>
  <c r="FT42" s="1"/>
  <c r="FM21"/>
  <c r="FN69"/>
  <c r="FQ52"/>
  <c r="FO41"/>
  <c r="FP56"/>
  <c r="FP39"/>
  <c r="FS15"/>
  <c r="FM52"/>
  <c r="FR52" s="1"/>
  <c r="FM50"/>
  <c r="FN29"/>
  <c r="FP61"/>
  <c r="FT19"/>
  <c r="FX19" s="1"/>
  <c r="FQ130"/>
  <c r="FQ37"/>
  <c r="FO61"/>
  <c r="FN50"/>
  <c r="FR16"/>
  <c r="FV16" s="1"/>
  <c r="FO50"/>
  <c r="FQ41"/>
  <c r="FO29"/>
  <c r="FT29" s="1"/>
  <c r="FQ187"/>
  <c r="EN58"/>
  <c r="FN61"/>
  <c r="FO21"/>
  <c r="FM69"/>
  <c r="FQ73"/>
  <c r="FQ30"/>
  <c r="FQ168"/>
  <c r="FQ20"/>
  <c r="FQ34"/>
  <c r="FP90"/>
  <c r="FU90" s="1"/>
  <c r="FQ27"/>
  <c r="FU27" s="1"/>
  <c r="FT15"/>
  <c r="FP37"/>
  <c r="FM28"/>
  <c r="FR28" s="1"/>
  <c r="FO48"/>
  <c r="FP89"/>
  <c r="FT89" s="1"/>
  <c r="FM27"/>
  <c r="FQ29"/>
  <c r="FU29" s="1"/>
  <c r="FL38"/>
  <c r="FQ38" s="1"/>
  <c r="FT14"/>
  <c r="FW14" s="1"/>
  <c r="FO26"/>
  <c r="FT26" s="1"/>
  <c r="FN48"/>
  <c r="FM56"/>
  <c r="FM26"/>
  <c r="FN31"/>
  <c r="FR31" s="1"/>
  <c r="FP34"/>
  <c r="FI38"/>
  <c r="FS13"/>
  <c r="FN37"/>
  <c r="FP48"/>
  <c r="FO73"/>
  <c r="FP130"/>
  <c r="FM58"/>
  <c r="FR58" s="1"/>
  <c r="FP52"/>
  <c r="FN41"/>
  <c r="FO34"/>
  <c r="FN26"/>
  <c r="FO130"/>
  <c r="FS130" s="1"/>
  <c r="FJ38"/>
  <c r="FP38" s="1"/>
  <c r="FO62"/>
  <c r="EG38"/>
  <c r="FM73"/>
  <c r="FP41"/>
  <c r="FP60"/>
  <c r="FN43"/>
  <c r="FN89"/>
  <c r="FS89" s="1"/>
  <c r="FP28"/>
  <c r="FP20"/>
  <c r="FO37"/>
  <c r="FM37"/>
  <c r="FO60"/>
  <c r="FN27"/>
  <c r="FS27" s="1"/>
  <c r="FM48"/>
  <c r="FN34"/>
  <c r="FR34" s="1"/>
  <c r="FO125"/>
  <c r="FO43"/>
  <c r="FO31"/>
  <c r="FO28"/>
  <c r="FS28" s="1"/>
  <c r="FP43"/>
  <c r="FM43"/>
  <c r="FM36"/>
  <c r="FP73"/>
  <c r="FO36"/>
  <c r="FN73"/>
  <c r="FP31"/>
  <c r="FO20"/>
  <c r="FS20" s="1"/>
  <c r="FO30"/>
  <c r="AP38"/>
  <c r="FN36"/>
  <c r="FM89"/>
  <c r="FR20"/>
  <c r="FM41"/>
  <c r="FR18"/>
  <c r="AO133"/>
  <c r="AU133" s="1"/>
  <c r="AO30"/>
  <c r="AU30" s="1"/>
  <c r="AO20"/>
  <c r="AU20" s="1"/>
  <c r="AO120"/>
  <c r="AU120" s="1"/>
  <c r="AO25"/>
  <c r="AO108"/>
  <c r="AU108" s="1"/>
  <c r="AO115"/>
  <c r="AO114"/>
  <c r="AU114" s="1"/>
  <c r="EH118"/>
  <c r="EN118" s="1"/>
  <c r="EH107"/>
  <c r="EN107" s="1"/>
  <c r="EH139"/>
  <c r="EN139" s="1"/>
  <c r="FQ43"/>
  <c r="EH119"/>
  <c r="EH26"/>
  <c r="EN26" s="1"/>
  <c r="FP62"/>
  <c r="EH38"/>
  <c r="AO36"/>
  <c r="AU36" s="1"/>
  <c r="AO58"/>
  <c r="AU58" s="1"/>
  <c r="EH31"/>
  <c r="EN31" s="1"/>
  <c r="AO131"/>
  <c r="AU131" s="1"/>
  <c r="AO136"/>
  <c r="AU136" s="1"/>
  <c r="AO116"/>
  <c r="AU116" s="1"/>
  <c r="AO44"/>
  <c r="AT44" s="1"/>
  <c r="AO104"/>
  <c r="AU104" s="1"/>
  <c r="EH123"/>
  <c r="EN123" s="1"/>
  <c r="EH44"/>
  <c r="EN44" s="1"/>
  <c r="EH140"/>
  <c r="EN140" s="1"/>
  <c r="EH120"/>
  <c r="EH33"/>
  <c r="EN33" s="1"/>
  <c r="EH126"/>
  <c r="EN126" s="1"/>
  <c r="EH101"/>
  <c r="EM101" s="1"/>
  <c r="EH100"/>
  <c r="EN100" s="1"/>
  <c r="FP30"/>
  <c r="EH102"/>
  <c r="EN102" s="1"/>
  <c r="AO125"/>
  <c r="AU125" s="1"/>
  <c r="AO31"/>
  <c r="AU31" s="1"/>
  <c r="EH142"/>
  <c r="EN142" s="1"/>
  <c r="AO21"/>
  <c r="AU21" s="1"/>
  <c r="EH32"/>
  <c r="EN32" s="1"/>
  <c r="EH35"/>
  <c r="EN35" s="1"/>
  <c r="EH132"/>
  <c r="EN132" s="1"/>
  <c r="AO41"/>
  <c r="AU41" s="1"/>
  <c r="AO61"/>
  <c r="AU61" s="1"/>
  <c r="EH21"/>
  <c r="EN21" s="1"/>
  <c r="EH37"/>
  <c r="EN37" s="1"/>
  <c r="AO138"/>
  <c r="AU138" s="1"/>
  <c r="EH138"/>
  <c r="EN138" s="1"/>
  <c r="AO27"/>
  <c r="AU27" s="1"/>
  <c r="AO65"/>
  <c r="AU65" s="1"/>
  <c r="EH22"/>
  <c r="EN22" s="1"/>
  <c r="EH49"/>
  <c r="EN49" s="1"/>
  <c r="EH29"/>
  <c r="EN29" s="1"/>
  <c r="AO56"/>
  <c r="AU56" s="1"/>
  <c r="AO63"/>
  <c r="AU63" s="1"/>
  <c r="AO55"/>
  <c r="AU55" s="1"/>
  <c r="AO23"/>
  <c r="AU23" s="1"/>
  <c r="EH47"/>
  <c r="EN47" s="1"/>
  <c r="EH42"/>
  <c r="EN42" s="1"/>
  <c r="AO49"/>
  <c r="AU49" s="1"/>
  <c r="AO39"/>
  <c r="AU39" s="1"/>
  <c r="EH63"/>
  <c r="EN63" s="1"/>
  <c r="EH28"/>
  <c r="EN28" s="1"/>
  <c r="AO130"/>
  <c r="AU130" s="1"/>
  <c r="AO57"/>
  <c r="AU57" s="1"/>
  <c r="EH27"/>
  <c r="EN27" s="1"/>
  <c r="AO53"/>
  <c r="AU53" s="1"/>
  <c r="AO48"/>
  <c r="AU48" s="1"/>
  <c r="AO35"/>
  <c r="AU35" s="1"/>
  <c r="EH45"/>
  <c r="EN45" s="1"/>
  <c r="EH48"/>
  <c r="EN48" s="1"/>
  <c r="EH130"/>
  <c r="EN130" s="1"/>
  <c r="EH23"/>
  <c r="EN23" s="1"/>
  <c r="AO50"/>
  <c r="AU50" s="1"/>
  <c r="AO28"/>
  <c r="AU28" s="1"/>
  <c r="AO37"/>
  <c r="AU37" s="1"/>
  <c r="AO51"/>
  <c r="AU51" s="1"/>
  <c r="AO29"/>
  <c r="AU29" s="1"/>
  <c r="AO52"/>
  <c r="AU52" s="1"/>
  <c r="EH43"/>
  <c r="EN43" s="1"/>
  <c r="EH39"/>
  <c r="EN39" s="1"/>
  <c r="AO54"/>
  <c r="AU54" s="1"/>
  <c r="EH56"/>
  <c r="EN56" s="1"/>
  <c r="AO45"/>
  <c r="AU45" s="1"/>
  <c r="EH57"/>
  <c r="EN57" s="1"/>
  <c r="EH61"/>
  <c r="EN61" s="1"/>
  <c r="EH53"/>
  <c r="EN53" s="1"/>
  <c r="AO32"/>
  <c r="AU32" s="1"/>
  <c r="AO34"/>
  <c r="AU34" s="1"/>
  <c r="AO22"/>
  <c r="AU22" s="1"/>
  <c r="EH98"/>
  <c r="EN98" s="1"/>
  <c r="EH55"/>
  <c r="EN55" s="1"/>
  <c r="EH52"/>
  <c r="EN52" s="1"/>
  <c r="EH34"/>
  <c r="EN34" s="1"/>
  <c r="EH51"/>
  <c r="EN51" s="1"/>
  <c r="EH41"/>
  <c r="EN41" s="1"/>
  <c r="EH50"/>
  <c r="EN50" s="1"/>
  <c r="AO42"/>
  <c r="AU42" s="1"/>
  <c r="AO132"/>
  <c r="AU132" s="1"/>
  <c r="AO98"/>
  <c r="AU98" s="1"/>
  <c r="AO60"/>
  <c r="AU60" s="1"/>
  <c r="AO43"/>
  <c r="AU43" s="1"/>
  <c r="AO47"/>
  <c r="AU47" s="1"/>
  <c r="EH65"/>
  <c r="EN65" s="1"/>
  <c r="EH54"/>
  <c r="EN54" s="1"/>
  <c r="EH60"/>
  <c r="EN60" s="1"/>
  <c r="FG38"/>
  <c r="FH38"/>
  <c r="EI38"/>
  <c r="AO107"/>
  <c r="AU107" s="1"/>
  <c r="AO124"/>
  <c r="EH40"/>
  <c r="EM40" s="1"/>
  <c r="EH66"/>
  <c r="EN66" s="1"/>
  <c r="AO128"/>
  <c r="AU128" s="1"/>
  <c r="AO139"/>
  <c r="AU139" s="1"/>
  <c r="AO117"/>
  <c r="AU117" s="1"/>
  <c r="EH64"/>
  <c r="EN64" s="1"/>
  <c r="FP36"/>
  <c r="AO118"/>
  <c r="AU118" s="1"/>
  <c r="EH110"/>
  <c r="EN110" s="1"/>
  <c r="EH134"/>
  <c r="EN134" s="1"/>
  <c r="EH127"/>
  <c r="EH62"/>
  <c r="EN62" s="1"/>
  <c r="AO64"/>
  <c r="AU64" s="1"/>
  <c r="AO46"/>
  <c r="AU46" s="1"/>
  <c r="EH133"/>
  <c r="EN133" s="1"/>
  <c r="EH128"/>
  <c r="EN128" s="1"/>
  <c r="EH122"/>
  <c r="EN122" s="1"/>
  <c r="EH135"/>
  <c r="EN135" s="1"/>
  <c r="EH121"/>
  <c r="EH24"/>
  <c r="EN24" s="1"/>
  <c r="EH109"/>
  <c r="EN109" s="1"/>
  <c r="FV14"/>
  <c r="AO135"/>
  <c r="AU135" s="1"/>
  <c r="AO137"/>
  <c r="AU137" s="1"/>
  <c r="AO126"/>
  <c r="AU126" s="1"/>
  <c r="AO40"/>
  <c r="AT40" s="1"/>
  <c r="AO109"/>
  <c r="AU109" s="1"/>
  <c r="EH25"/>
  <c r="AO33"/>
  <c r="AU33" s="1"/>
  <c r="AO122"/>
  <c r="EH124"/>
  <c r="EN124" s="1"/>
  <c r="EH103"/>
  <c r="EN103" s="1"/>
  <c r="AO100"/>
  <c r="AO134"/>
  <c r="AU134" s="1"/>
  <c r="EH129"/>
  <c r="EN129" s="1"/>
  <c r="EH108"/>
  <c r="EM108" s="1"/>
  <c r="FR17"/>
  <c r="AO67"/>
  <c r="AU67" s="1"/>
  <c r="EH59"/>
  <c r="EN59" s="1"/>
  <c r="AO99"/>
  <c r="AU99" s="1"/>
  <c r="AO26"/>
  <c r="AU26" s="1"/>
  <c r="FN62"/>
  <c r="AO113"/>
  <c r="AU113" s="1"/>
  <c r="AO140"/>
  <c r="AU140" s="1"/>
  <c r="EH115"/>
  <c r="EN115" s="1"/>
  <c r="AO102"/>
  <c r="AU102" s="1"/>
  <c r="AO119"/>
  <c r="AU119" s="1"/>
  <c r="EH67"/>
  <c r="EN67" s="1"/>
  <c r="AO121"/>
  <c r="AU121" s="1"/>
  <c r="AO24"/>
  <c r="AU24" s="1"/>
  <c r="EH137"/>
  <c r="EN137" s="1"/>
  <c r="AO59"/>
  <c r="AU59" s="1"/>
  <c r="AO101"/>
  <c r="EH46"/>
  <c r="EN46" s="1"/>
  <c r="AO123"/>
  <c r="AU123" s="1"/>
  <c r="AO129"/>
  <c r="AU129" s="1"/>
  <c r="AO66"/>
  <c r="AU66" s="1"/>
  <c r="AO127"/>
  <c r="AU127" s="1"/>
  <c r="EH131"/>
  <c r="EN131" s="1"/>
  <c r="EH136"/>
  <c r="EN136" s="1"/>
  <c r="EH125"/>
  <c r="EN125" s="1"/>
  <c r="EH99"/>
  <c r="EN99" s="1"/>
  <c r="AO62"/>
  <c r="AU62" s="1"/>
  <c r="EH30"/>
  <c r="EN30" s="1"/>
  <c r="AO38"/>
  <c r="EH36"/>
  <c r="EN36" s="1"/>
  <c r="EH20"/>
  <c r="EN20" s="1"/>
  <c r="EG102"/>
  <c r="AN86"/>
  <c r="AN107"/>
  <c r="AN68"/>
  <c r="EG115"/>
  <c r="EG71"/>
  <c r="EG107"/>
  <c r="EG68"/>
  <c r="EG77"/>
  <c r="FM62"/>
  <c r="AN75"/>
  <c r="EG112"/>
  <c r="AN85"/>
  <c r="AN106"/>
  <c r="EG140"/>
  <c r="EG14"/>
  <c r="EM14" s="1"/>
  <c r="ER14" s="1"/>
  <c r="EG19"/>
  <c r="EM19" s="1"/>
  <c r="ER19" s="1"/>
  <c r="AN16"/>
  <c r="AT16" s="1"/>
  <c r="AY16" s="1"/>
  <c r="EG15"/>
  <c r="EM15" s="1"/>
  <c r="ER15" s="1"/>
  <c r="AN14"/>
  <c r="AT14" s="1"/>
  <c r="AY14" s="1"/>
  <c r="AN19"/>
  <c r="AT19" s="1"/>
  <c r="AY19" s="1"/>
  <c r="EG16"/>
  <c r="EM16" s="1"/>
  <c r="ER16" s="1"/>
  <c r="AN15"/>
  <c r="AT15" s="1"/>
  <c r="AY15" s="1"/>
  <c r="EG13"/>
  <c r="EM13" s="1"/>
  <c r="ER13" s="1"/>
  <c r="AN13"/>
  <c r="AT13" s="1"/>
  <c r="AY13" s="1"/>
  <c r="EG37"/>
  <c r="AN17"/>
  <c r="AT17" s="1"/>
  <c r="AY17" s="1"/>
  <c r="AN35"/>
  <c r="AN69"/>
  <c r="EG21"/>
  <c r="EG18"/>
  <c r="EM18" s="1"/>
  <c r="ER18" s="1"/>
  <c r="AN34"/>
  <c r="EG28"/>
  <c r="EG42"/>
  <c r="AN29"/>
  <c r="AN38"/>
  <c r="EG23"/>
  <c r="EG47"/>
  <c r="EG31"/>
  <c r="EG29"/>
  <c r="AN42"/>
  <c r="AN41"/>
  <c r="AN73"/>
  <c r="AN43"/>
  <c r="AN21"/>
  <c r="EG27"/>
  <c r="AN32"/>
  <c r="AN23"/>
  <c r="AN45"/>
  <c r="AN111"/>
  <c r="AN39"/>
  <c r="EG45"/>
  <c r="EG39"/>
  <c r="EG20"/>
  <c r="AN36"/>
  <c r="AN28"/>
  <c r="AN27"/>
  <c r="AN47"/>
  <c r="AN31"/>
  <c r="EG22"/>
  <c r="EG69"/>
  <c r="AN20"/>
  <c r="AN37"/>
  <c r="AN18"/>
  <c r="AT18" s="1"/>
  <c r="AY18" s="1"/>
  <c r="EG111"/>
  <c r="EG36"/>
  <c r="EG34"/>
  <c r="EG35"/>
  <c r="EG41"/>
  <c r="EG17"/>
  <c r="EM17" s="1"/>
  <c r="ER17" s="1"/>
  <c r="AN22"/>
  <c r="EG32"/>
  <c r="EG43"/>
  <c r="EG73"/>
  <c r="AN108"/>
  <c r="AN93"/>
  <c r="AN81"/>
  <c r="AN126"/>
  <c r="AN118"/>
  <c r="AN80"/>
  <c r="AN116"/>
  <c r="AN46"/>
  <c r="AN127"/>
  <c r="AN105"/>
  <c r="EG81"/>
  <c r="EG46"/>
  <c r="EG70"/>
  <c r="AN84"/>
  <c r="AN72"/>
  <c r="EG99"/>
  <c r="AN125"/>
  <c r="EG26"/>
  <c r="AN70"/>
  <c r="AN123"/>
  <c r="AN117"/>
  <c r="EG110"/>
  <c r="AN33"/>
  <c r="AN100"/>
  <c r="AN77"/>
  <c r="AN110"/>
  <c r="AN71"/>
  <c r="EG105"/>
  <c r="EG80"/>
  <c r="EG92"/>
  <c r="EG78"/>
  <c r="EG124"/>
  <c r="EG86"/>
  <c r="FR22"/>
  <c r="EG75"/>
  <c r="AN119"/>
  <c r="EG125"/>
  <c r="AN112"/>
  <c r="FO106"/>
  <c r="AN26"/>
  <c r="AN95"/>
  <c r="AN83"/>
  <c r="EG44"/>
  <c r="EG126"/>
  <c r="EG84"/>
  <c r="AN25"/>
  <c r="AN114"/>
  <c r="AN74"/>
  <c r="AN24"/>
  <c r="AN79"/>
  <c r="EG123"/>
  <c r="EG122"/>
  <c r="EG72"/>
  <c r="EG85"/>
  <c r="AN30"/>
  <c r="AM66"/>
  <c r="EF15"/>
  <c r="EF11"/>
  <c r="EL11" s="1"/>
  <c r="EQ11" s="1"/>
  <c r="EU11" s="1"/>
  <c r="EF19"/>
  <c r="AM16"/>
  <c r="EF16"/>
  <c r="AM14"/>
  <c r="AM12"/>
  <c r="AS12" s="1"/>
  <c r="AX12" s="1"/>
  <c r="BB12" s="1"/>
  <c r="EF14"/>
  <c r="EF13"/>
  <c r="AM11"/>
  <c r="AS11" s="1"/>
  <c r="AX11" s="1"/>
  <c r="BB11" s="1"/>
  <c r="AM19"/>
  <c r="AM13"/>
  <c r="EF12"/>
  <c r="EL12" s="1"/>
  <c r="EQ12" s="1"/>
  <c r="EU12" s="1"/>
  <c r="AM15"/>
  <c r="EF18"/>
  <c r="EF17"/>
  <c r="AM17"/>
  <c r="AM18"/>
  <c r="AM59"/>
  <c r="AM64"/>
  <c r="EF64"/>
  <c r="EF59"/>
  <c r="EE64"/>
  <c r="AL12"/>
  <c r="EE10"/>
  <c r="EK10" s="1"/>
  <c r="EP10" s="1"/>
  <c r="ET10" s="1"/>
  <c r="EE12"/>
  <c r="EE11"/>
  <c r="AL10"/>
  <c r="AR10" s="1"/>
  <c r="AW10" s="1"/>
  <c r="BA10" s="1"/>
  <c r="AL11"/>
  <c r="AL24"/>
  <c r="FP168"/>
  <c r="FM187"/>
  <c r="FR187" s="1"/>
  <c r="EF112"/>
  <c r="EF21"/>
  <c r="AM22"/>
  <c r="AM20"/>
  <c r="EF22"/>
  <c r="AM21"/>
  <c r="EF20"/>
  <c r="EF67"/>
  <c r="AM67"/>
  <c r="FO168"/>
  <c r="FN168"/>
  <c r="FP187"/>
  <c r="FM168"/>
  <c r="AM107"/>
  <c r="EH162"/>
  <c r="AM124"/>
  <c r="EH191"/>
  <c r="EN191" s="1"/>
  <c r="AO183"/>
  <c r="AU183" s="1"/>
  <c r="FP174"/>
  <c r="FU174" s="1"/>
  <c r="FO174"/>
  <c r="FO67"/>
  <c r="AM105"/>
  <c r="FN174"/>
  <c r="EF117"/>
  <c r="EH171"/>
  <c r="EN171" s="1"/>
  <c r="AO169"/>
  <c r="AU169" s="1"/>
  <c r="EF123"/>
  <c r="AO152"/>
  <c r="AU152" s="1"/>
  <c r="AO167"/>
  <c r="AU167" s="1"/>
  <c r="AM126"/>
  <c r="AO182"/>
  <c r="AU182" s="1"/>
  <c r="EH157"/>
  <c r="EN157" s="1"/>
  <c r="EF96"/>
  <c r="EH160"/>
  <c r="EN160" s="1"/>
  <c r="EF101"/>
  <c r="EL101" s="1"/>
  <c r="EF68"/>
  <c r="FM174"/>
  <c r="EH181"/>
  <c r="EN181" s="1"/>
  <c r="EF88"/>
  <c r="AO203"/>
  <c r="AU203" s="1"/>
  <c r="AO149"/>
  <c r="AO193"/>
  <c r="AO145"/>
  <c r="AU145" s="1"/>
  <c r="AM100"/>
  <c r="EH188"/>
  <c r="EN188" s="1"/>
  <c r="EH206"/>
  <c r="EN206" s="1"/>
  <c r="EH141"/>
  <c r="EN141" s="1"/>
  <c r="EH154"/>
  <c r="EH182"/>
  <c r="EN182" s="1"/>
  <c r="EH150"/>
  <c r="EN150" s="1"/>
  <c r="EH164"/>
  <c r="EN164" s="1"/>
  <c r="AO164"/>
  <c r="AU164" s="1"/>
  <c r="EH176"/>
  <c r="EN176" s="1"/>
  <c r="AO189"/>
  <c r="AM96"/>
  <c r="EF91"/>
  <c r="EF86"/>
  <c r="AO161"/>
  <c r="AU161" s="1"/>
  <c r="AO171"/>
  <c r="AU171" s="1"/>
  <c r="EH165"/>
  <c r="EN165" s="1"/>
  <c r="AO153"/>
  <c r="AM86"/>
  <c r="EH196"/>
  <c r="EN196" s="1"/>
  <c r="EH145"/>
  <c r="EN145" s="1"/>
  <c r="AN135"/>
  <c r="AM117"/>
  <c r="EH151"/>
  <c r="EN151" s="1"/>
  <c r="EG131"/>
  <c r="AM113"/>
  <c r="AM114"/>
  <c r="AO156"/>
  <c r="AU156" s="1"/>
  <c r="AO141"/>
  <c r="AU141" s="1"/>
  <c r="EH203"/>
  <c r="EN203" s="1"/>
  <c r="EH166"/>
  <c r="EH204"/>
  <c r="EN204" s="1"/>
  <c r="EG135"/>
  <c r="EF121"/>
  <c r="EH175"/>
  <c r="EN175" s="1"/>
  <c r="EG136"/>
  <c r="EL136" s="1"/>
  <c r="EH205"/>
  <c r="EN205" s="1"/>
  <c r="AM95"/>
  <c r="AM108"/>
  <c r="AM97"/>
  <c r="AS97" s="1"/>
  <c r="AO146"/>
  <c r="AU146" s="1"/>
  <c r="AO206"/>
  <c r="AU206" s="1"/>
  <c r="AM122"/>
  <c r="AO184"/>
  <c r="AU184" s="1"/>
  <c r="EG137"/>
  <c r="AN134"/>
  <c r="EF113"/>
  <c r="EH158"/>
  <c r="EN158" s="1"/>
  <c r="EF103"/>
  <c r="AM70"/>
  <c r="AO200"/>
  <c r="AU200" s="1"/>
  <c r="AO188"/>
  <c r="AU188" s="1"/>
  <c r="EH189"/>
  <c r="EN189" s="1"/>
  <c r="EF120"/>
  <c r="EF107"/>
  <c r="AM109"/>
  <c r="AS109" s="1"/>
  <c r="EH202"/>
  <c r="EN202" s="1"/>
  <c r="AN136"/>
  <c r="AS136" s="1"/>
  <c r="AM77"/>
  <c r="AM101"/>
  <c r="AO192"/>
  <c r="EF127"/>
  <c r="EF100"/>
  <c r="EH194"/>
  <c r="EN194" s="1"/>
  <c r="AO207"/>
  <c r="AU207" s="1"/>
  <c r="AO157"/>
  <c r="AU157" s="1"/>
  <c r="AO179"/>
  <c r="AU179" s="1"/>
  <c r="AO147"/>
  <c r="AU147" s="1"/>
  <c r="AO194"/>
  <c r="AU194" s="1"/>
  <c r="EH195"/>
  <c r="AO166"/>
  <c r="AO201"/>
  <c r="AU201" s="1"/>
  <c r="AO202"/>
  <c r="AU202" s="1"/>
  <c r="AO155"/>
  <c r="AO158"/>
  <c r="AU158" s="1"/>
  <c r="AO177"/>
  <c r="AU177" s="1"/>
  <c r="AO162"/>
  <c r="AO176"/>
  <c r="AU176" s="1"/>
  <c r="AO190"/>
  <c r="AU190" s="1"/>
  <c r="AO154"/>
  <c r="AU154" s="1"/>
  <c r="EH199"/>
  <c r="EH192"/>
  <c r="EN192" s="1"/>
  <c r="EH147"/>
  <c r="EH208"/>
  <c r="EN208" s="1"/>
  <c r="EH169"/>
  <c r="EN169" s="1"/>
  <c r="AO148"/>
  <c r="AU148" s="1"/>
  <c r="AO205"/>
  <c r="AU205" s="1"/>
  <c r="EH148"/>
  <c r="EN148" s="1"/>
  <c r="AO143"/>
  <c r="AU143" s="1"/>
  <c r="AO195"/>
  <c r="AU195" s="1"/>
  <c r="AO196"/>
  <c r="AU196" s="1"/>
  <c r="AO144"/>
  <c r="AU144" s="1"/>
  <c r="AO197"/>
  <c r="AO172"/>
  <c r="AU172" s="1"/>
  <c r="AO191"/>
  <c r="AU191" s="1"/>
  <c r="EH184"/>
  <c r="EG133"/>
  <c r="EL133" s="1"/>
  <c r="EH183"/>
  <c r="EN183" s="1"/>
  <c r="EH149"/>
  <c r="EN149" s="1"/>
  <c r="EH178"/>
  <c r="EN178" s="1"/>
  <c r="EH177"/>
  <c r="EN177" s="1"/>
  <c r="AO150"/>
  <c r="AU150" s="1"/>
  <c r="AO142"/>
  <c r="EH187"/>
  <c r="EN187" s="1"/>
  <c r="EH174"/>
  <c r="EN174" s="1"/>
  <c r="AO159"/>
  <c r="AU159" s="1"/>
  <c r="AO174"/>
  <c r="AU174" s="1"/>
  <c r="AO168"/>
  <c r="AU168" s="1"/>
  <c r="AO187"/>
  <c r="AU187" s="1"/>
  <c r="EH168"/>
  <c r="EN168" s="1"/>
  <c r="EH159"/>
  <c r="EN159" s="1"/>
  <c r="EH167"/>
  <c r="EN167" s="1"/>
  <c r="EH146"/>
  <c r="EH200"/>
  <c r="EN200" s="1"/>
  <c r="EH153"/>
  <c r="EN153" s="1"/>
  <c r="AO163"/>
  <c r="AU163" s="1"/>
  <c r="AO199"/>
  <c r="AU199" s="1"/>
  <c r="AO160"/>
  <c r="AU160" s="1"/>
  <c r="AO173"/>
  <c r="AO151"/>
  <c r="AU151" s="1"/>
  <c r="AO185"/>
  <c r="AU185" s="1"/>
  <c r="EH201"/>
  <c r="EN201" s="1"/>
  <c r="EH180"/>
  <c r="EN180" s="1"/>
  <c r="EH172"/>
  <c r="EN172" s="1"/>
  <c r="EH152"/>
  <c r="EN152" s="1"/>
  <c r="EH207"/>
  <c r="EN207" s="1"/>
  <c r="EH193"/>
  <c r="EN193" s="1"/>
  <c r="EH143"/>
  <c r="AO165"/>
  <c r="AU165" s="1"/>
  <c r="AO198"/>
  <c r="AU198" s="1"/>
  <c r="AO204"/>
  <c r="AU204" s="1"/>
  <c r="AO181"/>
  <c r="AU181" s="1"/>
  <c r="AO170"/>
  <c r="AU170" s="1"/>
  <c r="EH197"/>
  <c r="EH173"/>
  <c r="EN173" s="1"/>
  <c r="EH198"/>
  <c r="EN198" s="1"/>
  <c r="AO178"/>
  <c r="AO175"/>
  <c r="AU175" s="1"/>
  <c r="AO180"/>
  <c r="AU180" s="1"/>
  <c r="AO208"/>
  <c r="AU208" s="1"/>
  <c r="AO186"/>
  <c r="AU186" s="1"/>
  <c r="EH179"/>
  <c r="EN179" s="1"/>
  <c r="EH161"/>
  <c r="EN161" s="1"/>
  <c r="EH144"/>
  <c r="EN144" s="1"/>
  <c r="EH170"/>
  <c r="EN170" s="1"/>
  <c r="EH156"/>
  <c r="EH190"/>
  <c r="EN190" s="1"/>
  <c r="EH185"/>
  <c r="EN185" s="1"/>
  <c r="EH186"/>
  <c r="EN186" s="1"/>
  <c r="EH155"/>
  <c r="EN155" s="1"/>
  <c r="EH163"/>
  <c r="EG94"/>
  <c r="EG132"/>
  <c r="AN130"/>
  <c r="EG168"/>
  <c r="EG159"/>
  <c r="AN132"/>
  <c r="EG174"/>
  <c r="AN159"/>
  <c r="EG187"/>
  <c r="EG138"/>
  <c r="AN174"/>
  <c r="AN168"/>
  <c r="AN187"/>
  <c r="AN138"/>
  <c r="EG130"/>
  <c r="AN198"/>
  <c r="AN199"/>
  <c r="EG190"/>
  <c r="AN207"/>
  <c r="AS207" s="1"/>
  <c r="AN196"/>
  <c r="AN176"/>
  <c r="AN203"/>
  <c r="AS203" s="1"/>
  <c r="AN139"/>
  <c r="AN151"/>
  <c r="AN185"/>
  <c r="AS185" s="1"/>
  <c r="AN188"/>
  <c r="EG192"/>
  <c r="EG204"/>
  <c r="EG196"/>
  <c r="EG170"/>
  <c r="EG151"/>
  <c r="EL151" s="1"/>
  <c r="EG186"/>
  <c r="EL186" s="1"/>
  <c r="EG191"/>
  <c r="EL191" s="1"/>
  <c r="EG202"/>
  <c r="AN164"/>
  <c r="FN106"/>
  <c r="FN85"/>
  <c r="FS85" s="1"/>
  <c r="EG161"/>
  <c r="EG145"/>
  <c r="EG200"/>
  <c r="EL200" s="1"/>
  <c r="AN175"/>
  <c r="AN157"/>
  <c r="AN161"/>
  <c r="AS161" s="1"/>
  <c r="AN128"/>
  <c r="AN172"/>
  <c r="AN152"/>
  <c r="AN169"/>
  <c r="EG167"/>
  <c r="EG134"/>
  <c r="EG144"/>
  <c r="EG157"/>
  <c r="EG171"/>
  <c r="AN208"/>
  <c r="EG182"/>
  <c r="EG169"/>
  <c r="AN148"/>
  <c r="AN140"/>
  <c r="AN129"/>
  <c r="AN154"/>
  <c r="AS154" s="1"/>
  <c r="EG206"/>
  <c r="EG141"/>
  <c r="EL141" s="1"/>
  <c r="EG181"/>
  <c r="AN201"/>
  <c r="AN171"/>
  <c r="AN184"/>
  <c r="AN186"/>
  <c r="EG179"/>
  <c r="EG176"/>
  <c r="EG183"/>
  <c r="AN192"/>
  <c r="EG128"/>
  <c r="EG201"/>
  <c r="EG189"/>
  <c r="EG177"/>
  <c r="EG150"/>
  <c r="EL150" s="1"/>
  <c r="AN194"/>
  <c r="EG165"/>
  <c r="EL165" s="1"/>
  <c r="AN158"/>
  <c r="AN131"/>
  <c r="AN141"/>
  <c r="AN181"/>
  <c r="EG203"/>
  <c r="EG178"/>
  <c r="EL178" s="1"/>
  <c r="AN137"/>
  <c r="EG139"/>
  <c r="EL139" s="1"/>
  <c r="AN166"/>
  <c r="AN177"/>
  <c r="AS177" s="1"/>
  <c r="AN133"/>
  <c r="AN163"/>
  <c r="AN179"/>
  <c r="AN202"/>
  <c r="AN156"/>
  <c r="AN144"/>
  <c r="AN180"/>
  <c r="AN146"/>
  <c r="AN204"/>
  <c r="AS204" s="1"/>
  <c r="AN170"/>
  <c r="EG129"/>
  <c r="EG188"/>
  <c r="EG173"/>
  <c r="EG185"/>
  <c r="EG146"/>
  <c r="EG152"/>
  <c r="EG208"/>
  <c r="EG207"/>
  <c r="EG193"/>
  <c r="EG155"/>
  <c r="FS23"/>
  <c r="AN150"/>
  <c r="AS150" s="1"/>
  <c r="AN142"/>
  <c r="EG142"/>
  <c r="EG194"/>
  <c r="AN143"/>
  <c r="AN195"/>
  <c r="AN165"/>
  <c r="EF75"/>
  <c r="AM72"/>
  <c r="AM121"/>
  <c r="AM76"/>
  <c r="EF105"/>
  <c r="EF70"/>
  <c r="AM102"/>
  <c r="EF102"/>
  <c r="EF119"/>
  <c r="AM99"/>
  <c r="AM119"/>
  <c r="EF72"/>
  <c r="AM123"/>
  <c r="AM91"/>
  <c r="AM104"/>
  <c r="EF97"/>
  <c r="EF118"/>
  <c r="AM88"/>
  <c r="AM103"/>
  <c r="AM120"/>
  <c r="AM78"/>
  <c r="EF82"/>
  <c r="EF93"/>
  <c r="AM125"/>
  <c r="AM112"/>
  <c r="AM93"/>
  <c r="AM116"/>
  <c r="EF115"/>
  <c r="EF110"/>
  <c r="EF95"/>
  <c r="EF71"/>
  <c r="EF124"/>
  <c r="EF116"/>
  <c r="EF126"/>
  <c r="EF84"/>
  <c r="EF111"/>
  <c r="AM89"/>
  <c r="AM98"/>
  <c r="EF98"/>
  <c r="AM111"/>
  <c r="EF90"/>
  <c r="EF89"/>
  <c r="AM90"/>
  <c r="AM127"/>
  <c r="AM110"/>
  <c r="EF80"/>
  <c r="EF94"/>
  <c r="AM94"/>
  <c r="AM118"/>
  <c r="AM92"/>
  <c r="AM115"/>
  <c r="AM81"/>
  <c r="EF79"/>
  <c r="EF92"/>
  <c r="EF104"/>
  <c r="EF122"/>
  <c r="EF114"/>
  <c r="EF109"/>
  <c r="EF108"/>
  <c r="EF99"/>
  <c r="EF125"/>
  <c r="EF106"/>
  <c r="AM106"/>
  <c r="FQ106"/>
  <c r="AL64"/>
  <c r="EE33"/>
  <c r="EE67"/>
  <c r="EE112"/>
  <c r="EE54"/>
  <c r="EE61"/>
  <c r="AL50"/>
  <c r="AL62"/>
  <c r="EE65"/>
  <c r="EE48"/>
  <c r="AL65"/>
  <c r="AL61"/>
  <c r="EE56"/>
  <c r="EE50"/>
  <c r="AL49"/>
  <c r="AL53"/>
  <c r="AL63"/>
  <c r="AL48"/>
  <c r="AL52"/>
  <c r="AL57"/>
  <c r="AL51"/>
  <c r="EE55"/>
  <c r="EE62"/>
  <c r="EE51"/>
  <c r="AL55"/>
  <c r="EE52"/>
  <c r="EE57"/>
  <c r="AL54"/>
  <c r="AL60"/>
  <c r="EE63"/>
  <c r="EE53"/>
  <c r="EE60"/>
  <c r="EE58"/>
  <c r="EE49"/>
  <c r="AL56"/>
  <c r="AL58"/>
  <c r="AL124"/>
  <c r="EE91"/>
  <c r="AL128"/>
  <c r="EE116"/>
  <c r="EE77"/>
  <c r="AL93"/>
  <c r="AL126"/>
  <c r="AL113"/>
  <c r="AL133"/>
  <c r="EE79"/>
  <c r="EE129"/>
  <c r="EK129" s="1"/>
  <c r="EE82"/>
  <c r="EE135"/>
  <c r="EE102"/>
  <c r="EE88"/>
  <c r="AL67"/>
  <c r="AL106"/>
  <c r="FN194"/>
  <c r="EE86"/>
  <c r="AL121"/>
  <c r="AL120"/>
  <c r="AL87"/>
  <c r="AL110"/>
  <c r="AL68"/>
  <c r="AL78"/>
  <c r="EE122"/>
  <c r="EE96"/>
  <c r="EE71"/>
  <c r="EE124"/>
  <c r="EE131"/>
  <c r="EE119"/>
  <c r="AL72"/>
  <c r="EE125"/>
  <c r="AL66"/>
  <c r="EE84"/>
  <c r="AL81"/>
  <c r="EE103"/>
  <c r="AL80"/>
  <c r="AL114"/>
  <c r="AL104"/>
  <c r="EE121"/>
  <c r="EE66"/>
  <c r="EJ66" s="1"/>
  <c r="AL137"/>
  <c r="FO194"/>
  <c r="AL123"/>
  <c r="EE117"/>
  <c r="AL94"/>
  <c r="AL79"/>
  <c r="EE115"/>
  <c r="EE128"/>
  <c r="EE118"/>
  <c r="EE59"/>
  <c r="AL59"/>
  <c r="AL112"/>
  <c r="FP88"/>
  <c r="FX12"/>
  <c r="FQ85"/>
  <c r="FU85" s="1"/>
  <c r="FP106"/>
  <c r="FM85"/>
  <c r="FT49"/>
  <c r="FP125"/>
  <c r="FU125" s="1"/>
  <c r="FM125"/>
  <c r="FP205"/>
  <c r="FQ153"/>
  <c r="AL86"/>
  <c r="AL100"/>
  <c r="AL136"/>
  <c r="AL77"/>
  <c r="AL129"/>
  <c r="AL101"/>
  <c r="AL127"/>
  <c r="AL82"/>
  <c r="AL134"/>
  <c r="AL105"/>
  <c r="AL117"/>
  <c r="AL71"/>
  <c r="EE134"/>
  <c r="EE97"/>
  <c r="EE127"/>
  <c r="AL103"/>
  <c r="EE75"/>
  <c r="EE72"/>
  <c r="EE99"/>
  <c r="AL125"/>
  <c r="FP99"/>
  <c r="EE130"/>
  <c r="EE85"/>
  <c r="AL89"/>
  <c r="EE90"/>
  <c r="AL69"/>
  <c r="EE69"/>
  <c r="EE98"/>
  <c r="EE89"/>
  <c r="AL130"/>
  <c r="AL90"/>
  <c r="AL98"/>
  <c r="AL85"/>
  <c r="EE132"/>
  <c r="AL132"/>
  <c r="EE111"/>
  <c r="AL111"/>
  <c r="AL73"/>
  <c r="EE106"/>
  <c r="EE73"/>
  <c r="AL92"/>
  <c r="AL108"/>
  <c r="AL76"/>
  <c r="AL135"/>
  <c r="AR135" s="1"/>
  <c r="EE81"/>
  <c r="EE78"/>
  <c r="EE95"/>
  <c r="EE113"/>
  <c r="EE74"/>
  <c r="EE101"/>
  <c r="EE108"/>
  <c r="AL102"/>
  <c r="FN112"/>
  <c r="AL97"/>
  <c r="AL96"/>
  <c r="EE70"/>
  <c r="EE93"/>
  <c r="EE94"/>
  <c r="FS32"/>
  <c r="AL119"/>
  <c r="FN164"/>
  <c r="AL88"/>
  <c r="FM112"/>
  <c r="AL91"/>
  <c r="AL107"/>
  <c r="AL83"/>
  <c r="AL109"/>
  <c r="EE105"/>
  <c r="EE92"/>
  <c r="EE87"/>
  <c r="EE107"/>
  <c r="EE126"/>
  <c r="EE136"/>
  <c r="EE109"/>
  <c r="EE100"/>
  <c r="FO164"/>
  <c r="FP153"/>
  <c r="FT65"/>
  <c r="FX65" s="1"/>
  <c r="FS47"/>
  <c r="FO59"/>
  <c r="ED33"/>
  <c r="ED65"/>
  <c r="ED52"/>
  <c r="ED47"/>
  <c r="ED38"/>
  <c r="ED42"/>
  <c r="ED56"/>
  <c r="ED62"/>
  <c r="ED45"/>
  <c r="ED61"/>
  <c r="ED49"/>
  <c r="ED57"/>
  <c r="ED60"/>
  <c r="ED48"/>
  <c r="ED58"/>
  <c r="ED63"/>
  <c r="ED55"/>
  <c r="ED39"/>
  <c r="ED51"/>
  <c r="ED53"/>
  <c r="ED43"/>
  <c r="ED50"/>
  <c r="ED41"/>
  <c r="ED54"/>
  <c r="ED46"/>
  <c r="ED40"/>
  <c r="FT54"/>
  <c r="ED59"/>
  <c r="FS65"/>
  <c r="FS45"/>
  <c r="FO153"/>
  <c r="FQ91"/>
  <c r="FN148"/>
  <c r="FN153"/>
  <c r="ED25"/>
  <c r="ED24"/>
  <c r="FN165"/>
  <c r="FS165" s="1"/>
  <c r="FS18"/>
  <c r="FO99"/>
  <c r="ED28"/>
  <c r="ED29"/>
  <c r="ED30"/>
  <c r="ED36"/>
  <c r="ED35"/>
  <c r="ED37"/>
  <c r="ED31"/>
  <c r="ED26"/>
  <c r="ED34"/>
  <c r="ED23"/>
  <c r="ED32"/>
  <c r="ED27"/>
  <c r="FT47"/>
  <c r="FU50"/>
  <c r="FQ165"/>
  <c r="FU165" s="1"/>
  <c r="EK165"/>
  <c r="FQ99"/>
  <c r="FQ205"/>
  <c r="FQ72"/>
  <c r="FP112"/>
  <c r="FP195"/>
  <c r="FT195" s="1"/>
  <c r="FS17"/>
  <c r="FO205"/>
  <c r="FO112"/>
  <c r="FM106"/>
  <c r="FO148"/>
  <c r="FM148"/>
  <c r="FM194"/>
  <c r="FQ71"/>
  <c r="FN67"/>
  <c r="FQ112"/>
  <c r="FQ59"/>
  <c r="FO142"/>
  <c r="FN205"/>
  <c r="FR205" s="1"/>
  <c r="FM195"/>
  <c r="FR195" s="1"/>
  <c r="FM67"/>
  <c r="FQ68"/>
  <c r="FM165"/>
  <c r="FQ75"/>
  <c r="FQ142"/>
  <c r="FU54"/>
  <c r="FP148"/>
  <c r="FU148" s="1"/>
  <c r="FQ195"/>
  <c r="FM164"/>
  <c r="FW16"/>
  <c r="FP164"/>
  <c r="FN125"/>
  <c r="EH111"/>
  <c r="EH112"/>
  <c r="AO106"/>
  <c r="AO112"/>
  <c r="AO111"/>
  <c r="EH106"/>
  <c r="FP142"/>
  <c r="FM59"/>
  <c r="EH113"/>
  <c r="EN113" s="1"/>
  <c r="EH117"/>
  <c r="EN117" s="1"/>
  <c r="FM143"/>
  <c r="FR143" s="1"/>
  <c r="FO119"/>
  <c r="AO105"/>
  <c r="EH114"/>
  <c r="EN114" s="1"/>
  <c r="AO103"/>
  <c r="FQ94"/>
  <c r="FU49"/>
  <c r="FQ95"/>
  <c r="EH116"/>
  <c r="EN116" s="1"/>
  <c r="AO110"/>
  <c r="AU110" s="1"/>
  <c r="EH105"/>
  <c r="EN105" s="1"/>
  <c r="EH104"/>
  <c r="EN104" s="1"/>
  <c r="FQ97"/>
  <c r="FQ70"/>
  <c r="FP64"/>
  <c r="FQ96"/>
  <c r="FQ87"/>
  <c r="FP194"/>
  <c r="AN88"/>
  <c r="FN119"/>
  <c r="FP143"/>
  <c r="FT143" s="1"/>
  <c r="FR65"/>
  <c r="AN98"/>
  <c r="EG98"/>
  <c r="AN90"/>
  <c r="EG89"/>
  <c r="EG90"/>
  <c r="AN89"/>
  <c r="AN91"/>
  <c r="AN96"/>
  <c r="EG96"/>
  <c r="EG95"/>
  <c r="AN102"/>
  <c r="FQ93"/>
  <c r="FN99"/>
  <c r="FR99" s="1"/>
  <c r="FQ164"/>
  <c r="FQ92"/>
  <c r="FP72"/>
  <c r="FT72" s="1"/>
  <c r="EG97"/>
  <c r="EG93"/>
  <c r="EG91"/>
  <c r="EG100"/>
  <c r="FQ88"/>
  <c r="AN92"/>
  <c r="FQ76"/>
  <c r="FQ86"/>
  <c r="FQ79"/>
  <c r="FN59"/>
  <c r="FT27"/>
  <c r="EG88"/>
  <c r="FP59"/>
  <c r="AN99"/>
  <c r="FQ78"/>
  <c r="FP84"/>
  <c r="FP67"/>
  <c r="FU67" s="1"/>
  <c r="AM74"/>
  <c r="AM82"/>
  <c r="EF74"/>
  <c r="EF77"/>
  <c r="FQ83"/>
  <c r="FQ82"/>
  <c r="FO33"/>
  <c r="AM75"/>
  <c r="FM72"/>
  <c r="FQ84"/>
  <c r="FQ81"/>
  <c r="EF78"/>
  <c r="AM71"/>
  <c r="EF87"/>
  <c r="EF83"/>
  <c r="EF66"/>
  <c r="FO40"/>
  <c r="FQ77"/>
  <c r="AM84"/>
  <c r="FT23"/>
  <c r="FT45"/>
  <c r="FT32"/>
  <c r="EF56"/>
  <c r="AM49"/>
  <c r="AM53"/>
  <c r="AM48"/>
  <c r="AM73"/>
  <c r="EF73"/>
  <c r="AM51"/>
  <c r="EF61"/>
  <c r="AM62"/>
  <c r="AM58"/>
  <c r="EF60"/>
  <c r="EF49"/>
  <c r="EF53"/>
  <c r="AM57"/>
  <c r="AM65"/>
  <c r="AM54"/>
  <c r="EF65"/>
  <c r="AM50"/>
  <c r="AM69"/>
  <c r="EF57"/>
  <c r="AM56"/>
  <c r="AM52"/>
  <c r="EF63"/>
  <c r="EF62"/>
  <c r="AM55"/>
  <c r="AM60"/>
  <c r="EF51"/>
  <c r="AM85"/>
  <c r="AM61"/>
  <c r="EF54"/>
  <c r="EF55"/>
  <c r="EF58"/>
  <c r="AM63"/>
  <c r="EF85"/>
  <c r="EF69"/>
  <c r="EF52"/>
  <c r="EF48"/>
  <c r="EF50"/>
  <c r="AM80"/>
  <c r="AM87"/>
  <c r="AM83"/>
  <c r="AM79"/>
  <c r="FQ74"/>
  <c r="FP66"/>
  <c r="EF81"/>
  <c r="EF76"/>
  <c r="AM68"/>
  <c r="FQ80"/>
  <c r="FQ119"/>
  <c r="EE35"/>
  <c r="AL32"/>
  <c r="AL42"/>
  <c r="AL30"/>
  <c r="AL36"/>
  <c r="EE26"/>
  <c r="EE27"/>
  <c r="AL45"/>
  <c r="AL35"/>
  <c r="AL47"/>
  <c r="EE23"/>
  <c r="AL34"/>
  <c r="EE32"/>
  <c r="AL41"/>
  <c r="AL23"/>
  <c r="AL31"/>
  <c r="AL37"/>
  <c r="AL43"/>
  <c r="AL26"/>
  <c r="AL38"/>
  <c r="AL29"/>
  <c r="EE37"/>
  <c r="EE43"/>
  <c r="EE28"/>
  <c r="EE42"/>
  <c r="AL39"/>
  <c r="EE36"/>
  <c r="EE39"/>
  <c r="EE47"/>
  <c r="AL27"/>
  <c r="EE45"/>
  <c r="EE34"/>
  <c r="EE29"/>
  <c r="EE41"/>
  <c r="EE38"/>
  <c r="AL28"/>
  <c r="EE31"/>
  <c r="EE30"/>
  <c r="AL25"/>
  <c r="EE46"/>
  <c r="EE40"/>
  <c r="FN72"/>
  <c r="FS72" s="1"/>
  <c r="FO25"/>
  <c r="FO84"/>
  <c r="AL33"/>
  <c r="FO46"/>
  <c r="EE25"/>
  <c r="FO88"/>
  <c r="FM84"/>
  <c r="AL44"/>
  <c r="EE24"/>
  <c r="AL46"/>
  <c r="FO44"/>
  <c r="FO24"/>
  <c r="FW12"/>
  <c r="FY12" s="1"/>
  <c r="FM150"/>
  <c r="AL40"/>
  <c r="EE44"/>
  <c r="ED15"/>
  <c r="ED16"/>
  <c r="ED19"/>
  <c r="ED14"/>
  <c r="ED21"/>
  <c r="ED13"/>
  <c r="ED17"/>
  <c r="ED20"/>
  <c r="ED18"/>
  <c r="ED22"/>
  <c r="FO150"/>
  <c r="FN84"/>
  <c r="FS22"/>
  <c r="FR54"/>
  <c r="FP150"/>
  <c r="FR98"/>
  <c r="FT85"/>
  <c r="FQ129"/>
  <c r="FP157"/>
  <c r="FT165"/>
  <c r="FX10"/>
  <c r="FP170"/>
  <c r="FM147"/>
  <c r="FN207"/>
  <c r="FM83"/>
  <c r="FN66"/>
  <c r="FO97"/>
  <c r="FO82"/>
  <c r="FN141"/>
  <c r="FT111"/>
  <c r="FM113"/>
  <c r="FM136"/>
  <c r="FN169"/>
  <c r="FO183"/>
  <c r="FQ143"/>
  <c r="FU132"/>
  <c r="FQ108"/>
  <c r="FP135"/>
  <c r="FN46"/>
  <c r="FN122"/>
  <c r="FW10"/>
  <c r="FY10" s="1"/>
  <c r="FN75"/>
  <c r="FN88"/>
  <c r="FU159"/>
  <c r="FU47"/>
  <c r="FQ160"/>
  <c r="FO116"/>
  <c r="FQ140"/>
  <c r="FM87"/>
  <c r="FN93"/>
  <c r="FP178"/>
  <c r="FN96"/>
  <c r="FQ33"/>
  <c r="FX16"/>
  <c r="FR130"/>
  <c r="FT98"/>
  <c r="FQ114"/>
  <c r="FO147"/>
  <c r="FQ136"/>
  <c r="FP207"/>
  <c r="FO83"/>
  <c r="FS132"/>
  <c r="FN158"/>
  <c r="FM155"/>
  <c r="FQ179"/>
  <c r="FO134"/>
  <c r="FU17"/>
  <c r="FN150"/>
  <c r="FP75"/>
  <c r="FM163"/>
  <c r="FN171"/>
  <c r="FP79"/>
  <c r="FM127"/>
  <c r="FP25"/>
  <c r="FO149"/>
  <c r="FO146"/>
  <c r="FP117"/>
  <c r="FQ124"/>
  <c r="FM162"/>
  <c r="FQ181"/>
  <c r="FM203"/>
  <c r="FO166"/>
  <c r="FN113"/>
  <c r="FR35"/>
  <c r="FX11"/>
  <c r="FU32"/>
  <c r="FP116"/>
  <c r="FN79"/>
  <c r="FM75"/>
  <c r="FN172"/>
  <c r="FQ169"/>
  <c r="FP80"/>
  <c r="FM183"/>
  <c r="FM82"/>
  <c r="FR32"/>
  <c r="FW11"/>
  <c r="FP96"/>
  <c r="FO75"/>
  <c r="FN151"/>
  <c r="FN190"/>
  <c r="FN201"/>
  <c r="FN91"/>
  <c r="FN81"/>
  <c r="FN137"/>
  <c r="FO186"/>
  <c r="FQ144"/>
  <c r="FO123"/>
  <c r="FM208"/>
  <c r="FQ177"/>
  <c r="FP100"/>
  <c r="FM77"/>
  <c r="FO86"/>
  <c r="FO139"/>
  <c r="FN175"/>
  <c r="FN103"/>
  <c r="FQ167"/>
  <c r="FQ184"/>
  <c r="FM206"/>
  <c r="FP201"/>
  <c r="FQ150"/>
  <c r="FP127"/>
  <c r="FN170"/>
  <c r="FQ192"/>
  <c r="FN74"/>
  <c r="FO94"/>
  <c r="FM131"/>
  <c r="FP44"/>
  <c r="FN102"/>
  <c r="FT18"/>
  <c r="FN117"/>
  <c r="FO124"/>
  <c r="FO151"/>
  <c r="FP162"/>
  <c r="FO91"/>
  <c r="FO104"/>
  <c r="FQ198"/>
  <c r="FO163"/>
  <c r="FP103"/>
  <c r="FP181"/>
  <c r="FO161"/>
  <c r="FP203"/>
  <c r="FQ204"/>
  <c r="FM144"/>
  <c r="FM40"/>
  <c r="FN166"/>
  <c r="FR23"/>
  <c r="FR49"/>
  <c r="FQ207"/>
  <c r="FM101"/>
  <c r="FR47"/>
  <c r="FT22"/>
  <c r="FT132"/>
  <c r="FO68"/>
  <c r="FP180"/>
  <c r="FN173"/>
  <c r="FM64"/>
  <c r="FM24"/>
  <c r="FP115"/>
  <c r="FP110"/>
  <c r="FN133"/>
  <c r="FQ166"/>
  <c r="FO117"/>
  <c r="FM104"/>
  <c r="FN198"/>
  <c r="FQ163"/>
  <c r="FQ103"/>
  <c r="FO81"/>
  <c r="FQ203"/>
  <c r="FQ40"/>
  <c r="FO167"/>
  <c r="FP123"/>
  <c r="FO160"/>
  <c r="FO171"/>
  <c r="FN105"/>
  <c r="FN115"/>
  <c r="FM149"/>
  <c r="FP128"/>
  <c r="FP189"/>
  <c r="FO87"/>
  <c r="FM161"/>
  <c r="FQ200"/>
  <c r="FM180"/>
  <c r="FO92"/>
  <c r="FN33"/>
  <c r="FM186"/>
  <c r="FM88"/>
  <c r="FO71"/>
  <c r="FM114"/>
  <c r="FQ156"/>
  <c r="FM181"/>
  <c r="FQ133"/>
  <c r="FN107"/>
  <c r="FU22"/>
  <c r="FN126"/>
  <c r="FN157"/>
  <c r="FP118"/>
  <c r="FM119"/>
  <c r="FU26"/>
  <c r="FN191"/>
  <c r="FN140"/>
  <c r="FN128"/>
  <c r="FM25"/>
  <c r="FN156"/>
  <c r="FM204"/>
  <c r="FO114"/>
  <c r="FM202"/>
  <c r="FO198"/>
  <c r="FO204"/>
  <c r="FO76"/>
  <c r="FQ116"/>
  <c r="FP146"/>
  <c r="FN95"/>
  <c r="FS195"/>
  <c r="FN80"/>
  <c r="FN188"/>
  <c r="FP208"/>
  <c r="FO177"/>
  <c r="FP77"/>
  <c r="FN193"/>
  <c r="FN197"/>
  <c r="FO145"/>
  <c r="FN78"/>
  <c r="FM120"/>
  <c r="FP172"/>
  <c r="FN87"/>
  <c r="FO74"/>
  <c r="FP76"/>
  <c r="FP94"/>
  <c r="FN101"/>
  <c r="FQ66"/>
  <c r="FO126"/>
  <c r="FM80"/>
  <c r="FM129"/>
  <c r="FN199"/>
  <c r="FM97"/>
  <c r="FQ118"/>
  <c r="FM70"/>
  <c r="FQ141"/>
  <c r="FR60"/>
  <c r="FS52"/>
  <c r="FQ158"/>
  <c r="FQ100"/>
  <c r="FM108"/>
  <c r="FP193"/>
  <c r="FP139"/>
  <c r="FQ155"/>
  <c r="FP197"/>
  <c r="FQ145"/>
  <c r="FP134"/>
  <c r="FP120"/>
  <c r="FO175"/>
  <c r="FS98"/>
  <c r="FO173"/>
  <c r="FN64"/>
  <c r="FO93"/>
  <c r="FN24"/>
  <c r="FP83"/>
  <c r="FN120"/>
  <c r="FM173"/>
  <c r="FO110"/>
  <c r="FU98"/>
  <c r="FP186"/>
  <c r="FQ188"/>
  <c r="FO152"/>
  <c r="FN208"/>
  <c r="FO158"/>
  <c r="FN77"/>
  <c r="FP86"/>
  <c r="FN155"/>
  <c r="FQ122"/>
  <c r="FQ175"/>
  <c r="FN200"/>
  <c r="FP109"/>
  <c r="FP202"/>
  <c r="FM160"/>
  <c r="FQ121"/>
  <c r="FN184"/>
  <c r="FM105"/>
  <c r="FM115"/>
  <c r="FM178"/>
  <c r="FN110"/>
  <c r="FO189"/>
  <c r="FP95"/>
  <c r="FP206"/>
  <c r="FP131"/>
  <c r="FU23"/>
  <c r="FM100"/>
  <c r="FM135"/>
  <c r="FQ109"/>
  <c r="FU18"/>
  <c r="FN185"/>
  <c r="FM169"/>
  <c r="FN183"/>
  <c r="FO70"/>
  <c r="FO182"/>
  <c r="FP179"/>
  <c r="FO176"/>
  <c r="FO196"/>
  <c r="FM134"/>
  <c r="FN68"/>
  <c r="FQ191"/>
  <c r="FQ202"/>
  <c r="FO180"/>
  <c r="FP24"/>
  <c r="FQ206"/>
  <c r="FT17"/>
  <c r="FN108"/>
  <c r="FM179"/>
  <c r="FP46"/>
  <c r="FM71"/>
  <c r="FO156"/>
  <c r="FO133"/>
  <c r="FN204"/>
  <c r="FM107"/>
  <c r="FP113"/>
  <c r="FQ147"/>
  <c r="FP185"/>
  <c r="FO192"/>
  <c r="FM94"/>
  <c r="FP154"/>
  <c r="FQ126"/>
  <c r="FQ183"/>
  <c r="FP199"/>
  <c r="FO131"/>
  <c r="FN44"/>
  <c r="FN152"/>
  <c r="FM182"/>
  <c r="FQ135"/>
  <c r="FO102"/>
  <c r="FO122"/>
  <c r="FQ134"/>
  <c r="FP119"/>
  <c r="FM190"/>
  <c r="FN104"/>
  <c r="FM156"/>
  <c r="FM103"/>
  <c r="FM133"/>
  <c r="FQ161"/>
  <c r="FO144"/>
  <c r="FP167"/>
  <c r="FM123"/>
  <c r="FP147"/>
  <c r="FP192"/>
  <c r="FM66"/>
  <c r="FO129"/>
  <c r="FN177"/>
  <c r="FO100"/>
  <c r="FN86"/>
  <c r="FO179"/>
  <c r="FN176"/>
  <c r="FN196"/>
  <c r="FP78"/>
  <c r="FM175"/>
  <c r="FM200"/>
  <c r="FQ173"/>
  <c r="FO172"/>
  <c r="FQ171"/>
  <c r="FM184"/>
  <c r="FO79"/>
  <c r="FP149"/>
  <c r="FO127"/>
  <c r="FM128"/>
  <c r="FP33"/>
  <c r="FP71"/>
  <c r="FQ117"/>
  <c r="FP124"/>
  <c r="FO190"/>
  <c r="FO201"/>
  <c r="FQ162"/>
  <c r="FN114"/>
  <c r="FP104"/>
  <c r="FP198"/>
  <c r="FN181"/>
  <c r="FP161"/>
  <c r="FP204"/>
  <c r="FN144"/>
  <c r="FN40"/>
  <c r="FP166"/>
  <c r="FQ123"/>
  <c r="FO107"/>
  <c r="FR132"/>
  <c r="FQ170"/>
  <c r="FN147"/>
  <c r="FQ185"/>
  <c r="FP74"/>
  <c r="FN136"/>
  <c r="FO207"/>
  <c r="FN83"/>
  <c r="FM154"/>
  <c r="FO66"/>
  <c r="FO169"/>
  <c r="FM126"/>
  <c r="FP183"/>
  <c r="FM199"/>
  <c r="FP97"/>
  <c r="FQ157"/>
  <c r="FM118"/>
  <c r="FN70"/>
  <c r="FP82"/>
  <c r="FO141"/>
  <c r="FS54"/>
  <c r="FO188"/>
  <c r="FQ208"/>
  <c r="FP177"/>
  <c r="FM158"/>
  <c r="FO108"/>
  <c r="FQ193"/>
  <c r="FQ139"/>
  <c r="FO155"/>
  <c r="FN179"/>
  <c r="FM176"/>
  <c r="FQ197"/>
  <c r="FP102"/>
  <c r="FM196"/>
  <c r="FO78"/>
  <c r="FQ120"/>
  <c r="FR45"/>
  <c r="FS187"/>
  <c r="FM68"/>
  <c r="FO191"/>
  <c r="FN202"/>
  <c r="FN180"/>
  <c r="FP173"/>
  <c r="FM172"/>
  <c r="FO64"/>
  <c r="FP171"/>
  <c r="FP93"/>
  <c r="FQ115"/>
  <c r="FN149"/>
  <c r="FQ127"/>
  <c r="FO128"/>
  <c r="FQ146"/>
  <c r="FM189"/>
  <c r="FP87"/>
  <c r="FP92"/>
  <c r="FN206"/>
  <c r="FS143"/>
  <c r="FP108"/>
  <c r="FN139"/>
  <c r="FO109"/>
  <c r="FS49"/>
  <c r="FM201"/>
  <c r="FO181"/>
  <c r="FP144"/>
  <c r="FO118"/>
  <c r="FQ152"/>
  <c r="FQ176"/>
  <c r="FM122"/>
  <c r="FN109"/>
  <c r="FP184"/>
  <c r="FQ105"/>
  <c r="FQ149"/>
  <c r="FN146"/>
  <c r="FN92"/>
  <c r="FM124"/>
  <c r="FQ151"/>
  <c r="FN162"/>
  <c r="FM198"/>
  <c r="FO203"/>
  <c r="FO137"/>
  <c r="FN167"/>
  <c r="FO113"/>
  <c r="FO185"/>
  <c r="FN192"/>
  <c r="FN76"/>
  <c r="FN94"/>
  <c r="FQ154"/>
  <c r="FP101"/>
  <c r="FO80"/>
  <c r="FQ199"/>
  <c r="FQ131"/>
  <c r="FM157"/>
  <c r="FN118"/>
  <c r="FM44"/>
  <c r="FM152"/>
  <c r="FM177"/>
  <c r="FN100"/>
  <c r="FO193"/>
  <c r="FP182"/>
  <c r="FM139"/>
  <c r="FP155"/>
  <c r="FN135"/>
  <c r="FP176"/>
  <c r="FO197"/>
  <c r="FQ46"/>
  <c r="FP196"/>
  <c r="FP145"/>
  <c r="FP122"/>
  <c r="FN134"/>
  <c r="FO120"/>
  <c r="FP68"/>
  <c r="FM109"/>
  <c r="FM191"/>
  <c r="FQ180"/>
  <c r="FP160"/>
  <c r="FM116"/>
  <c r="FM121"/>
  <c r="FO140"/>
  <c r="FO105"/>
  <c r="FO115"/>
  <c r="FN127"/>
  <c r="FQ178"/>
  <c r="FQ128"/>
  <c r="FO96"/>
  <c r="FQ110"/>
  <c r="FQ189"/>
  <c r="FM92"/>
  <c r="FN25"/>
  <c r="FO95"/>
  <c r="FP136"/>
  <c r="FO202"/>
  <c r="FP121"/>
  <c r="FM110"/>
  <c r="FN124"/>
  <c r="FO162"/>
  <c r="FM91"/>
  <c r="FQ107"/>
  <c r="FO136"/>
  <c r="FP169"/>
  <c r="FN82"/>
  <c r="FN71"/>
  <c r="FP151"/>
  <c r="FP190"/>
  <c r="FN163"/>
  <c r="FP156"/>
  <c r="FP81"/>
  <c r="FP133"/>
  <c r="FN203"/>
  <c r="FM137"/>
  <c r="FQ186"/>
  <c r="FP40"/>
  <c r="FM167"/>
  <c r="FM166"/>
  <c r="FP107"/>
  <c r="FQ113"/>
  <c r="FM170"/>
  <c r="FM192"/>
  <c r="FM74"/>
  <c r="FM76"/>
  <c r="FM207"/>
  <c r="FN154"/>
  <c r="FO101"/>
  <c r="FP126"/>
  <c r="FN129"/>
  <c r="FO199"/>
  <c r="FN97"/>
  <c r="FQ44"/>
  <c r="FP70"/>
  <c r="FP141"/>
  <c r="FP188"/>
  <c r="FP152"/>
  <c r="FO208"/>
  <c r="FP158"/>
  <c r="FO77"/>
  <c r="FQ182"/>
  <c r="FM86"/>
  <c r="FM197"/>
  <c r="FM102"/>
  <c r="FM145"/>
  <c r="FM78"/>
  <c r="FP175"/>
  <c r="FN160"/>
  <c r="FN116"/>
  <c r="FN121"/>
  <c r="FM93"/>
  <c r="FM140"/>
  <c r="FM79"/>
  <c r="FP105"/>
  <c r="FN178"/>
  <c r="FM96"/>
  <c r="FN189"/>
  <c r="FQ25"/>
  <c r="FM33"/>
  <c r="FN123"/>
  <c r="FP129"/>
  <c r="FQ137"/>
  <c r="FQ101"/>
  <c r="FO157"/>
  <c r="FM141"/>
  <c r="FM188"/>
  <c r="FO135"/>
  <c r="FQ196"/>
  <c r="FP200"/>
  <c r="FO121"/>
  <c r="FM171"/>
  <c r="FO206"/>
  <c r="FM117"/>
  <c r="FM151"/>
  <c r="FQ190"/>
  <c r="FQ201"/>
  <c r="FP91"/>
  <c r="FP114"/>
  <c r="FQ104"/>
  <c r="FP163"/>
  <c r="FO103"/>
  <c r="FM81"/>
  <c r="FN161"/>
  <c r="FP137"/>
  <c r="FN186"/>
  <c r="FO170"/>
  <c r="FM185"/>
  <c r="FO154"/>
  <c r="FN131"/>
  <c r="FR142"/>
  <c r="FU45"/>
  <c r="FM193"/>
  <c r="FN182"/>
  <c r="FM46"/>
  <c r="FQ102"/>
  <c r="FN145"/>
  <c r="FO200"/>
  <c r="FP191"/>
  <c r="FQ172"/>
  <c r="FQ64"/>
  <c r="FP140"/>
  <c r="FQ24"/>
  <c r="FO184"/>
  <c r="FO178"/>
  <c r="FM146"/>
  <c r="FM95"/>
  <c r="EU10"/>
  <c r="ED10"/>
  <c r="ED11"/>
  <c r="ED12"/>
  <c r="AO96"/>
  <c r="AU96" s="1"/>
  <c r="EH70"/>
  <c r="EH74"/>
  <c r="EH78"/>
  <c r="EH82"/>
  <c r="EH86"/>
  <c r="EH90"/>
  <c r="EH94"/>
  <c r="EH84"/>
  <c r="EH76"/>
  <c r="EH96"/>
  <c r="EH71"/>
  <c r="EH75"/>
  <c r="EH79"/>
  <c r="EH83"/>
  <c r="EH87"/>
  <c r="EH91"/>
  <c r="EH95"/>
  <c r="EH68"/>
  <c r="EH80"/>
  <c r="EH88"/>
  <c r="EH92"/>
  <c r="EH72"/>
  <c r="EH93"/>
  <c r="EH89"/>
  <c r="EH69"/>
  <c r="EH73"/>
  <c r="EH77"/>
  <c r="EH85"/>
  <c r="EH81"/>
  <c r="EH97"/>
  <c r="EE14"/>
  <c r="EE18"/>
  <c r="EE17"/>
  <c r="EE21"/>
  <c r="EE15"/>
  <c r="EE22"/>
  <c r="EE20"/>
  <c r="EE13"/>
  <c r="EE16"/>
  <c r="EE19"/>
  <c r="AN64"/>
  <c r="EG50"/>
  <c r="EG54"/>
  <c r="EG58"/>
  <c r="EG62"/>
  <c r="EG66"/>
  <c r="EG51"/>
  <c r="EG55"/>
  <c r="EG59"/>
  <c r="EG63"/>
  <c r="EG67"/>
  <c r="EG57"/>
  <c r="EG60"/>
  <c r="EG56"/>
  <c r="EG65"/>
  <c r="EG53"/>
  <c r="EG48"/>
  <c r="EG61"/>
  <c r="EG64"/>
  <c r="EG49"/>
  <c r="EG52"/>
  <c r="AM46"/>
  <c r="EF25"/>
  <c r="EF29"/>
  <c r="EF33"/>
  <c r="EF37"/>
  <c r="EF41"/>
  <c r="EF45"/>
  <c r="EF31"/>
  <c r="EF23"/>
  <c r="EF27"/>
  <c r="EF26"/>
  <c r="EF30"/>
  <c r="EF34"/>
  <c r="EF38"/>
  <c r="EF42"/>
  <c r="EF46"/>
  <c r="EF43"/>
  <c r="EF47"/>
  <c r="EF35"/>
  <c r="EF39"/>
  <c r="EF44"/>
  <c r="EF28"/>
  <c r="EF24"/>
  <c r="EF40"/>
  <c r="EF32"/>
  <c r="EF36"/>
  <c r="BB10"/>
  <c r="AO92"/>
  <c r="AU92" s="1"/>
  <c r="AO83"/>
  <c r="AU83" s="1"/>
  <c r="AO95"/>
  <c r="AU95" s="1"/>
  <c r="AO86"/>
  <c r="AU86" s="1"/>
  <c r="AO87"/>
  <c r="AU87" s="1"/>
  <c r="AO77"/>
  <c r="AU77" s="1"/>
  <c r="AN66"/>
  <c r="AO93"/>
  <c r="AU93" s="1"/>
  <c r="AO97"/>
  <c r="AU97" s="1"/>
  <c r="AO80"/>
  <c r="AU80" s="1"/>
  <c r="AO91"/>
  <c r="AU91" s="1"/>
  <c r="AO74"/>
  <c r="AU74" s="1"/>
  <c r="AO76"/>
  <c r="AU76" s="1"/>
  <c r="AO89"/>
  <c r="AO72"/>
  <c r="AO68"/>
  <c r="AU68" s="1"/>
  <c r="AO85"/>
  <c r="AO78"/>
  <c r="AO75"/>
  <c r="AO73"/>
  <c r="AO79"/>
  <c r="AO88"/>
  <c r="AO71"/>
  <c r="AO69"/>
  <c r="AO90"/>
  <c r="AO84"/>
  <c r="AM44"/>
  <c r="AS44" s="1"/>
  <c r="AM24"/>
  <c r="AO70"/>
  <c r="AU70" s="1"/>
  <c r="AM41"/>
  <c r="AM31"/>
  <c r="AM36"/>
  <c r="AM38"/>
  <c r="AM27"/>
  <c r="AM35"/>
  <c r="AM28"/>
  <c r="AM45"/>
  <c r="AM34"/>
  <c r="AM29"/>
  <c r="AM23"/>
  <c r="AM37"/>
  <c r="AM32"/>
  <c r="AM26"/>
  <c r="AM43"/>
  <c r="AM42"/>
  <c r="AM47"/>
  <c r="AM39"/>
  <c r="AM30"/>
  <c r="AN65"/>
  <c r="AN50"/>
  <c r="AN62"/>
  <c r="AN49"/>
  <c r="AN63"/>
  <c r="AN55"/>
  <c r="AN57"/>
  <c r="AN54"/>
  <c r="AN48"/>
  <c r="AN52"/>
  <c r="AN58"/>
  <c r="AN51"/>
  <c r="AN59"/>
  <c r="AN56"/>
  <c r="AN67"/>
  <c r="AN61"/>
  <c r="AN60"/>
  <c r="AN53"/>
  <c r="AM40"/>
  <c r="AM25"/>
  <c r="AO94"/>
  <c r="AU94" s="1"/>
  <c r="AO81"/>
  <c r="AU81" s="1"/>
  <c r="AO82"/>
  <c r="AU82" s="1"/>
  <c r="AL15"/>
  <c r="AL14"/>
  <c r="AL21"/>
  <c r="AL19"/>
  <c r="AL16"/>
  <c r="AL13"/>
  <c r="AL18"/>
  <c r="AL17"/>
  <c r="AL20"/>
  <c r="AL22"/>
  <c r="AM33"/>
  <c r="M9"/>
  <c r="K9"/>
  <c r="L9"/>
  <c r="N9"/>
  <c r="J9"/>
  <c r="AJ9"/>
  <c r="GK105"/>
  <c r="GK89"/>
  <c r="GK73"/>
  <c r="GK104"/>
  <c r="GK96"/>
  <c r="GK88"/>
  <c r="GK80"/>
  <c r="GK72"/>
  <c r="GK64"/>
  <c r="GK97"/>
  <c r="GK65"/>
  <c r="GK93"/>
  <c r="GK85"/>
  <c r="GK77"/>
  <c r="GK69"/>
  <c r="GK100"/>
  <c r="GK92"/>
  <c r="GK84"/>
  <c r="GK76"/>
  <c r="GK68"/>
  <c r="GK81"/>
  <c r="GK101"/>
  <c r="GK99"/>
  <c r="GK91"/>
  <c r="GK83"/>
  <c r="GK75"/>
  <c r="GK67"/>
  <c r="GK98"/>
  <c r="GK90"/>
  <c r="GK82"/>
  <c r="GK74"/>
  <c r="GK66"/>
  <c r="GK103"/>
  <c r="GK87"/>
  <c r="GK79"/>
  <c r="GK71"/>
  <c r="GK95"/>
  <c r="GK102"/>
  <c r="GK94"/>
  <c r="GK86"/>
  <c r="GK78"/>
  <c r="GK70"/>
  <c r="FC192"/>
  <c r="FC202"/>
  <c r="FC203"/>
  <c r="FC206"/>
  <c r="FC198"/>
  <c r="FC190"/>
  <c r="FC182"/>
  <c r="FC174"/>
  <c r="FC166"/>
  <c r="FC170"/>
  <c r="FC171"/>
  <c r="FC191"/>
  <c r="FC183"/>
  <c r="FC175"/>
  <c r="FC205"/>
  <c r="FC181"/>
  <c r="FC188"/>
  <c r="FC195"/>
  <c r="FC179"/>
  <c r="FC194"/>
  <c r="FC178"/>
  <c r="FC193"/>
  <c r="FC177"/>
  <c r="FC169"/>
  <c r="FC208"/>
  <c r="FC200"/>
  <c r="FC184"/>
  <c r="FC176"/>
  <c r="FC168"/>
  <c r="FC189"/>
  <c r="FC165"/>
  <c r="FC204"/>
  <c r="FC180"/>
  <c r="FC186"/>
  <c r="FC201"/>
  <c r="FC185"/>
  <c r="BG207"/>
  <c r="FC207"/>
  <c r="FC199"/>
  <c r="FC167"/>
  <c r="FC197"/>
  <c r="FC173"/>
  <c r="FC196"/>
  <c r="FC172"/>
  <c r="FC187"/>
  <c r="BG192"/>
  <c r="BG176"/>
  <c r="BG183"/>
  <c r="BG206"/>
  <c r="BG182"/>
  <c r="BG205"/>
  <c r="BG189"/>
  <c r="BG188"/>
  <c r="BG203"/>
  <c r="BG195"/>
  <c r="BG187"/>
  <c r="BG179"/>
  <c r="BG171"/>
  <c r="BG208"/>
  <c r="BG184"/>
  <c r="BG199"/>
  <c r="BG175"/>
  <c r="BG190"/>
  <c r="BG174"/>
  <c r="BG173"/>
  <c r="BG204"/>
  <c r="BG180"/>
  <c r="BG202"/>
  <c r="BG194"/>
  <c r="BG186"/>
  <c r="BG178"/>
  <c r="BG170"/>
  <c r="BG200"/>
  <c r="BG168"/>
  <c r="BG191"/>
  <c r="BG167"/>
  <c r="BG198"/>
  <c r="BG166"/>
  <c r="BG197"/>
  <c r="BG181"/>
  <c r="BG165"/>
  <c r="BG196"/>
  <c r="BG172"/>
  <c r="BG201"/>
  <c r="BG193"/>
  <c r="BG185"/>
  <c r="BG177"/>
  <c r="BG169"/>
  <c r="GK58"/>
  <c r="GK57"/>
  <c r="GK60"/>
  <c r="GK62"/>
  <c r="GK59"/>
  <c r="GK56"/>
  <c r="GK63"/>
  <c r="GK55"/>
  <c r="GK61"/>
  <c r="GJ180"/>
  <c r="GJ132"/>
  <c r="GJ108"/>
  <c r="GJ76"/>
  <c r="GJ201"/>
  <c r="GJ193"/>
  <c r="GJ185"/>
  <c r="GJ177"/>
  <c r="GJ169"/>
  <c r="GJ161"/>
  <c r="GJ153"/>
  <c r="GJ145"/>
  <c r="GJ137"/>
  <c r="GJ129"/>
  <c r="GJ121"/>
  <c r="GJ113"/>
  <c r="GJ105"/>
  <c r="GJ97"/>
  <c r="GJ89"/>
  <c r="GJ81"/>
  <c r="GJ73"/>
  <c r="GJ65"/>
  <c r="GJ57"/>
  <c r="GJ202"/>
  <c r="GJ194"/>
  <c r="GJ186"/>
  <c r="GJ178"/>
  <c r="GJ170"/>
  <c r="GJ162"/>
  <c r="GJ154"/>
  <c r="GJ146"/>
  <c r="GJ138"/>
  <c r="GJ130"/>
  <c r="GJ122"/>
  <c r="GJ114"/>
  <c r="GJ106"/>
  <c r="GJ98"/>
  <c r="GJ90"/>
  <c r="GJ82"/>
  <c r="GJ74"/>
  <c r="GJ66"/>
  <c r="GJ58"/>
  <c r="GJ203"/>
  <c r="GJ195"/>
  <c r="GJ187"/>
  <c r="GJ179"/>
  <c r="GJ171"/>
  <c r="GJ163"/>
  <c r="GJ155"/>
  <c r="GJ147"/>
  <c r="GJ139"/>
  <c r="GJ131"/>
  <c r="GJ123"/>
  <c r="GJ115"/>
  <c r="GJ107"/>
  <c r="GJ99"/>
  <c r="GJ91"/>
  <c r="GJ83"/>
  <c r="GJ75"/>
  <c r="GJ67"/>
  <c r="GJ59"/>
  <c r="GJ188"/>
  <c r="GJ156"/>
  <c r="GJ124"/>
  <c r="GJ84"/>
  <c r="GJ60"/>
  <c r="GJ197"/>
  <c r="GJ165"/>
  <c r="GJ141"/>
  <c r="GJ125"/>
  <c r="GJ85"/>
  <c r="GJ196"/>
  <c r="GJ164"/>
  <c r="GJ148"/>
  <c r="GJ116"/>
  <c r="GJ92"/>
  <c r="GJ68"/>
  <c r="GJ205"/>
  <c r="GJ173"/>
  <c r="GJ149"/>
  <c r="GJ133"/>
  <c r="GJ117"/>
  <c r="GJ109"/>
  <c r="GJ101"/>
  <c r="GJ93"/>
  <c r="GJ77"/>
  <c r="GJ69"/>
  <c r="GJ61"/>
  <c r="GJ206"/>
  <c r="GJ198"/>
  <c r="GJ190"/>
  <c r="GJ182"/>
  <c r="GJ174"/>
  <c r="GJ166"/>
  <c r="GJ158"/>
  <c r="GJ150"/>
  <c r="GJ142"/>
  <c r="GJ134"/>
  <c r="GJ126"/>
  <c r="GJ118"/>
  <c r="GJ110"/>
  <c r="GJ102"/>
  <c r="GJ94"/>
  <c r="GJ86"/>
  <c r="GJ78"/>
  <c r="GJ70"/>
  <c r="GJ62"/>
  <c r="GJ207"/>
  <c r="GJ199"/>
  <c r="GJ191"/>
  <c r="GJ183"/>
  <c r="GJ175"/>
  <c r="GJ167"/>
  <c r="GJ159"/>
  <c r="GJ151"/>
  <c r="GJ143"/>
  <c r="GJ135"/>
  <c r="GJ127"/>
  <c r="GJ119"/>
  <c r="GJ111"/>
  <c r="GJ103"/>
  <c r="GJ95"/>
  <c r="GJ87"/>
  <c r="GJ79"/>
  <c r="GJ71"/>
  <c r="GJ63"/>
  <c r="GJ55"/>
  <c r="GJ204"/>
  <c r="GJ172"/>
  <c r="GJ140"/>
  <c r="GJ100"/>
  <c r="GJ189"/>
  <c r="GJ181"/>
  <c r="GJ157"/>
  <c r="GJ208"/>
  <c r="GJ200"/>
  <c r="GJ192"/>
  <c r="GJ184"/>
  <c r="GJ176"/>
  <c r="GJ168"/>
  <c r="GJ160"/>
  <c r="GJ152"/>
  <c r="GJ144"/>
  <c r="GJ136"/>
  <c r="GJ128"/>
  <c r="GJ120"/>
  <c r="GJ112"/>
  <c r="GJ104"/>
  <c r="GJ96"/>
  <c r="GJ88"/>
  <c r="GJ80"/>
  <c r="GJ72"/>
  <c r="GJ64"/>
  <c r="GJ56"/>
  <c r="GJ52"/>
  <c r="GK52"/>
  <c r="GJ21"/>
  <c r="GK21"/>
  <c r="GJ49"/>
  <c r="GK49"/>
  <c r="GJ41"/>
  <c r="GK41"/>
  <c r="GJ33"/>
  <c r="GK33"/>
  <c r="GJ25"/>
  <c r="GK25"/>
  <c r="GJ18"/>
  <c r="GK18"/>
  <c r="GJ11"/>
  <c r="GK11"/>
  <c r="GJ50"/>
  <c r="GK50"/>
  <c r="GJ42"/>
  <c r="GK42"/>
  <c r="GJ34"/>
  <c r="GK34"/>
  <c r="GJ26"/>
  <c r="GK26"/>
  <c r="GJ19"/>
  <c r="GK19"/>
  <c r="GJ12"/>
  <c r="GK12"/>
  <c r="GJ51"/>
  <c r="GK51"/>
  <c r="GJ43"/>
  <c r="GK43"/>
  <c r="GJ35"/>
  <c r="GK35"/>
  <c r="GJ27"/>
  <c r="GK27"/>
  <c r="GJ20"/>
  <c r="GK20"/>
  <c r="GJ13"/>
  <c r="GK13"/>
  <c r="GJ36"/>
  <c r="GK36"/>
  <c r="GJ14"/>
  <c r="GK14"/>
  <c r="GJ37"/>
  <c r="GK37"/>
  <c r="GJ54"/>
  <c r="GK54"/>
  <c r="GJ46"/>
  <c r="GK46"/>
  <c r="GJ30"/>
  <c r="GK30"/>
  <c r="GJ15"/>
  <c r="GK15"/>
  <c r="GJ47"/>
  <c r="GK47"/>
  <c r="GJ39"/>
  <c r="GK39"/>
  <c r="GJ31"/>
  <c r="GK31"/>
  <c r="GJ23"/>
  <c r="GK23"/>
  <c r="GJ16"/>
  <c r="GK16"/>
  <c r="GJ44"/>
  <c r="GK44"/>
  <c r="GJ28"/>
  <c r="GK28"/>
  <c r="GJ53"/>
  <c r="GK53"/>
  <c r="GJ45"/>
  <c r="GK45"/>
  <c r="GJ29"/>
  <c r="GK29"/>
  <c r="GJ22"/>
  <c r="GK22"/>
  <c r="GJ38"/>
  <c r="GK38"/>
  <c r="GJ48"/>
  <c r="GK48"/>
  <c r="GJ40"/>
  <c r="GK40"/>
  <c r="GJ32"/>
  <c r="GK32"/>
  <c r="GJ24"/>
  <c r="GK24"/>
  <c r="GJ17"/>
  <c r="GK17"/>
  <c r="GK10"/>
  <c r="AJ205"/>
  <c r="AJ189"/>
  <c r="AJ165"/>
  <c r="AJ149"/>
  <c r="AJ117"/>
  <c r="AJ85"/>
  <c r="AJ61"/>
  <c r="AJ37"/>
  <c r="AJ206"/>
  <c r="AJ166"/>
  <c r="AJ118"/>
  <c r="AJ78"/>
  <c r="AJ46"/>
  <c r="AJ191"/>
  <c r="AJ167"/>
  <c r="AJ135"/>
  <c r="AJ111"/>
  <c r="AJ63"/>
  <c r="AJ31"/>
  <c r="AJ152"/>
  <c r="AJ96"/>
  <c r="AJ72"/>
  <c r="AJ56"/>
  <c r="AJ185"/>
  <c r="AJ161"/>
  <c r="AJ137"/>
  <c r="AJ105"/>
  <c r="AJ89"/>
  <c r="AJ49"/>
  <c r="AJ194"/>
  <c r="AJ178"/>
  <c r="AJ162"/>
  <c r="AJ146"/>
  <c r="AJ130"/>
  <c r="AJ106"/>
  <c r="AJ82"/>
  <c r="AJ66"/>
  <c r="AJ58"/>
  <c r="AJ50"/>
  <c r="AJ42"/>
  <c r="AJ26"/>
  <c r="AJ203"/>
  <c r="AJ195"/>
  <c r="AJ187"/>
  <c r="AJ179"/>
  <c r="AJ171"/>
  <c r="AJ163"/>
  <c r="AJ155"/>
  <c r="AJ147"/>
  <c r="AJ139"/>
  <c r="AJ131"/>
  <c r="AJ123"/>
  <c r="AJ115"/>
  <c r="AJ107"/>
  <c r="AJ99"/>
  <c r="AJ91"/>
  <c r="AJ83"/>
  <c r="AJ67"/>
  <c r="AJ59"/>
  <c r="AJ51"/>
  <c r="AJ43"/>
  <c r="AJ35"/>
  <c r="AJ27"/>
  <c r="AJ20"/>
  <c r="AJ204"/>
  <c r="AJ196"/>
  <c r="AJ188"/>
  <c r="AJ180"/>
  <c r="AJ172"/>
  <c r="AJ164"/>
  <c r="AJ156"/>
  <c r="AJ148"/>
  <c r="AJ140"/>
  <c r="AJ132"/>
  <c r="AJ124"/>
  <c r="AJ116"/>
  <c r="AJ108"/>
  <c r="AJ100"/>
  <c r="AJ92"/>
  <c r="AJ84"/>
  <c r="AJ76"/>
  <c r="AJ68"/>
  <c r="AJ60"/>
  <c r="AJ52"/>
  <c r="AJ44"/>
  <c r="AJ36"/>
  <c r="AJ28"/>
  <c r="AJ21"/>
  <c r="AJ181"/>
  <c r="AJ125"/>
  <c r="AJ101"/>
  <c r="AJ69"/>
  <c r="AJ29"/>
  <c r="AJ198"/>
  <c r="AJ174"/>
  <c r="AJ142"/>
  <c r="AJ126"/>
  <c r="AJ94"/>
  <c r="AJ62"/>
  <c r="AJ38"/>
  <c r="AJ207"/>
  <c r="AJ159"/>
  <c r="AJ119"/>
  <c r="AJ87"/>
  <c r="AJ47"/>
  <c r="AJ208"/>
  <c r="AJ184"/>
  <c r="AJ160"/>
  <c r="AJ136"/>
  <c r="AJ120"/>
  <c r="AJ104"/>
  <c r="AJ80"/>
  <c r="AJ40"/>
  <c r="AJ24"/>
  <c r="AJ177"/>
  <c r="AJ129"/>
  <c r="AJ81"/>
  <c r="AJ65"/>
  <c r="AJ41"/>
  <c r="AJ33"/>
  <c r="AJ25"/>
  <c r="AJ197"/>
  <c r="AJ173"/>
  <c r="AJ141"/>
  <c r="AJ109"/>
  <c r="AJ53"/>
  <c r="AJ190"/>
  <c r="AJ158"/>
  <c r="AJ102"/>
  <c r="AJ70"/>
  <c r="AJ183"/>
  <c r="AJ143"/>
  <c r="AJ103"/>
  <c r="AJ79"/>
  <c r="AJ55"/>
  <c r="AJ23"/>
  <c r="AJ200"/>
  <c r="AJ168"/>
  <c r="AJ128"/>
  <c r="AJ112"/>
  <c r="AJ64"/>
  <c r="AJ48"/>
  <c r="AJ32"/>
  <c r="AJ201"/>
  <c r="AJ153"/>
  <c r="AJ113"/>
  <c r="AJ73"/>
  <c r="AJ138"/>
  <c r="AJ19"/>
  <c r="AJ157"/>
  <c r="AJ133"/>
  <c r="AJ93"/>
  <c r="AJ77"/>
  <c r="AJ45"/>
  <c r="AJ22"/>
  <c r="AJ182"/>
  <c r="AJ150"/>
  <c r="AJ134"/>
  <c r="AJ110"/>
  <c r="AJ86"/>
  <c r="AJ54"/>
  <c r="AJ30"/>
  <c r="AJ199"/>
  <c r="AJ175"/>
  <c r="AJ151"/>
  <c r="AJ127"/>
  <c r="AJ95"/>
  <c r="AJ71"/>
  <c r="AJ39"/>
  <c r="AJ192"/>
  <c r="AJ176"/>
  <c r="AJ144"/>
  <c r="AJ88"/>
  <c r="AJ193"/>
  <c r="AJ169"/>
  <c r="AJ145"/>
  <c r="AJ121"/>
  <c r="AJ97"/>
  <c r="AJ57"/>
  <c r="AJ202"/>
  <c r="AJ186"/>
  <c r="AJ170"/>
  <c r="AJ154"/>
  <c r="AJ122"/>
  <c r="AJ114"/>
  <c r="AJ98"/>
  <c r="AJ90"/>
  <c r="AJ74"/>
  <c r="AJ34"/>
  <c r="AJ75"/>
  <c r="AJ14"/>
  <c r="AJ12"/>
  <c r="AJ13"/>
  <c r="AJ15"/>
  <c r="AJ16"/>
  <c r="AJ17"/>
  <c r="AJ10"/>
  <c r="AJ18"/>
  <c r="AJ11"/>
  <c r="F180"/>
  <c r="F148"/>
  <c r="F181"/>
  <c r="F166"/>
  <c r="F146"/>
  <c r="F204"/>
  <c r="F172"/>
  <c r="F132"/>
  <c r="F205"/>
  <c r="F173"/>
  <c r="F182"/>
  <c r="F150"/>
  <c r="F126"/>
  <c r="F207"/>
  <c r="F199"/>
  <c r="F191"/>
  <c r="F183"/>
  <c r="F175"/>
  <c r="F167"/>
  <c r="F159"/>
  <c r="F151"/>
  <c r="F143"/>
  <c r="F135"/>
  <c r="F127"/>
  <c r="F119"/>
  <c r="F188"/>
  <c r="F156"/>
  <c r="F124"/>
  <c r="F197"/>
  <c r="F125"/>
  <c r="F198"/>
  <c r="F196"/>
  <c r="F164"/>
  <c r="F140"/>
  <c r="F189"/>
  <c r="F190"/>
  <c r="F134"/>
  <c r="F133"/>
  <c r="F147"/>
  <c r="F158"/>
  <c r="F203"/>
  <c r="F187"/>
  <c r="F142"/>
  <c r="F163"/>
  <c r="F174"/>
  <c r="F165"/>
  <c r="F149"/>
  <c r="F131"/>
  <c r="F179"/>
  <c r="F157"/>
  <c r="F141"/>
  <c r="F206"/>
  <c r="F195"/>
  <c r="F155"/>
  <c r="F139"/>
  <c r="F123"/>
  <c r="F171"/>
  <c r="F162"/>
  <c r="F138"/>
  <c r="F122"/>
  <c r="F201"/>
  <c r="F177"/>
  <c r="F161"/>
  <c r="F152"/>
  <c r="F178"/>
  <c r="F154"/>
  <c r="F130"/>
  <c r="F185"/>
  <c r="F145"/>
  <c r="F137"/>
  <c r="F208"/>
  <c r="F192"/>
  <c r="F168"/>
  <c r="F144"/>
  <c r="F120"/>
  <c r="F194"/>
  <c r="F186"/>
  <c r="F170"/>
  <c r="F193"/>
  <c r="F153"/>
  <c r="F129"/>
  <c r="F121"/>
  <c r="F200"/>
  <c r="F136"/>
  <c r="F202"/>
  <c r="F169"/>
  <c r="F184"/>
  <c r="F176"/>
  <c r="F160"/>
  <c r="F128"/>
  <c r="EL146" l="1"/>
  <c r="EK167"/>
  <c r="AS166"/>
  <c r="AR140"/>
  <c r="AW140" s="1"/>
  <c r="EK159"/>
  <c r="AS194"/>
  <c r="AS196"/>
  <c r="AR202"/>
  <c r="EK177"/>
  <c r="EK182"/>
  <c r="AS140"/>
  <c r="EK202"/>
  <c r="AR194"/>
  <c r="AW194" s="1"/>
  <c r="EK189"/>
  <c r="FS61"/>
  <c r="AR171"/>
  <c r="FU63"/>
  <c r="FT63"/>
  <c r="EL127"/>
  <c r="AT149"/>
  <c r="AS200"/>
  <c r="FS63"/>
  <c r="AS78"/>
  <c r="EJ128"/>
  <c r="AS137"/>
  <c r="AR180"/>
  <c r="EK152"/>
  <c r="AR189"/>
  <c r="EL76"/>
  <c r="EK194"/>
  <c r="AR139"/>
  <c r="AR147"/>
  <c r="EL164"/>
  <c r="AR190"/>
  <c r="EL197"/>
  <c r="FR63"/>
  <c r="FV63" s="1"/>
  <c r="AR148"/>
  <c r="AR153"/>
  <c r="AR149"/>
  <c r="EK197"/>
  <c r="EK204"/>
  <c r="AR184"/>
  <c r="AR129"/>
  <c r="EL173"/>
  <c r="AS190"/>
  <c r="EK156"/>
  <c r="EP156" s="1"/>
  <c r="EK198"/>
  <c r="EP198" s="1"/>
  <c r="AR200"/>
  <c r="AR158"/>
  <c r="AS153"/>
  <c r="AR151"/>
  <c r="AR163"/>
  <c r="EK155"/>
  <c r="AS162"/>
  <c r="AW162" s="1"/>
  <c r="AS206"/>
  <c r="EK164"/>
  <c r="EJ85"/>
  <c r="AS142"/>
  <c r="EL161"/>
  <c r="AR142"/>
  <c r="EK173"/>
  <c r="EJ68"/>
  <c r="EK179"/>
  <c r="EL74"/>
  <c r="EK153"/>
  <c r="AR172"/>
  <c r="AR152"/>
  <c r="EL205"/>
  <c r="AR141"/>
  <c r="EK193"/>
  <c r="EL153"/>
  <c r="EL148"/>
  <c r="EL79"/>
  <c r="AS141"/>
  <c r="EK133"/>
  <c r="EP133" s="1"/>
  <c r="AS149"/>
  <c r="AS182"/>
  <c r="EK195"/>
  <c r="EK185"/>
  <c r="AS189"/>
  <c r="EL207"/>
  <c r="AS163"/>
  <c r="AR144"/>
  <c r="AR198"/>
  <c r="EK188"/>
  <c r="AR137"/>
  <c r="AS129"/>
  <c r="EL103"/>
  <c r="EL195"/>
  <c r="EK207"/>
  <c r="EK161"/>
  <c r="EP161" s="1"/>
  <c r="AR167"/>
  <c r="AW167" s="1"/>
  <c r="EL108"/>
  <c r="EQ108" s="1"/>
  <c r="EL188"/>
  <c r="AT155"/>
  <c r="AX155" s="1"/>
  <c r="AT153"/>
  <c r="AS178"/>
  <c r="AR182"/>
  <c r="AR201"/>
  <c r="EK203"/>
  <c r="AR206"/>
  <c r="AS147"/>
  <c r="AR159"/>
  <c r="AR133"/>
  <c r="AS205"/>
  <c r="EL160"/>
  <c r="EK154"/>
  <c r="EP154" s="1"/>
  <c r="EK137"/>
  <c r="AR191"/>
  <c r="AW191" s="1"/>
  <c r="AR170"/>
  <c r="AR205"/>
  <c r="AR160"/>
  <c r="EL189"/>
  <c r="AR178"/>
  <c r="EK142"/>
  <c r="EL190"/>
  <c r="EP190" s="1"/>
  <c r="EL131"/>
  <c r="EK158"/>
  <c r="EK148"/>
  <c r="AR164"/>
  <c r="EK140"/>
  <c r="EL158"/>
  <c r="AS160"/>
  <c r="EK170"/>
  <c r="AR131"/>
  <c r="AS180"/>
  <c r="AS192"/>
  <c r="EL137"/>
  <c r="AR192"/>
  <c r="EK160"/>
  <c r="AR181"/>
  <c r="EK149"/>
  <c r="AS183"/>
  <c r="AS128"/>
  <c r="EK131"/>
  <c r="EL142"/>
  <c r="EL149"/>
  <c r="AR143"/>
  <c r="AR188"/>
  <c r="EK144"/>
  <c r="AR207"/>
  <c r="AW207" s="1"/>
  <c r="EK139"/>
  <c r="EP139" s="1"/>
  <c r="AR183"/>
  <c r="AR187"/>
  <c r="EJ124"/>
  <c r="EJ205"/>
  <c r="EJ76"/>
  <c r="EJ80"/>
  <c r="FT21"/>
  <c r="FX21" s="1"/>
  <c r="EJ73"/>
  <c r="EJ176"/>
  <c r="EJ181"/>
  <c r="EJ143"/>
  <c r="FU138"/>
  <c r="FX138" s="1"/>
  <c r="FS159"/>
  <c r="FW159" s="1"/>
  <c r="FR138"/>
  <c r="FV138" s="1"/>
  <c r="FR159"/>
  <c r="AS124"/>
  <c r="AT124"/>
  <c r="EM143"/>
  <c r="EQ143" s="1"/>
  <c r="AT193"/>
  <c r="AX193" s="1"/>
  <c r="AT189"/>
  <c r="AT197"/>
  <c r="AX197" s="1"/>
  <c r="EM162"/>
  <c r="EQ162" s="1"/>
  <c r="AS120"/>
  <c r="EJ189"/>
  <c r="EO189" s="1"/>
  <c r="EJ114"/>
  <c r="EJ161"/>
  <c r="AT162"/>
  <c r="EM120"/>
  <c r="EL120"/>
  <c r="AT115"/>
  <c r="AT122"/>
  <c r="EM156"/>
  <c r="EQ156" s="1"/>
  <c r="EM127"/>
  <c r="FR51"/>
  <c r="EM147"/>
  <c r="EQ147" s="1"/>
  <c r="AR70"/>
  <c r="FU130"/>
  <c r="EJ196"/>
  <c r="EO196" s="1"/>
  <c r="EJ194"/>
  <c r="FS55"/>
  <c r="EJ164"/>
  <c r="EJ174"/>
  <c r="EO174" s="1"/>
  <c r="EJ145"/>
  <c r="EO145" s="1"/>
  <c r="EJ147"/>
  <c r="EO147" s="1"/>
  <c r="EJ136"/>
  <c r="EJ108"/>
  <c r="EJ187"/>
  <c r="EO187" s="1"/>
  <c r="EJ101"/>
  <c r="AR84"/>
  <c r="AR122"/>
  <c r="EJ198"/>
  <c r="EJ110"/>
  <c r="EJ207"/>
  <c r="EJ157"/>
  <c r="EO157" s="1"/>
  <c r="EJ155"/>
  <c r="EJ204"/>
  <c r="EJ199"/>
  <c r="EO199" s="1"/>
  <c r="EJ188"/>
  <c r="EJ120"/>
  <c r="EJ150"/>
  <c r="EO150" s="1"/>
  <c r="EJ171"/>
  <c r="EO171" s="1"/>
  <c r="EJ190"/>
  <c r="EO190" s="1"/>
  <c r="EJ170"/>
  <c r="EJ177"/>
  <c r="EJ192"/>
  <c r="EO192" s="1"/>
  <c r="EJ152"/>
  <c r="EJ156"/>
  <c r="EJ167"/>
  <c r="EO167" s="1"/>
  <c r="EK205"/>
  <c r="EJ193"/>
  <c r="EJ137"/>
  <c r="EJ133"/>
  <c r="EK176"/>
  <c r="EJ195"/>
  <c r="EJ208"/>
  <c r="EO208" s="1"/>
  <c r="EJ169"/>
  <c r="EO169" s="1"/>
  <c r="EJ185"/>
  <c r="EJ151"/>
  <c r="EO151" s="1"/>
  <c r="EJ154"/>
  <c r="AR99"/>
  <c r="EJ180"/>
  <c r="EO180" s="1"/>
  <c r="EJ200"/>
  <c r="EO200" s="1"/>
  <c r="EJ162"/>
  <c r="EO162" s="1"/>
  <c r="EJ201"/>
  <c r="EO201" s="1"/>
  <c r="EJ84"/>
  <c r="EJ96"/>
  <c r="EK104"/>
  <c r="EJ70"/>
  <c r="EJ74"/>
  <c r="EK80"/>
  <c r="EK83"/>
  <c r="EJ138"/>
  <c r="EO138" s="1"/>
  <c r="EJ140"/>
  <c r="EJ166"/>
  <c r="EO166" s="1"/>
  <c r="EJ153"/>
  <c r="EJ203"/>
  <c r="EJ191"/>
  <c r="EO191" s="1"/>
  <c r="EJ179"/>
  <c r="EJ184"/>
  <c r="EO184" s="1"/>
  <c r="AR115"/>
  <c r="EJ183"/>
  <c r="EO183" s="1"/>
  <c r="EJ139"/>
  <c r="EJ163"/>
  <c r="EO163" s="1"/>
  <c r="EJ197"/>
  <c r="EJ146"/>
  <c r="EO146" s="1"/>
  <c r="EK143"/>
  <c r="EP143" s="1"/>
  <c r="EJ173"/>
  <c r="EJ142"/>
  <c r="EJ149"/>
  <c r="EJ206"/>
  <c r="EO206" s="1"/>
  <c r="AR74"/>
  <c r="EJ175"/>
  <c r="EO175" s="1"/>
  <c r="EJ178"/>
  <c r="EO178" s="1"/>
  <c r="EJ186"/>
  <c r="EO186" s="1"/>
  <c r="EJ172"/>
  <c r="EO172" s="1"/>
  <c r="EJ182"/>
  <c r="EO182" s="1"/>
  <c r="EJ104"/>
  <c r="EJ141"/>
  <c r="EO141" s="1"/>
  <c r="EJ160"/>
  <c r="EJ148"/>
  <c r="EJ83"/>
  <c r="EJ123"/>
  <c r="EJ159"/>
  <c r="EK181"/>
  <c r="EJ158"/>
  <c r="EJ144"/>
  <c r="EO144" s="1"/>
  <c r="EJ202"/>
  <c r="FV13"/>
  <c r="FR90"/>
  <c r="EJ122"/>
  <c r="EJ91"/>
  <c r="EJ87"/>
  <c r="FT51"/>
  <c r="FX51" s="1"/>
  <c r="EJ69"/>
  <c r="AS104"/>
  <c r="FU57"/>
  <c r="AS113"/>
  <c r="FT58"/>
  <c r="FX58" s="1"/>
  <c r="EJ109"/>
  <c r="FS56"/>
  <c r="EJ99"/>
  <c r="FY11"/>
  <c r="EJ81"/>
  <c r="EJ134"/>
  <c r="EM154"/>
  <c r="EQ154" s="1"/>
  <c r="FS30"/>
  <c r="EJ112"/>
  <c r="EM197"/>
  <c r="EM195"/>
  <c r="FS90"/>
  <c r="FT56"/>
  <c r="EJ115"/>
  <c r="EL113"/>
  <c r="EM166"/>
  <c r="EQ166" s="1"/>
  <c r="EJ100"/>
  <c r="EJ105"/>
  <c r="EJ118"/>
  <c r="EJ86"/>
  <c r="EJ126"/>
  <c r="EL121"/>
  <c r="EJ77"/>
  <c r="EJ44"/>
  <c r="EJ75"/>
  <c r="AT103"/>
  <c r="EJ119"/>
  <c r="AK138"/>
  <c r="AQ138" s="1"/>
  <c r="AV138" s="1"/>
  <c r="AK159"/>
  <c r="AQ159" s="1"/>
  <c r="AK98"/>
  <c r="BF98" s="1"/>
  <c r="AK132"/>
  <c r="BF132" s="1"/>
  <c r="AK88"/>
  <c r="AQ88" s="1"/>
  <c r="AK119"/>
  <c r="AQ119" s="1"/>
  <c r="AK186"/>
  <c r="AQ186" s="1"/>
  <c r="AV186" s="1"/>
  <c r="AK152"/>
  <c r="AQ152" s="1"/>
  <c r="AV152" s="1"/>
  <c r="AK139"/>
  <c r="AQ139" s="1"/>
  <c r="AK107"/>
  <c r="AQ107" s="1"/>
  <c r="AK172"/>
  <c r="AQ172" s="1"/>
  <c r="AK129"/>
  <c r="AQ129" s="1"/>
  <c r="AK136"/>
  <c r="BF136" s="1"/>
  <c r="AK202"/>
  <c r="AQ202" s="1"/>
  <c r="AV202" s="1"/>
  <c r="AK114"/>
  <c r="AQ114" s="1"/>
  <c r="AK133"/>
  <c r="AQ133" s="1"/>
  <c r="AK115"/>
  <c r="AQ115" s="1"/>
  <c r="AK182"/>
  <c r="AQ182" s="1"/>
  <c r="AK108"/>
  <c r="AQ108" s="1"/>
  <c r="AK130"/>
  <c r="BF130" s="1"/>
  <c r="AK79"/>
  <c r="AQ79" s="1"/>
  <c r="AK181"/>
  <c r="AQ181" s="1"/>
  <c r="AK157"/>
  <c r="AQ157" s="1"/>
  <c r="AV157" s="1"/>
  <c r="AK194"/>
  <c r="AQ194" s="1"/>
  <c r="AV194" s="1"/>
  <c r="AK78"/>
  <c r="BF78" s="1"/>
  <c r="AK147"/>
  <c r="AQ147" s="1"/>
  <c r="AK97"/>
  <c r="BF97" s="1"/>
  <c r="AK77"/>
  <c r="AQ77" s="1"/>
  <c r="AK99"/>
  <c r="AQ99" s="1"/>
  <c r="AK161"/>
  <c r="AQ161" s="1"/>
  <c r="AV161" s="1"/>
  <c r="AK196"/>
  <c r="AQ196" s="1"/>
  <c r="AV196" s="1"/>
  <c r="AK70"/>
  <c r="AQ70" s="1"/>
  <c r="AK187"/>
  <c r="AQ187" s="1"/>
  <c r="AK102"/>
  <c r="AQ102" s="1"/>
  <c r="AK184"/>
  <c r="AQ184" s="1"/>
  <c r="AK167"/>
  <c r="AQ167" s="1"/>
  <c r="AK134"/>
  <c r="AQ134" s="1"/>
  <c r="AK160"/>
  <c r="AQ160" s="1"/>
  <c r="AK154"/>
  <c r="AQ154" s="1"/>
  <c r="AV154" s="1"/>
  <c r="AK96"/>
  <c r="BF96" s="1"/>
  <c r="AK81"/>
  <c r="AQ81" s="1"/>
  <c r="AK197"/>
  <c r="AQ197" s="1"/>
  <c r="AV197" s="1"/>
  <c r="AK127"/>
  <c r="AQ127" s="1"/>
  <c r="AK156"/>
  <c r="AQ156" s="1"/>
  <c r="AV156" s="1"/>
  <c r="AK145"/>
  <c r="AQ145" s="1"/>
  <c r="AV145" s="1"/>
  <c r="AK123"/>
  <c r="AQ123" s="1"/>
  <c r="AK166"/>
  <c r="AQ166" s="1"/>
  <c r="AV166" s="1"/>
  <c r="AK92"/>
  <c r="BF92" s="1"/>
  <c r="AK183"/>
  <c r="AQ183" s="1"/>
  <c r="AK94"/>
  <c r="AQ94" s="1"/>
  <c r="AK95"/>
  <c r="AQ95" s="1"/>
  <c r="AK126"/>
  <c r="BF126" s="1"/>
  <c r="AK82"/>
  <c r="AQ82" s="1"/>
  <c r="AK128"/>
  <c r="AQ128" s="1"/>
  <c r="AK76"/>
  <c r="BF76" s="1"/>
  <c r="AK162"/>
  <c r="AQ162" s="1"/>
  <c r="AV162" s="1"/>
  <c r="AK93"/>
  <c r="BF93" s="1"/>
  <c r="AK86"/>
  <c r="AQ86" s="1"/>
  <c r="AK111"/>
  <c r="AQ111" s="1"/>
  <c r="AK153"/>
  <c r="AQ153" s="1"/>
  <c r="AK195"/>
  <c r="AQ195" s="1"/>
  <c r="AV195" s="1"/>
  <c r="AK141"/>
  <c r="AQ141" s="1"/>
  <c r="AK74"/>
  <c r="AQ74" s="1"/>
  <c r="AK100"/>
  <c r="AQ100" s="1"/>
  <c r="AK193"/>
  <c r="AQ193" s="1"/>
  <c r="AV193" s="1"/>
  <c r="AK120"/>
  <c r="AQ120" s="1"/>
  <c r="AK208"/>
  <c r="AQ208" s="1"/>
  <c r="AV208" s="1"/>
  <c r="AK87"/>
  <c r="AQ87" s="1"/>
  <c r="AK69"/>
  <c r="AQ69" s="1"/>
  <c r="AK205"/>
  <c r="AQ205" s="1"/>
  <c r="AK75"/>
  <c r="AQ75" s="1"/>
  <c r="AK150"/>
  <c r="AQ150" s="1"/>
  <c r="AV150" s="1"/>
  <c r="AK143"/>
  <c r="AQ143" s="1"/>
  <c r="AK103"/>
  <c r="AQ103" s="1"/>
  <c r="AK117"/>
  <c r="BF117" s="1"/>
  <c r="AK192"/>
  <c r="AQ192" s="1"/>
  <c r="AK124"/>
  <c r="BF124" s="1"/>
  <c r="AK171"/>
  <c r="AQ171" s="1"/>
  <c r="AV171" s="1"/>
  <c r="AK80"/>
  <c r="AQ80" s="1"/>
  <c r="AK137"/>
  <c r="BF137" s="1"/>
  <c r="AK135"/>
  <c r="AQ135" s="1"/>
  <c r="AV135" s="1"/>
  <c r="AK110"/>
  <c r="BF110" s="1"/>
  <c r="AK144"/>
  <c r="AQ144" s="1"/>
  <c r="AK176"/>
  <c r="AQ176" s="1"/>
  <c r="AV176" s="1"/>
  <c r="AK179"/>
  <c r="AQ179" s="1"/>
  <c r="AV179" s="1"/>
  <c r="AK85"/>
  <c r="AQ85" s="1"/>
  <c r="AK185"/>
  <c r="AQ185" s="1"/>
  <c r="AV185" s="1"/>
  <c r="AK151"/>
  <c r="AQ151" s="1"/>
  <c r="AV151" s="1"/>
  <c r="AK122"/>
  <c r="AQ122" s="1"/>
  <c r="AK104"/>
  <c r="AQ104" s="1"/>
  <c r="AK180"/>
  <c r="AQ180" s="1"/>
  <c r="AK140"/>
  <c r="AQ140" s="1"/>
  <c r="AK175"/>
  <c r="AQ175" s="1"/>
  <c r="AV175" s="1"/>
  <c r="AK168"/>
  <c r="AQ168" s="1"/>
  <c r="AV168" s="1"/>
  <c r="AK105"/>
  <c r="BF105" s="1"/>
  <c r="AK178"/>
  <c r="AQ178" s="1"/>
  <c r="AK89"/>
  <c r="BF89" s="1"/>
  <c r="AK174"/>
  <c r="AQ174" s="1"/>
  <c r="AV174" s="1"/>
  <c r="AK148"/>
  <c r="AQ148" s="1"/>
  <c r="AK71"/>
  <c r="BF71" s="1"/>
  <c r="AK170"/>
  <c r="AQ170" s="1"/>
  <c r="AK68"/>
  <c r="AQ68" s="1"/>
  <c r="AK109"/>
  <c r="AQ109" s="1"/>
  <c r="AK191"/>
  <c r="AQ191" s="1"/>
  <c r="AK206"/>
  <c r="AQ206" s="1"/>
  <c r="AK173"/>
  <c r="AQ173" s="1"/>
  <c r="AV173" s="1"/>
  <c r="AK204"/>
  <c r="AQ204" s="1"/>
  <c r="AV204" s="1"/>
  <c r="AK146"/>
  <c r="AQ146" s="1"/>
  <c r="AV146" s="1"/>
  <c r="AK91"/>
  <c r="AQ91" s="1"/>
  <c r="AK101"/>
  <c r="BF101" s="1"/>
  <c r="AK203"/>
  <c r="AQ203" s="1"/>
  <c r="AV203" s="1"/>
  <c r="AK121"/>
  <c r="BF121" s="1"/>
  <c r="AK177"/>
  <c r="AQ177" s="1"/>
  <c r="AV177" s="1"/>
  <c r="AK201"/>
  <c r="AQ201" s="1"/>
  <c r="AK131"/>
  <c r="AQ131" s="1"/>
  <c r="AK158"/>
  <c r="AQ158" s="1"/>
  <c r="AK207"/>
  <c r="AQ207" s="1"/>
  <c r="AK149"/>
  <c r="AQ149" s="1"/>
  <c r="AK90"/>
  <c r="AQ90" s="1"/>
  <c r="AK125"/>
  <c r="AQ125" s="1"/>
  <c r="AK165"/>
  <c r="AQ165" s="1"/>
  <c r="AV165" s="1"/>
  <c r="AK164"/>
  <c r="AQ164" s="1"/>
  <c r="AK142"/>
  <c r="AQ142" s="1"/>
  <c r="AK72"/>
  <c r="BF72" s="1"/>
  <c r="AK84"/>
  <c r="AQ84" s="1"/>
  <c r="AK188"/>
  <c r="AQ188" s="1"/>
  <c r="AK200"/>
  <c r="AQ200" s="1"/>
  <c r="AK83"/>
  <c r="AQ83" s="1"/>
  <c r="AK199"/>
  <c r="AQ199" s="1"/>
  <c r="AV199" s="1"/>
  <c r="AK190"/>
  <c r="AQ190" s="1"/>
  <c r="AK155"/>
  <c r="AQ155" s="1"/>
  <c r="AV155" s="1"/>
  <c r="AK163"/>
  <c r="AQ163" s="1"/>
  <c r="AK189"/>
  <c r="AQ189" s="1"/>
  <c r="AK113"/>
  <c r="AQ113" s="1"/>
  <c r="AK118"/>
  <c r="AQ118" s="1"/>
  <c r="AK106"/>
  <c r="BF106" s="1"/>
  <c r="AK73"/>
  <c r="AQ73" s="1"/>
  <c r="AK112"/>
  <c r="AQ112" s="1"/>
  <c r="AK169"/>
  <c r="AQ169" s="1"/>
  <c r="AV169" s="1"/>
  <c r="AK198"/>
  <c r="AQ198" s="1"/>
  <c r="AK116"/>
  <c r="AQ116" s="1"/>
  <c r="EJ93"/>
  <c r="EJ135"/>
  <c r="EJ78"/>
  <c r="EJ95"/>
  <c r="EJ127"/>
  <c r="FU35"/>
  <c r="EL106"/>
  <c r="AT178"/>
  <c r="FU42"/>
  <c r="FX42" s="1"/>
  <c r="FR55"/>
  <c r="FV55" s="1"/>
  <c r="AS40"/>
  <c r="AX40" s="1"/>
  <c r="FU61"/>
  <c r="FT57"/>
  <c r="FU39"/>
  <c r="FW19"/>
  <c r="FZ19" s="1"/>
  <c r="FS42"/>
  <c r="FV42" s="1"/>
  <c r="EM106"/>
  <c r="FW15"/>
  <c r="FT53"/>
  <c r="FX53" s="1"/>
  <c r="FY14"/>
  <c r="FS57"/>
  <c r="FU55"/>
  <c r="FR53"/>
  <c r="FX13"/>
  <c r="EM25"/>
  <c r="FR111"/>
  <c r="FV111" s="1"/>
  <c r="AS87"/>
  <c r="AS103"/>
  <c r="FR57"/>
  <c r="FV57" s="1"/>
  <c r="EM121"/>
  <c r="EM199"/>
  <c r="EQ199" s="1"/>
  <c r="EM163"/>
  <c r="EQ163" s="1"/>
  <c r="FX14"/>
  <c r="FZ14" s="1"/>
  <c r="FS39"/>
  <c r="FV39" s="1"/>
  <c r="EM184"/>
  <c r="EQ184" s="1"/>
  <c r="FS51"/>
  <c r="EL119"/>
  <c r="EL82"/>
  <c r="AT101"/>
  <c r="EL114"/>
  <c r="EL116"/>
  <c r="EL118"/>
  <c r="AS101"/>
  <c r="EM119"/>
  <c r="EL109"/>
  <c r="AS121"/>
  <c r="EL117"/>
  <c r="AS76"/>
  <c r="AT173"/>
  <c r="AX173" s="1"/>
  <c r="FT35"/>
  <c r="FU60"/>
  <c r="FR29"/>
  <c r="FS53"/>
  <c r="FR56"/>
  <c r="FT31"/>
  <c r="FX15"/>
  <c r="FR27"/>
  <c r="FV27" s="1"/>
  <c r="FT69"/>
  <c r="FX69" s="1"/>
  <c r="FT55"/>
  <c r="FS69"/>
  <c r="EM182"/>
  <c r="ER182" s="1"/>
  <c r="EN108"/>
  <c r="ER108" s="1"/>
  <c r="AT45"/>
  <c r="AY45" s="1"/>
  <c r="FT36"/>
  <c r="FR21"/>
  <c r="FT61"/>
  <c r="AT125"/>
  <c r="AY125" s="1"/>
  <c r="FU56"/>
  <c r="AT20"/>
  <c r="AY20" s="1"/>
  <c r="AU38"/>
  <c r="FU30"/>
  <c r="FU20"/>
  <c r="AT117"/>
  <c r="AY117" s="1"/>
  <c r="AT37"/>
  <c r="AY37" s="1"/>
  <c r="EM31"/>
  <c r="ER31" s="1"/>
  <c r="EM140"/>
  <c r="ER140" s="1"/>
  <c r="FU41"/>
  <c r="FR61"/>
  <c r="FV61" s="1"/>
  <c r="FU89"/>
  <c r="FX89" s="1"/>
  <c r="AS83"/>
  <c r="FS21"/>
  <c r="FT39"/>
  <c r="FU168"/>
  <c r="FS41"/>
  <c r="FS29"/>
  <c r="FW29" s="1"/>
  <c r="EM194"/>
  <c r="ER194" s="1"/>
  <c r="AT171"/>
  <c r="AY171" s="1"/>
  <c r="EM167"/>
  <c r="ER167" s="1"/>
  <c r="AT23"/>
  <c r="AY23" s="1"/>
  <c r="FT48"/>
  <c r="FS48"/>
  <c r="FY16"/>
  <c r="FU28"/>
  <c r="FV19"/>
  <c r="EL75"/>
  <c r="AS126"/>
  <c r="FU52"/>
  <c r="FR69"/>
  <c r="FR50"/>
  <c r="FT60"/>
  <c r="FS37"/>
  <c r="FT37"/>
  <c r="FS50"/>
  <c r="FS58"/>
  <c r="FV58" s="1"/>
  <c r="FT130"/>
  <c r="FW130" s="1"/>
  <c r="EK121"/>
  <c r="AS100"/>
  <c r="FU37"/>
  <c r="FT34"/>
  <c r="FV15"/>
  <c r="AT169"/>
  <c r="AY169" s="1"/>
  <c r="FT50"/>
  <c r="FX50" s="1"/>
  <c r="FU187"/>
  <c r="FS36"/>
  <c r="FR26"/>
  <c r="FU34"/>
  <c r="FS31"/>
  <c r="EM38"/>
  <c r="FU36"/>
  <c r="EL81"/>
  <c r="FU48"/>
  <c r="FS125"/>
  <c r="EM34"/>
  <c r="ER34" s="1"/>
  <c r="AT29"/>
  <c r="AY29" s="1"/>
  <c r="EN38"/>
  <c r="AT34"/>
  <c r="AY34" s="1"/>
  <c r="FV45"/>
  <c r="AT133"/>
  <c r="AY133" s="1"/>
  <c r="AT27"/>
  <c r="AY27" s="1"/>
  <c r="FV20"/>
  <c r="FR37"/>
  <c r="FV18"/>
  <c r="EM35"/>
  <c r="ER35" s="1"/>
  <c r="FS62"/>
  <c r="FR48"/>
  <c r="FS43"/>
  <c r="FT62"/>
  <c r="FT43"/>
  <c r="FT41"/>
  <c r="AT104"/>
  <c r="AY104" s="1"/>
  <c r="AS111"/>
  <c r="FS34"/>
  <c r="FT90"/>
  <c r="FN38"/>
  <c r="EL17"/>
  <c r="EQ17" s="1"/>
  <c r="EU17" s="1"/>
  <c r="FR36"/>
  <c r="EK59"/>
  <c r="FO38"/>
  <c r="FT38" s="1"/>
  <c r="EM46"/>
  <c r="ER46" s="1"/>
  <c r="AT135"/>
  <c r="AY135" s="1"/>
  <c r="AS13"/>
  <c r="AX13" s="1"/>
  <c r="BB13" s="1"/>
  <c r="EN121"/>
  <c r="FU43"/>
  <c r="EM128"/>
  <c r="ER128" s="1"/>
  <c r="EM110"/>
  <c r="ER110" s="1"/>
  <c r="AT46"/>
  <c r="AY46" s="1"/>
  <c r="FR89"/>
  <c r="FV89" s="1"/>
  <c r="FT73"/>
  <c r="FW13"/>
  <c r="AT126"/>
  <c r="AY126" s="1"/>
  <c r="EM107"/>
  <c r="ER107" s="1"/>
  <c r="FS73"/>
  <c r="EK116"/>
  <c r="FS106"/>
  <c r="EK11"/>
  <c r="EP11" s="1"/>
  <c r="ET11" s="1"/>
  <c r="EW11" s="1"/>
  <c r="EM123"/>
  <c r="ER123" s="1"/>
  <c r="EM44"/>
  <c r="ER44" s="1"/>
  <c r="FR43"/>
  <c r="FS26"/>
  <c r="FW26" s="1"/>
  <c r="AT28"/>
  <c r="AY28" s="1"/>
  <c r="EM102"/>
  <c r="ER102" s="1"/>
  <c r="AU122"/>
  <c r="EL140"/>
  <c r="EL78"/>
  <c r="FU73"/>
  <c r="FT52"/>
  <c r="AU101"/>
  <c r="AT121"/>
  <c r="AY121" s="1"/>
  <c r="AT112"/>
  <c r="EM134"/>
  <c r="ER134" s="1"/>
  <c r="EL68"/>
  <c r="EM115"/>
  <c r="ER115" s="1"/>
  <c r="FT28"/>
  <c r="FR41"/>
  <c r="AS22"/>
  <c r="AS15"/>
  <c r="AX15" s="1"/>
  <c r="BB15" s="1"/>
  <c r="FV17"/>
  <c r="EL18"/>
  <c r="EQ18" s="1"/>
  <c r="EU18" s="1"/>
  <c r="EM27"/>
  <c r="ER27" s="1"/>
  <c r="EM47"/>
  <c r="ER47" s="1"/>
  <c r="AT113"/>
  <c r="AY113" s="1"/>
  <c r="AT99"/>
  <c r="AY99" s="1"/>
  <c r="EL94"/>
  <c r="AS86"/>
  <c r="EL20"/>
  <c r="AT22"/>
  <c r="AY22" s="1"/>
  <c r="AT36"/>
  <c r="AY36" s="1"/>
  <c r="EL124"/>
  <c r="AU124"/>
  <c r="EN127"/>
  <c r="FT20"/>
  <c r="AS71"/>
  <c r="AT106"/>
  <c r="AS93"/>
  <c r="EL21"/>
  <c r="EL16"/>
  <c r="EQ16" s="1"/>
  <c r="EU16" s="1"/>
  <c r="EM125"/>
  <c r="ER125" s="1"/>
  <c r="AT116"/>
  <c r="AY116" s="1"/>
  <c r="AT47"/>
  <c r="AY47" s="1"/>
  <c r="AT41"/>
  <c r="AY41" s="1"/>
  <c r="EM42"/>
  <c r="ER42" s="1"/>
  <c r="AT100"/>
  <c r="EM126"/>
  <c r="ER126" s="1"/>
  <c r="EM118"/>
  <c r="EN101"/>
  <c r="ER101" s="1"/>
  <c r="AT139"/>
  <c r="AY139" s="1"/>
  <c r="EL107"/>
  <c r="EM122"/>
  <c r="ER122" s="1"/>
  <c r="AT42"/>
  <c r="AY42" s="1"/>
  <c r="AT66"/>
  <c r="AY66" s="1"/>
  <c r="AU115"/>
  <c r="FS60"/>
  <c r="AS81"/>
  <c r="EL111"/>
  <c r="AS20"/>
  <c r="AT33"/>
  <c r="AY33" s="1"/>
  <c r="AT127"/>
  <c r="AY127" s="1"/>
  <c r="AT108"/>
  <c r="AY108" s="1"/>
  <c r="EM22"/>
  <c r="ER22" s="1"/>
  <c r="AT38"/>
  <c r="AT25"/>
  <c r="EM99"/>
  <c r="ER99" s="1"/>
  <c r="AT123"/>
  <c r="AY123" s="1"/>
  <c r="AU40"/>
  <c r="AY40" s="1"/>
  <c r="AS75"/>
  <c r="AU100"/>
  <c r="AT120"/>
  <c r="AY120" s="1"/>
  <c r="FU31"/>
  <c r="AS119"/>
  <c r="AS33"/>
  <c r="EN25"/>
  <c r="EN119"/>
  <c r="FV47"/>
  <c r="FT30"/>
  <c r="AS127"/>
  <c r="EL115"/>
  <c r="EL72"/>
  <c r="AS107"/>
  <c r="AR12"/>
  <c r="AW12" s="1"/>
  <c r="BA12" s="1"/>
  <c r="BD12" s="1"/>
  <c r="AT26"/>
  <c r="AY26" s="1"/>
  <c r="EM26"/>
  <c r="ER26" s="1"/>
  <c r="EM24"/>
  <c r="ER24" s="1"/>
  <c r="EM45"/>
  <c r="ER45" s="1"/>
  <c r="AT21"/>
  <c r="AY21" s="1"/>
  <c r="EM109"/>
  <c r="ER109" s="1"/>
  <c r="FR73"/>
  <c r="AR67"/>
  <c r="AS123"/>
  <c r="AS105"/>
  <c r="AT24"/>
  <c r="AY24" s="1"/>
  <c r="AS16"/>
  <c r="AX16" s="1"/>
  <c r="BB16" s="1"/>
  <c r="AS72"/>
  <c r="AT111"/>
  <c r="AT43"/>
  <c r="AY43" s="1"/>
  <c r="AS25"/>
  <c r="FV22"/>
  <c r="AT118"/>
  <c r="AY118" s="1"/>
  <c r="EM32"/>
  <c r="ER32" s="1"/>
  <c r="EM29"/>
  <c r="ER29" s="1"/>
  <c r="AS116"/>
  <c r="FT125"/>
  <c r="AT105"/>
  <c r="AS106"/>
  <c r="EL71"/>
  <c r="AS114"/>
  <c r="EM28"/>
  <c r="ER28" s="1"/>
  <c r="EN40"/>
  <c r="ER40" s="1"/>
  <c r="FV30"/>
  <c r="EM135"/>
  <c r="ER135" s="1"/>
  <c r="EM43"/>
  <c r="ER43" s="1"/>
  <c r="FR62"/>
  <c r="AT114"/>
  <c r="AY114" s="1"/>
  <c r="AU25"/>
  <c r="EM33"/>
  <c r="ER33" s="1"/>
  <c r="EM103"/>
  <c r="EL92"/>
  <c r="EM129"/>
  <c r="ER129" s="1"/>
  <c r="AS21"/>
  <c r="EK12"/>
  <c r="EP12" s="1"/>
  <c r="ET12" s="1"/>
  <c r="EW12" s="1"/>
  <c r="AS19"/>
  <c r="AX19" s="1"/>
  <c r="BB19" s="1"/>
  <c r="EL19"/>
  <c r="EQ19" s="1"/>
  <c r="EU19" s="1"/>
  <c r="AT119"/>
  <c r="EM36"/>
  <c r="ER36" s="1"/>
  <c r="EM37"/>
  <c r="ER37" s="1"/>
  <c r="FU38"/>
  <c r="AU44"/>
  <c r="AY44" s="1"/>
  <c r="AT109"/>
  <c r="AX109" s="1"/>
  <c r="AT107"/>
  <c r="EN120"/>
  <c r="FV23"/>
  <c r="FV28"/>
  <c r="FV32"/>
  <c r="FV35"/>
  <c r="AS112"/>
  <c r="AR11"/>
  <c r="AW11" s="1"/>
  <c r="BA11" s="1"/>
  <c r="BD11" s="1"/>
  <c r="EM41"/>
  <c r="ER41" s="1"/>
  <c r="EM39"/>
  <c r="ER39" s="1"/>
  <c r="EM23"/>
  <c r="ER23" s="1"/>
  <c r="EM124"/>
  <c r="AT39"/>
  <c r="AY39" s="1"/>
  <c r="AT64"/>
  <c r="AY64" s="1"/>
  <c r="FU62"/>
  <c r="FV65"/>
  <c r="EM111"/>
  <c r="AT134"/>
  <c r="AY134" s="1"/>
  <c r="AT30"/>
  <c r="AY30" s="1"/>
  <c r="EM20"/>
  <c r="ER20" s="1"/>
  <c r="EM21"/>
  <c r="ER21" s="1"/>
  <c r="FM38"/>
  <c r="EM30"/>
  <c r="ER30" s="1"/>
  <c r="AT31"/>
  <c r="AY31" s="1"/>
  <c r="AT35"/>
  <c r="AY35" s="1"/>
  <c r="AS80"/>
  <c r="AT131"/>
  <c r="AY131" s="1"/>
  <c r="AS108"/>
  <c r="AS117"/>
  <c r="EK64"/>
  <c r="EL14"/>
  <c r="EQ14" s="1"/>
  <c r="EU14" s="1"/>
  <c r="AT32"/>
  <c r="AY32" s="1"/>
  <c r="EM112"/>
  <c r="EL99"/>
  <c r="EL105"/>
  <c r="EL123"/>
  <c r="AS17"/>
  <c r="AX17" s="1"/>
  <c r="BB17" s="1"/>
  <c r="EL13"/>
  <c r="EQ13" s="1"/>
  <c r="EU13" s="1"/>
  <c r="EL15"/>
  <c r="EQ15" s="1"/>
  <c r="EU15" s="1"/>
  <c r="AS24"/>
  <c r="EL125"/>
  <c r="AS110"/>
  <c r="EL110"/>
  <c r="EL70"/>
  <c r="EL22"/>
  <c r="AS18"/>
  <c r="AX18" s="1"/>
  <c r="BB18" s="1"/>
  <c r="EL102"/>
  <c r="EL122"/>
  <c r="AS125"/>
  <c r="AS118"/>
  <c r="EL112"/>
  <c r="AS14"/>
  <c r="AX14" s="1"/>
  <c r="BB14" s="1"/>
  <c r="EL77"/>
  <c r="AS77"/>
  <c r="AS46"/>
  <c r="FS67"/>
  <c r="EL126"/>
  <c r="AS95"/>
  <c r="EL86"/>
  <c r="AR64"/>
  <c r="AR66"/>
  <c r="AR59"/>
  <c r="EJ11"/>
  <c r="EJ10"/>
  <c r="EO10" s="1"/>
  <c r="ES10" s="1"/>
  <c r="EV10" s="1"/>
  <c r="EJ12"/>
  <c r="EJ64"/>
  <c r="FT168"/>
  <c r="EK67"/>
  <c r="FR46"/>
  <c r="FS168"/>
  <c r="EN195"/>
  <c r="AR121"/>
  <c r="AT176"/>
  <c r="AY176" s="1"/>
  <c r="EK120"/>
  <c r="EK135"/>
  <c r="FR168"/>
  <c r="AT160"/>
  <c r="AS135"/>
  <c r="EL96"/>
  <c r="AS88"/>
  <c r="AU149"/>
  <c r="AS134"/>
  <c r="EN197"/>
  <c r="EL89"/>
  <c r="AT148"/>
  <c r="AY148" s="1"/>
  <c r="EM203"/>
  <c r="ER203" s="1"/>
  <c r="FT187"/>
  <c r="AS92"/>
  <c r="AU197"/>
  <c r="EM157"/>
  <c r="ER157" s="1"/>
  <c r="AU162"/>
  <c r="AR95"/>
  <c r="EM171"/>
  <c r="ER171" s="1"/>
  <c r="AT170"/>
  <c r="AY170" s="1"/>
  <c r="AT199"/>
  <c r="AY199" s="1"/>
  <c r="FS174"/>
  <c r="AT181"/>
  <c r="AY181" s="1"/>
  <c r="FR174"/>
  <c r="AT175"/>
  <c r="AY175" s="1"/>
  <c r="EM146"/>
  <c r="AT172"/>
  <c r="AY172" s="1"/>
  <c r="EM172"/>
  <c r="EQ172" s="1"/>
  <c r="AT147"/>
  <c r="AT183"/>
  <c r="AY183" s="1"/>
  <c r="AT182"/>
  <c r="AT136"/>
  <c r="AY136" s="1"/>
  <c r="EN162"/>
  <c r="AR101"/>
  <c r="EK88"/>
  <c r="EM208"/>
  <c r="ER208" s="1"/>
  <c r="EM201"/>
  <c r="ER201" s="1"/>
  <c r="AT198"/>
  <c r="AY198" s="1"/>
  <c r="AT206"/>
  <c r="EM196"/>
  <c r="ER196" s="1"/>
  <c r="AT192"/>
  <c r="FT174"/>
  <c r="FX174" s="1"/>
  <c r="AS70"/>
  <c r="AS96"/>
  <c r="EM136"/>
  <c r="ER136" s="1"/>
  <c r="EL88"/>
  <c r="AR96"/>
  <c r="AU192"/>
  <c r="EL91"/>
  <c r="EM177"/>
  <c r="ER177" s="1"/>
  <c r="AT186"/>
  <c r="AY186" s="1"/>
  <c r="EN147"/>
  <c r="AR107"/>
  <c r="EN154"/>
  <c r="AT203"/>
  <c r="AY203" s="1"/>
  <c r="AT180"/>
  <c r="AY180" s="1"/>
  <c r="EM149"/>
  <c r="ER149" s="1"/>
  <c r="EK117"/>
  <c r="EM152"/>
  <c r="ER152" s="1"/>
  <c r="AT146"/>
  <c r="AY146" s="1"/>
  <c r="AT201"/>
  <c r="AY201" s="1"/>
  <c r="EM169"/>
  <c r="ER169" s="1"/>
  <c r="EM145"/>
  <c r="ER145" s="1"/>
  <c r="AT142"/>
  <c r="AT166"/>
  <c r="EM158"/>
  <c r="AT167"/>
  <c r="AX167" s="1"/>
  <c r="EL135"/>
  <c r="EM131"/>
  <c r="ER131" s="1"/>
  <c r="AU153"/>
  <c r="AT164"/>
  <c r="AY164" s="1"/>
  <c r="AT145"/>
  <c r="AX145" s="1"/>
  <c r="EM160"/>
  <c r="AR105"/>
  <c r="EM176"/>
  <c r="ER176" s="1"/>
  <c r="EK123"/>
  <c r="AU193"/>
  <c r="AU189"/>
  <c r="EK68"/>
  <c r="EN163"/>
  <c r="AS90"/>
  <c r="AR109"/>
  <c r="AW109" s="1"/>
  <c r="AR97"/>
  <c r="AW97" s="1"/>
  <c r="AR108"/>
  <c r="AR77"/>
  <c r="EK103"/>
  <c r="EM181"/>
  <c r="ER181" s="1"/>
  <c r="AT152"/>
  <c r="AY152" s="1"/>
  <c r="EM148"/>
  <c r="EN166"/>
  <c r="AU142"/>
  <c r="EK107"/>
  <c r="AT179"/>
  <c r="AY179" s="1"/>
  <c r="EM202"/>
  <c r="ER202" s="1"/>
  <c r="AS146"/>
  <c r="AW146" s="1"/>
  <c r="AS115"/>
  <c r="AS201"/>
  <c r="EK113"/>
  <c r="AR100"/>
  <c r="EM206"/>
  <c r="ER206" s="1"/>
  <c r="EM204"/>
  <c r="ER204" s="1"/>
  <c r="EM164"/>
  <c r="EQ164" s="1"/>
  <c r="EL169"/>
  <c r="EM180"/>
  <c r="ER180" s="1"/>
  <c r="EM151"/>
  <c r="EQ151" s="1"/>
  <c r="AT151"/>
  <c r="AY151" s="1"/>
  <c r="AR116"/>
  <c r="AS169"/>
  <c r="AW169" s="1"/>
  <c r="AU166"/>
  <c r="AS122"/>
  <c r="AT200"/>
  <c r="EJ117"/>
  <c r="EJ131"/>
  <c r="EL152"/>
  <c r="EN143"/>
  <c r="EM142"/>
  <c r="AU173"/>
  <c r="AT190"/>
  <c r="AY190" s="1"/>
  <c r="EL145"/>
  <c r="AT184"/>
  <c r="AY184" s="1"/>
  <c r="AT188"/>
  <c r="AY188" s="1"/>
  <c r="AT191"/>
  <c r="AX191" s="1"/>
  <c r="AS131"/>
  <c r="AS139"/>
  <c r="AW139" s="1"/>
  <c r="EM137"/>
  <c r="ER137" s="1"/>
  <c r="EL128"/>
  <c r="EM155"/>
  <c r="ER155" s="1"/>
  <c r="EM179"/>
  <c r="ER179" s="1"/>
  <c r="EM161"/>
  <c r="AR114"/>
  <c r="EM193"/>
  <c r="ER193" s="1"/>
  <c r="EN156"/>
  <c r="EM205"/>
  <c r="AT156"/>
  <c r="AY156" s="1"/>
  <c r="EM175"/>
  <c r="EQ175" s="1"/>
  <c r="AT205"/>
  <c r="EN184"/>
  <c r="EL100"/>
  <c r="AR103"/>
  <c r="AT140"/>
  <c r="AY140" s="1"/>
  <c r="EM185"/>
  <c r="ER185" s="1"/>
  <c r="AT208"/>
  <c r="AY208" s="1"/>
  <c r="EN199"/>
  <c r="EL201"/>
  <c r="EP201" s="1"/>
  <c r="AT195"/>
  <c r="AY195" s="1"/>
  <c r="EM144"/>
  <c r="ER144" s="1"/>
  <c r="EN146"/>
  <c r="AT202"/>
  <c r="AY202" s="1"/>
  <c r="EM133"/>
  <c r="ER133" s="1"/>
  <c r="AT143"/>
  <c r="AY143" s="1"/>
  <c r="EL167"/>
  <c r="AT157"/>
  <c r="AY157" s="1"/>
  <c r="AT165"/>
  <c r="AY165" s="1"/>
  <c r="AT177"/>
  <c r="AX177" s="1"/>
  <c r="AU155"/>
  <c r="EM192"/>
  <c r="ER192" s="1"/>
  <c r="AS151"/>
  <c r="AS198"/>
  <c r="EM198"/>
  <c r="ER198" s="1"/>
  <c r="AT144"/>
  <c r="AY144" s="1"/>
  <c r="EM183"/>
  <c r="ER183" s="1"/>
  <c r="AT185"/>
  <c r="AX185" s="1"/>
  <c r="EM153"/>
  <c r="ER153" s="1"/>
  <c r="AU178"/>
  <c r="EL208"/>
  <c r="AT158"/>
  <c r="AY158" s="1"/>
  <c r="EM170"/>
  <c r="ER170" s="1"/>
  <c r="EM186"/>
  <c r="ER186" s="1"/>
  <c r="EM200"/>
  <c r="ER200" s="1"/>
  <c r="AS171"/>
  <c r="EJ88"/>
  <c r="AS148"/>
  <c r="AR127"/>
  <c r="AR106"/>
  <c r="AT141"/>
  <c r="AX141" s="1"/>
  <c r="EL194"/>
  <c r="AR81"/>
  <c r="AT204"/>
  <c r="AX204" s="1"/>
  <c r="AR52"/>
  <c r="EK72"/>
  <c r="AS133"/>
  <c r="AR94"/>
  <c r="AR65"/>
  <c r="AS181"/>
  <c r="AS184"/>
  <c r="EM207"/>
  <c r="AT154"/>
  <c r="AY154" s="1"/>
  <c r="EK97"/>
  <c r="EL192"/>
  <c r="EP192" s="1"/>
  <c r="AS202"/>
  <c r="AW202" s="1"/>
  <c r="AT161"/>
  <c r="AY161" s="1"/>
  <c r="EM178"/>
  <c r="ER178" s="1"/>
  <c r="EL196"/>
  <c r="EK92"/>
  <c r="AS186"/>
  <c r="AW186" s="1"/>
  <c r="AT137"/>
  <c r="AY137" s="1"/>
  <c r="FS194"/>
  <c r="AT207"/>
  <c r="AY207" s="1"/>
  <c r="AS188"/>
  <c r="EM150"/>
  <c r="ER150" s="1"/>
  <c r="FR194"/>
  <c r="AS164"/>
  <c r="AR104"/>
  <c r="EL155"/>
  <c r="AS165"/>
  <c r="EK94"/>
  <c r="EK82"/>
  <c r="EL179"/>
  <c r="EK55"/>
  <c r="EK63"/>
  <c r="AR93"/>
  <c r="AS157"/>
  <c r="EL104"/>
  <c r="EL129"/>
  <c r="EP129" s="1"/>
  <c r="EM188"/>
  <c r="ER188" s="1"/>
  <c r="EK61"/>
  <c r="EK66"/>
  <c r="EO66" s="1"/>
  <c r="EL93"/>
  <c r="EK102"/>
  <c r="EL193"/>
  <c r="EL157"/>
  <c r="EK71"/>
  <c r="AT129"/>
  <c r="AY129" s="1"/>
  <c r="EL185"/>
  <c r="AS179"/>
  <c r="AW179" s="1"/>
  <c r="AS158"/>
  <c r="AS144"/>
  <c r="AR118"/>
  <c r="EL203"/>
  <c r="AT150"/>
  <c r="AY150" s="1"/>
  <c r="AR51"/>
  <c r="EL97"/>
  <c r="EJ53"/>
  <c r="AR72"/>
  <c r="AT196"/>
  <c r="AY196" s="1"/>
  <c r="EK118"/>
  <c r="AS156"/>
  <c r="AW156" s="1"/>
  <c r="AS176"/>
  <c r="EL80"/>
  <c r="EJ116"/>
  <c r="EL182"/>
  <c r="EL170"/>
  <c r="EL181"/>
  <c r="EL90"/>
  <c r="AR88"/>
  <c r="AS152"/>
  <c r="AS208"/>
  <c r="AW208" s="1"/>
  <c r="AS94"/>
  <c r="EM139"/>
  <c r="ER139" s="1"/>
  <c r="AT194"/>
  <c r="AY194" s="1"/>
  <c r="EL187"/>
  <c r="EM187"/>
  <c r="ER187" s="1"/>
  <c r="EL138"/>
  <c r="EM138"/>
  <c r="ER138" s="1"/>
  <c r="EL132"/>
  <c r="EM132"/>
  <c r="ER132" s="1"/>
  <c r="AS174"/>
  <c r="AT174"/>
  <c r="AY174" s="1"/>
  <c r="AS130"/>
  <c r="AT130"/>
  <c r="AY130" s="1"/>
  <c r="AR128"/>
  <c r="EL171"/>
  <c r="EK62"/>
  <c r="AS143"/>
  <c r="FR106"/>
  <c r="AT128"/>
  <c r="AY128" s="1"/>
  <c r="AS199"/>
  <c r="AS170"/>
  <c r="EM141"/>
  <c r="EQ141" s="1"/>
  <c r="EM189"/>
  <c r="ER189" s="1"/>
  <c r="EM190"/>
  <c r="ER190" s="1"/>
  <c r="EL183"/>
  <c r="EP183" s="1"/>
  <c r="EM165"/>
  <c r="ER165" s="1"/>
  <c r="AR125"/>
  <c r="FU106"/>
  <c r="AS168"/>
  <c r="AT168"/>
  <c r="AY168" s="1"/>
  <c r="AS138"/>
  <c r="AT138"/>
  <c r="AY138" s="1"/>
  <c r="AS132"/>
  <c r="AT132"/>
  <c r="AY132" s="1"/>
  <c r="AS175"/>
  <c r="AW175" s="1"/>
  <c r="EL134"/>
  <c r="EL176"/>
  <c r="AS172"/>
  <c r="EL144"/>
  <c r="EM173"/>
  <c r="ER173" s="1"/>
  <c r="EL204"/>
  <c r="EK96"/>
  <c r="EL202"/>
  <c r="FW23"/>
  <c r="EK106"/>
  <c r="FR85"/>
  <c r="FV85" s="1"/>
  <c r="EL159"/>
  <c r="EM159"/>
  <c r="ER159" s="1"/>
  <c r="EL130"/>
  <c r="EM130"/>
  <c r="ER130" s="1"/>
  <c r="EL174"/>
  <c r="EM174"/>
  <c r="ER174" s="1"/>
  <c r="EK110"/>
  <c r="EL177"/>
  <c r="EM191"/>
  <c r="ER191" s="1"/>
  <c r="EL206"/>
  <c r="EJ23"/>
  <c r="AR112"/>
  <c r="EK84"/>
  <c r="EM168"/>
  <c r="ER168" s="1"/>
  <c r="EL168"/>
  <c r="AT187"/>
  <c r="AY187" s="1"/>
  <c r="AS187"/>
  <c r="AT159"/>
  <c r="AY159" s="1"/>
  <c r="AS159"/>
  <c r="AT163"/>
  <c r="AY163" s="1"/>
  <c r="EK86"/>
  <c r="AS195"/>
  <c r="AR102"/>
  <c r="EL84"/>
  <c r="EJ97"/>
  <c r="AR78"/>
  <c r="EK114"/>
  <c r="AR68"/>
  <c r="EL95"/>
  <c r="FR112"/>
  <c r="EK112"/>
  <c r="FZ12"/>
  <c r="AR57"/>
  <c r="AS102"/>
  <c r="AR110"/>
  <c r="AR54"/>
  <c r="AS89"/>
  <c r="EK125"/>
  <c r="AR113"/>
  <c r="AR62"/>
  <c r="AS91"/>
  <c r="EJ60"/>
  <c r="EK79"/>
  <c r="EK58"/>
  <c r="AR63"/>
  <c r="EJ49"/>
  <c r="AR126"/>
  <c r="FW85"/>
  <c r="FT88"/>
  <c r="EK119"/>
  <c r="EK48"/>
  <c r="AR61"/>
  <c r="AR56"/>
  <c r="FU88"/>
  <c r="EJ67"/>
  <c r="EJ58"/>
  <c r="EJ33"/>
  <c r="EK65"/>
  <c r="EJ52"/>
  <c r="AR123"/>
  <c r="EK124"/>
  <c r="EJ102"/>
  <c r="EJ103"/>
  <c r="AR58"/>
  <c r="EJ57"/>
  <c r="EJ65"/>
  <c r="AR79"/>
  <c r="AR55"/>
  <c r="AR120"/>
  <c r="FS84"/>
  <c r="EK52"/>
  <c r="EK57"/>
  <c r="EK49"/>
  <c r="AR48"/>
  <c r="EJ48"/>
  <c r="EK100"/>
  <c r="EK122"/>
  <c r="EK56"/>
  <c r="EK91"/>
  <c r="EJ79"/>
  <c r="AR76"/>
  <c r="EK128"/>
  <c r="EJ82"/>
  <c r="AR124"/>
  <c r="EK50"/>
  <c r="EK54"/>
  <c r="FT194"/>
  <c r="EJ51"/>
  <c r="EK115"/>
  <c r="EJ129"/>
  <c r="EO129" s="1"/>
  <c r="AR60"/>
  <c r="EJ71"/>
  <c r="EK51"/>
  <c r="EK60"/>
  <c r="AR53"/>
  <c r="EJ54"/>
  <c r="EJ63"/>
  <c r="EJ62"/>
  <c r="EJ50"/>
  <c r="EJ121"/>
  <c r="FU94"/>
  <c r="EK109"/>
  <c r="EJ55"/>
  <c r="AR50"/>
  <c r="AR49"/>
  <c r="EJ56"/>
  <c r="EK108"/>
  <c r="EK53"/>
  <c r="EJ125"/>
  <c r="EJ59"/>
  <c r="EJ61"/>
  <c r="EK101"/>
  <c r="EP101" s="1"/>
  <c r="EK134"/>
  <c r="FU92"/>
  <c r="FR164"/>
  <c r="FT106"/>
  <c r="EJ42"/>
  <c r="FS44"/>
  <c r="FS164"/>
  <c r="FU97"/>
  <c r="FU153"/>
  <c r="AR91"/>
  <c r="EK126"/>
  <c r="EK95"/>
  <c r="AR134"/>
  <c r="EJ94"/>
  <c r="FX49"/>
  <c r="AR119"/>
  <c r="FT153"/>
  <c r="FU59"/>
  <c r="FU95"/>
  <c r="AR136"/>
  <c r="AW136" s="1"/>
  <c r="FW49"/>
  <c r="EJ113"/>
  <c r="EK127"/>
  <c r="FS33"/>
  <c r="EJ32"/>
  <c r="FS59"/>
  <c r="EK87"/>
  <c r="FW65"/>
  <c r="FZ65" s="1"/>
  <c r="EJ107"/>
  <c r="FS46"/>
  <c r="EJ41"/>
  <c r="EJ72"/>
  <c r="EK136"/>
  <c r="EP136" s="1"/>
  <c r="FT84"/>
  <c r="FU99"/>
  <c r="FT99"/>
  <c r="FT205"/>
  <c r="EJ43"/>
  <c r="EK99"/>
  <c r="FU112"/>
  <c r="AR92"/>
  <c r="FU96"/>
  <c r="FW32"/>
  <c r="FU195"/>
  <c r="FX195" s="1"/>
  <c r="FS112"/>
  <c r="FU205"/>
  <c r="AR130"/>
  <c r="AR98"/>
  <c r="AR111"/>
  <c r="EJ89"/>
  <c r="EK89"/>
  <c r="FX85"/>
  <c r="EK105"/>
  <c r="FT164"/>
  <c r="FW47"/>
  <c r="EJ132"/>
  <c r="EK132"/>
  <c r="AR82"/>
  <c r="FU91"/>
  <c r="EK75"/>
  <c r="EK70"/>
  <c r="AR117"/>
  <c r="EJ38"/>
  <c r="EJ106"/>
  <c r="EJ130"/>
  <c r="EK130"/>
  <c r="EK90"/>
  <c r="EJ90"/>
  <c r="AR132"/>
  <c r="AR86"/>
  <c r="EM105"/>
  <c r="FU93"/>
  <c r="FU142"/>
  <c r="AR90"/>
  <c r="AR89"/>
  <c r="EJ111"/>
  <c r="EK111"/>
  <c r="EJ98"/>
  <c r="EK98"/>
  <c r="EK93"/>
  <c r="EJ92"/>
  <c r="EJ47"/>
  <c r="FW27"/>
  <c r="EJ39"/>
  <c r="FT66"/>
  <c r="EJ40"/>
  <c r="FS153"/>
  <c r="FW45"/>
  <c r="FT67"/>
  <c r="FX67" s="1"/>
  <c r="EJ36"/>
  <c r="EJ45"/>
  <c r="EJ27"/>
  <c r="EP165"/>
  <c r="FX54"/>
  <c r="AK45"/>
  <c r="AQ45" s="1"/>
  <c r="AK57"/>
  <c r="AQ57" s="1"/>
  <c r="AK52"/>
  <c r="AQ52" s="1"/>
  <c r="AK47"/>
  <c r="AQ47" s="1"/>
  <c r="AK60"/>
  <c r="AQ60" s="1"/>
  <c r="AK61"/>
  <c r="AQ61" s="1"/>
  <c r="AK55"/>
  <c r="AQ55" s="1"/>
  <c r="AK65"/>
  <c r="AQ65" s="1"/>
  <c r="AK48"/>
  <c r="AQ48" s="1"/>
  <c r="AK41"/>
  <c r="AQ41" s="1"/>
  <c r="AK56"/>
  <c r="AQ56" s="1"/>
  <c r="AK38"/>
  <c r="AQ38" s="1"/>
  <c r="AK58"/>
  <c r="AQ58" s="1"/>
  <c r="AK43"/>
  <c r="AQ43" s="1"/>
  <c r="AK50"/>
  <c r="AQ50" s="1"/>
  <c r="AK39"/>
  <c r="AQ39" s="1"/>
  <c r="AK49"/>
  <c r="AQ49" s="1"/>
  <c r="AK42"/>
  <c r="AQ42" s="1"/>
  <c r="AK62"/>
  <c r="AQ62" s="1"/>
  <c r="AK63"/>
  <c r="AQ63" s="1"/>
  <c r="AK54"/>
  <c r="AQ54" s="1"/>
  <c r="AK53"/>
  <c r="AQ53" s="1"/>
  <c r="AK51"/>
  <c r="AQ51" s="1"/>
  <c r="AK59"/>
  <c r="AQ59" s="1"/>
  <c r="AK40"/>
  <c r="AQ40" s="1"/>
  <c r="AK46"/>
  <c r="AQ46" s="1"/>
  <c r="AK64"/>
  <c r="AQ64" s="1"/>
  <c r="AK67"/>
  <c r="AQ67" s="1"/>
  <c r="AK44"/>
  <c r="AQ44" s="1"/>
  <c r="AK66"/>
  <c r="AQ66" s="1"/>
  <c r="FT64"/>
  <c r="FS40"/>
  <c r="EJ46"/>
  <c r="FT59"/>
  <c r="FS25"/>
  <c r="EM116"/>
  <c r="FT40"/>
  <c r="FT33"/>
  <c r="FR148"/>
  <c r="FU87"/>
  <c r="FU78"/>
  <c r="EJ29"/>
  <c r="EN111"/>
  <c r="AU103"/>
  <c r="EJ30"/>
  <c r="FS24"/>
  <c r="FX47"/>
  <c r="EJ24"/>
  <c r="EJ25"/>
  <c r="FR125"/>
  <c r="EJ34"/>
  <c r="EJ28"/>
  <c r="FU164"/>
  <c r="FT142"/>
  <c r="FS148"/>
  <c r="AK34"/>
  <c r="AQ34" s="1"/>
  <c r="AK31"/>
  <c r="AQ31" s="1"/>
  <c r="AK36"/>
  <c r="AQ36" s="1"/>
  <c r="AK29"/>
  <c r="AQ29" s="1"/>
  <c r="AK26"/>
  <c r="AQ26" s="1"/>
  <c r="AK30"/>
  <c r="AQ30" s="1"/>
  <c r="AK32"/>
  <c r="AQ32" s="1"/>
  <c r="AK23"/>
  <c r="AQ23" s="1"/>
  <c r="AK28"/>
  <c r="AQ28" s="1"/>
  <c r="AK37"/>
  <c r="AQ37" s="1"/>
  <c r="AK27"/>
  <c r="AQ27" s="1"/>
  <c r="AK35"/>
  <c r="AQ35" s="1"/>
  <c r="AK25"/>
  <c r="AQ25" s="1"/>
  <c r="AK33"/>
  <c r="AQ33" s="1"/>
  <c r="AK24"/>
  <c r="AQ24" s="1"/>
  <c r="EJ35"/>
  <c r="FT112"/>
  <c r="FW18"/>
  <c r="EJ37"/>
  <c r="EJ26"/>
  <c r="FR165"/>
  <c r="FV165" s="1"/>
  <c r="FR153"/>
  <c r="FU71"/>
  <c r="FZ16"/>
  <c r="EJ31"/>
  <c r="AS79"/>
  <c r="EO165"/>
  <c r="FU194"/>
  <c r="FU72"/>
  <c r="FX72" s="1"/>
  <c r="FU68"/>
  <c r="FW17"/>
  <c r="AT110"/>
  <c r="FS205"/>
  <c r="FV205" s="1"/>
  <c r="EM104"/>
  <c r="ER104" s="1"/>
  <c r="EL83"/>
  <c r="FU75"/>
  <c r="FT148"/>
  <c r="FX148" s="1"/>
  <c r="FR67"/>
  <c r="AU105"/>
  <c r="AS68"/>
  <c r="FX27"/>
  <c r="FU79"/>
  <c r="AS74"/>
  <c r="EM100"/>
  <c r="ER100" s="1"/>
  <c r="FS119"/>
  <c r="FR59"/>
  <c r="FU64"/>
  <c r="FS142"/>
  <c r="FV142" s="1"/>
  <c r="FR119"/>
  <c r="EK81"/>
  <c r="FX26"/>
  <c r="EM113"/>
  <c r="FU74"/>
  <c r="AU112"/>
  <c r="AS82"/>
  <c r="EL87"/>
  <c r="EM117"/>
  <c r="ER117" s="1"/>
  <c r="EM114"/>
  <c r="EK74"/>
  <c r="FU76"/>
  <c r="FR84"/>
  <c r="FS99"/>
  <c r="FU86"/>
  <c r="AU111"/>
  <c r="AU106"/>
  <c r="AR71"/>
  <c r="FU70"/>
  <c r="FS150"/>
  <c r="EN106"/>
  <c r="EN112"/>
  <c r="AR75"/>
  <c r="FU143"/>
  <c r="FX143" s="1"/>
  <c r="AR83"/>
  <c r="FU119"/>
  <c r="FU77"/>
  <c r="FT44"/>
  <c r="AS98"/>
  <c r="AT98"/>
  <c r="AY98" s="1"/>
  <c r="AT102"/>
  <c r="AY102" s="1"/>
  <c r="EK78"/>
  <c r="FX45"/>
  <c r="FX23"/>
  <c r="EM98"/>
  <c r="ER98" s="1"/>
  <c r="EL98"/>
  <c r="AS84"/>
  <c r="AR87"/>
  <c r="FU81"/>
  <c r="FU82"/>
  <c r="FX32"/>
  <c r="AS99"/>
  <c r="EK73"/>
  <c r="EL73"/>
  <c r="AR85"/>
  <c r="AS85"/>
  <c r="EK76"/>
  <c r="FR158"/>
  <c r="AX44"/>
  <c r="EK77"/>
  <c r="FS122"/>
  <c r="FU83"/>
  <c r="FU80"/>
  <c r="FT150"/>
  <c r="AS73"/>
  <c r="AR73"/>
  <c r="FU84"/>
  <c r="AR80"/>
  <c r="FT135"/>
  <c r="FU66"/>
  <c r="EK85"/>
  <c r="EL85"/>
  <c r="EL69"/>
  <c r="EK69"/>
  <c r="AR69"/>
  <c r="AS69"/>
  <c r="FT24"/>
  <c r="FU25"/>
  <c r="FU140"/>
  <c r="FR72"/>
  <c r="FV72" s="1"/>
  <c r="FZ10"/>
  <c r="FT46"/>
  <c r="FT25"/>
  <c r="FR68"/>
  <c r="FX29"/>
  <c r="FS88"/>
  <c r="AK13"/>
  <c r="AQ13" s="1"/>
  <c r="AK16"/>
  <c r="AQ16" s="1"/>
  <c r="AK14"/>
  <c r="AQ14" s="1"/>
  <c r="AK15"/>
  <c r="AQ15" s="1"/>
  <c r="AK21"/>
  <c r="AQ21" s="1"/>
  <c r="AK19"/>
  <c r="AQ19" s="1"/>
  <c r="AK22"/>
  <c r="AQ22" s="1"/>
  <c r="AK18"/>
  <c r="AQ18" s="1"/>
  <c r="AK20"/>
  <c r="AQ20" s="1"/>
  <c r="AK17"/>
  <c r="AQ17" s="1"/>
  <c r="FU156"/>
  <c r="FW22"/>
  <c r="FU150"/>
  <c r="FR207"/>
  <c r="FR66"/>
  <c r="FT123"/>
  <c r="FT127"/>
  <c r="FU100"/>
  <c r="FR169"/>
  <c r="FS91"/>
  <c r="FW165"/>
  <c r="FT179"/>
  <c r="FT96"/>
  <c r="FT186"/>
  <c r="FR122"/>
  <c r="FU180"/>
  <c r="FT181"/>
  <c r="FU167"/>
  <c r="FS183"/>
  <c r="FR107"/>
  <c r="FU145"/>
  <c r="FS146"/>
  <c r="FT180"/>
  <c r="FS151"/>
  <c r="FU172"/>
  <c r="FU129"/>
  <c r="FW143"/>
  <c r="FU40"/>
  <c r="FW98"/>
  <c r="FT139"/>
  <c r="FU116"/>
  <c r="FU157"/>
  <c r="FS83"/>
  <c r="FT204"/>
  <c r="FX165"/>
  <c r="FS108"/>
  <c r="FU181"/>
  <c r="FT157"/>
  <c r="FW89"/>
  <c r="FS131"/>
  <c r="FR141"/>
  <c r="FT207"/>
  <c r="FT104"/>
  <c r="FU33"/>
  <c r="FU135"/>
  <c r="FS175"/>
  <c r="FZ11"/>
  <c r="FR75"/>
  <c r="FT116"/>
  <c r="FX17"/>
  <c r="FU136"/>
  <c r="FX132"/>
  <c r="FU169"/>
  <c r="FU160"/>
  <c r="FU162"/>
  <c r="FS189"/>
  <c r="FS82"/>
  <c r="FR136"/>
  <c r="FR113"/>
  <c r="FW111"/>
  <c r="FR93"/>
  <c r="FT170"/>
  <c r="FU117"/>
  <c r="FS171"/>
  <c r="EP200"/>
  <c r="FR151"/>
  <c r="FS97"/>
  <c r="FU108"/>
  <c r="FU170"/>
  <c r="FU124"/>
  <c r="FS123"/>
  <c r="FX98"/>
  <c r="FS139"/>
  <c r="FT79"/>
  <c r="FX111"/>
  <c r="FT167"/>
  <c r="FR166"/>
  <c r="FT70"/>
  <c r="FV98"/>
  <c r="FS197"/>
  <c r="FU127"/>
  <c r="FR171"/>
  <c r="FR96"/>
  <c r="FT182"/>
  <c r="FT109"/>
  <c r="FS133"/>
  <c r="FR160"/>
  <c r="FU193"/>
  <c r="FR70"/>
  <c r="FS116"/>
  <c r="FR44"/>
  <c r="FR88"/>
  <c r="FT178"/>
  <c r="FR170"/>
  <c r="FT124"/>
  <c r="FU178"/>
  <c r="FS134"/>
  <c r="FU154"/>
  <c r="FT113"/>
  <c r="FS78"/>
  <c r="FS114"/>
  <c r="FR128"/>
  <c r="FR200"/>
  <c r="FS86"/>
  <c r="FU179"/>
  <c r="FS188"/>
  <c r="FT146"/>
  <c r="FT198"/>
  <c r="FV195"/>
  <c r="FS81"/>
  <c r="FU207"/>
  <c r="FT120"/>
  <c r="FU123"/>
  <c r="FU46"/>
  <c r="FR24"/>
  <c r="FU204"/>
  <c r="FW132"/>
  <c r="FT103"/>
  <c r="FR117"/>
  <c r="FR78"/>
  <c r="FT208"/>
  <c r="FS66"/>
  <c r="FW138"/>
  <c r="FR103"/>
  <c r="FS102"/>
  <c r="FS87"/>
  <c r="FT76"/>
  <c r="FR180"/>
  <c r="FU44"/>
  <c r="FS163"/>
  <c r="FR133"/>
  <c r="FT134"/>
  <c r="FT117"/>
  <c r="FU110"/>
  <c r="EP150"/>
  <c r="FR155"/>
  <c r="FU203"/>
  <c r="FR127"/>
  <c r="FU192"/>
  <c r="FR79"/>
  <c r="FR91"/>
  <c r="FR102"/>
  <c r="FU189"/>
  <c r="FR100"/>
  <c r="FR198"/>
  <c r="FT128"/>
  <c r="FT173"/>
  <c r="FU197"/>
  <c r="FS147"/>
  <c r="FS144"/>
  <c r="FT149"/>
  <c r="FU166"/>
  <c r="FU114"/>
  <c r="FR201"/>
  <c r="FS126"/>
  <c r="FR150"/>
  <c r="FV132"/>
  <c r="FR179"/>
  <c r="FU147"/>
  <c r="FS204"/>
  <c r="FR95"/>
  <c r="FS149"/>
  <c r="FU202"/>
  <c r="FS158"/>
  <c r="FR64"/>
  <c r="FR77"/>
  <c r="FT162"/>
  <c r="FS203"/>
  <c r="FR162"/>
  <c r="FU208"/>
  <c r="FS190"/>
  <c r="FR175"/>
  <c r="FR190"/>
  <c r="FS77"/>
  <c r="FS93"/>
  <c r="FT75"/>
  <c r="FS74"/>
  <c r="FT184"/>
  <c r="FS160"/>
  <c r="FR110"/>
  <c r="FU122"/>
  <c r="FS94"/>
  <c r="FS167"/>
  <c r="FU146"/>
  <c r="FR172"/>
  <c r="FT141"/>
  <c r="FR126"/>
  <c r="FT100"/>
  <c r="FR156"/>
  <c r="FS68"/>
  <c r="FS185"/>
  <c r="FR115"/>
  <c r="FX18"/>
  <c r="FS75"/>
  <c r="FU200"/>
  <c r="FS154"/>
  <c r="AW150"/>
  <c r="FT171"/>
  <c r="FU201"/>
  <c r="FU206"/>
  <c r="FR181"/>
  <c r="FU191"/>
  <c r="FR97"/>
  <c r="FR81"/>
  <c r="FT80"/>
  <c r="FU115"/>
  <c r="FS166"/>
  <c r="FS145"/>
  <c r="FS186"/>
  <c r="FU105"/>
  <c r="FU126"/>
  <c r="FS71"/>
  <c r="FT202"/>
  <c r="FS96"/>
  <c r="FT97"/>
  <c r="FS184"/>
  <c r="FS198"/>
  <c r="FT81"/>
  <c r="FS80"/>
  <c r="FW195"/>
  <c r="FS191"/>
  <c r="FR137"/>
  <c r="FT115"/>
  <c r="FS118"/>
  <c r="FS137"/>
  <c r="FU144"/>
  <c r="FU177"/>
  <c r="FT201"/>
  <c r="FS104"/>
  <c r="FS156"/>
  <c r="FT86"/>
  <c r="FR105"/>
  <c r="FR80"/>
  <c r="FS107"/>
  <c r="FS173"/>
  <c r="FS170"/>
  <c r="FT129"/>
  <c r="FT154"/>
  <c r="FR33"/>
  <c r="FR140"/>
  <c r="FU113"/>
  <c r="FT203"/>
  <c r="FS92"/>
  <c r="FU120"/>
  <c r="FU198"/>
  <c r="FR108"/>
  <c r="FU118"/>
  <c r="FR199"/>
  <c r="FT172"/>
  <c r="FT147"/>
  <c r="FU128"/>
  <c r="FR206"/>
  <c r="FT166"/>
  <c r="FS101"/>
  <c r="FS115"/>
  <c r="FT200"/>
  <c r="FR197"/>
  <c r="FR192"/>
  <c r="FU186"/>
  <c r="FR157"/>
  <c r="FU184"/>
  <c r="FT118"/>
  <c r="FR82"/>
  <c r="FS202"/>
  <c r="FS177"/>
  <c r="FU199"/>
  <c r="FR71"/>
  <c r="FR135"/>
  <c r="FR173"/>
  <c r="FU141"/>
  <c r="FR120"/>
  <c r="FR87"/>
  <c r="FX22"/>
  <c r="FS161"/>
  <c r="FR191"/>
  <c r="FT95"/>
  <c r="FS196"/>
  <c r="FS208"/>
  <c r="FT151"/>
  <c r="FT197"/>
  <c r="FU131"/>
  <c r="FX159"/>
  <c r="FU163"/>
  <c r="FR188"/>
  <c r="FU152"/>
  <c r="FR74"/>
  <c r="FS124"/>
  <c r="FT93"/>
  <c r="FT196"/>
  <c r="FS76"/>
  <c r="FS180"/>
  <c r="FR176"/>
  <c r="FS70"/>
  <c r="FT122"/>
  <c r="FT131"/>
  <c r="FU109"/>
  <c r="FT189"/>
  <c r="FS155"/>
  <c r="FT110"/>
  <c r="FT126"/>
  <c r="FU103"/>
  <c r="FS117"/>
  <c r="FT169"/>
  <c r="FR185"/>
  <c r="FS129"/>
  <c r="FU183"/>
  <c r="FU173"/>
  <c r="FV130"/>
  <c r="FR193"/>
  <c r="FT74"/>
  <c r="FR121"/>
  <c r="FT193"/>
  <c r="FR196"/>
  <c r="FR146"/>
  <c r="FS182"/>
  <c r="FS172"/>
  <c r="FU182"/>
  <c r="FR189"/>
  <c r="FT119"/>
  <c r="FR101"/>
  <c r="FT83"/>
  <c r="FR94"/>
  <c r="FU158"/>
  <c r="FR167"/>
  <c r="FV187"/>
  <c r="FU121"/>
  <c r="FT140"/>
  <c r="FV143"/>
  <c r="FT177"/>
  <c r="FU139"/>
  <c r="FS181"/>
  <c r="FS110"/>
  <c r="FR183"/>
  <c r="FR149"/>
  <c r="FU188"/>
  <c r="FT94"/>
  <c r="FT199"/>
  <c r="FR114"/>
  <c r="FS109"/>
  <c r="FU104"/>
  <c r="FR92"/>
  <c r="FT105"/>
  <c r="FU155"/>
  <c r="FT183"/>
  <c r="FT185"/>
  <c r="FR118"/>
  <c r="FR184"/>
  <c r="FW72"/>
  <c r="FS152"/>
  <c r="FU134"/>
  <c r="FU24"/>
  <c r="FT92"/>
  <c r="FS103"/>
  <c r="FS178"/>
  <c r="FT77"/>
  <c r="FT133"/>
  <c r="FT136"/>
  <c r="FR152"/>
  <c r="FS192"/>
  <c r="FT137"/>
  <c r="FT71"/>
  <c r="FU149"/>
  <c r="FT191"/>
  <c r="FS176"/>
  <c r="FR25"/>
  <c r="FR208"/>
  <c r="FV52"/>
  <c r="FR204"/>
  <c r="FT160"/>
  <c r="FT206"/>
  <c r="FU175"/>
  <c r="FS201"/>
  <c r="FU185"/>
  <c r="FR129"/>
  <c r="FU137"/>
  <c r="FS64"/>
  <c r="FS169"/>
  <c r="FU133"/>
  <c r="FT155"/>
  <c r="FR154"/>
  <c r="FU161"/>
  <c r="FR123"/>
  <c r="FR134"/>
  <c r="FS199"/>
  <c r="FU196"/>
  <c r="FT192"/>
  <c r="FS193"/>
  <c r="FR147"/>
  <c r="FS121"/>
  <c r="FR76"/>
  <c r="FS207"/>
  <c r="FR109"/>
  <c r="FR139"/>
  <c r="FR124"/>
  <c r="FR104"/>
  <c r="FT82"/>
  <c r="FS179"/>
  <c r="FT188"/>
  <c r="FT190"/>
  <c r="FR182"/>
  <c r="FS113"/>
  <c r="FS140"/>
  <c r="FS135"/>
  <c r="FT163"/>
  <c r="GL9"/>
  <c r="GN9" s="1"/>
  <c r="FT87"/>
  <c r="FT152"/>
  <c r="FR202"/>
  <c r="FR145"/>
  <c r="FT101"/>
  <c r="FU151"/>
  <c r="FT175"/>
  <c r="FU107"/>
  <c r="FS157"/>
  <c r="FT161"/>
  <c r="FU176"/>
  <c r="FR177"/>
  <c r="FV49"/>
  <c r="FR163"/>
  <c r="FU102"/>
  <c r="FS95"/>
  <c r="FR186"/>
  <c r="FT114"/>
  <c r="FR131"/>
  <c r="FW54"/>
  <c r="FV54"/>
  <c r="FT91"/>
  <c r="FT156"/>
  <c r="FU101"/>
  <c r="FT145"/>
  <c r="FT121"/>
  <c r="FS141"/>
  <c r="FT68"/>
  <c r="FU190"/>
  <c r="FS127"/>
  <c r="FS100"/>
  <c r="FS79"/>
  <c r="FR83"/>
  <c r="FR161"/>
  <c r="FT108"/>
  <c r="FS136"/>
  <c r="FU171"/>
  <c r="FT102"/>
  <c r="FT144"/>
  <c r="FR178"/>
  <c r="FT176"/>
  <c r="FS206"/>
  <c r="FS162"/>
  <c r="FR203"/>
  <c r="FS105"/>
  <c r="FT158"/>
  <c r="FR144"/>
  <c r="FS120"/>
  <c r="FR86"/>
  <c r="FR40"/>
  <c r="FR116"/>
  <c r="FT78"/>
  <c r="FT107"/>
  <c r="FS128"/>
  <c r="FS200"/>
  <c r="EW10"/>
  <c r="AW185"/>
  <c r="EP166"/>
  <c r="EP186"/>
  <c r="EP172"/>
  <c r="EP184"/>
  <c r="EP180"/>
  <c r="EP162"/>
  <c r="EP175"/>
  <c r="EP178"/>
  <c r="AR46"/>
  <c r="EP199"/>
  <c r="EP191"/>
  <c r="EQ101"/>
  <c r="AS64"/>
  <c r="EP146"/>
  <c r="EP147"/>
  <c r="EP141"/>
  <c r="EP163"/>
  <c r="EP151"/>
  <c r="EL24"/>
  <c r="EK24"/>
  <c r="EL42"/>
  <c r="EK42"/>
  <c r="EL45"/>
  <c r="EK45"/>
  <c r="EM52"/>
  <c r="ER52" s="1"/>
  <c r="EL52"/>
  <c r="EM60"/>
  <c r="ER60" s="1"/>
  <c r="EL60"/>
  <c r="EM62"/>
  <c r="ER62" s="1"/>
  <c r="EL62"/>
  <c r="EK20"/>
  <c r="EJ20"/>
  <c r="EN81"/>
  <c r="EM81"/>
  <c r="EN92"/>
  <c r="EM92"/>
  <c r="EN79"/>
  <c r="EM79"/>
  <c r="EN86"/>
  <c r="EM86"/>
  <c r="EL40"/>
  <c r="EQ40" s="1"/>
  <c r="EK40"/>
  <c r="EL46"/>
  <c r="EK46"/>
  <c r="EL31"/>
  <c r="EK31"/>
  <c r="EM56"/>
  <c r="ER56" s="1"/>
  <c r="EL56"/>
  <c r="EM66"/>
  <c r="ER66" s="1"/>
  <c r="EL66"/>
  <c r="EK13"/>
  <c r="EJ13"/>
  <c r="EN97"/>
  <c r="EM97"/>
  <c r="EN72"/>
  <c r="EM72"/>
  <c r="EN83"/>
  <c r="EM83"/>
  <c r="EN90"/>
  <c r="EM90"/>
  <c r="EL32"/>
  <c r="EK32"/>
  <c r="EM65"/>
  <c r="ER65" s="1"/>
  <c r="EL65"/>
  <c r="EK14"/>
  <c r="EJ14"/>
  <c r="EN94"/>
  <c r="EM94"/>
  <c r="EL27"/>
  <c r="EK27"/>
  <c r="EM55"/>
  <c r="ER55" s="1"/>
  <c r="EL55"/>
  <c r="EK18"/>
  <c r="EJ18"/>
  <c r="EN84"/>
  <c r="EM84"/>
  <c r="EL26"/>
  <c r="EK26"/>
  <c r="EM48"/>
  <c r="ER48" s="1"/>
  <c r="EL48"/>
  <c r="EK17"/>
  <c r="EJ17"/>
  <c r="EN69"/>
  <c r="EM69"/>
  <c r="EN70"/>
  <c r="EM70"/>
  <c r="EL39"/>
  <c r="EK39"/>
  <c r="EL30"/>
  <c r="EK30"/>
  <c r="EL33"/>
  <c r="EK33"/>
  <c r="EM61"/>
  <c r="ER61" s="1"/>
  <c r="EL61"/>
  <c r="EM63"/>
  <c r="ER63" s="1"/>
  <c r="EL63"/>
  <c r="EM50"/>
  <c r="ER50" s="1"/>
  <c r="EL50"/>
  <c r="EK21"/>
  <c r="EJ21"/>
  <c r="EN73"/>
  <c r="EM73"/>
  <c r="EN68"/>
  <c r="EM68"/>
  <c r="EN96"/>
  <c r="EM96"/>
  <c r="EN74"/>
  <c r="EM74"/>
  <c r="EL23"/>
  <c r="EK23"/>
  <c r="EK16"/>
  <c r="EJ16"/>
  <c r="EL47"/>
  <c r="EK47"/>
  <c r="EL25"/>
  <c r="EK25"/>
  <c r="EK19"/>
  <c r="EJ19"/>
  <c r="EN89"/>
  <c r="EM89"/>
  <c r="EN91"/>
  <c r="EM91"/>
  <c r="EL35"/>
  <c r="EK35"/>
  <c r="EL29"/>
  <c r="EK29"/>
  <c r="EM59"/>
  <c r="ER59" s="1"/>
  <c r="EL59"/>
  <c r="EN95"/>
  <c r="EM95"/>
  <c r="EL44"/>
  <c r="EK44"/>
  <c r="EK34"/>
  <c r="EL34"/>
  <c r="EL37"/>
  <c r="EK37"/>
  <c r="EM64"/>
  <c r="ER64" s="1"/>
  <c r="EL64"/>
  <c r="EM67"/>
  <c r="ER67" s="1"/>
  <c r="EL67"/>
  <c r="EM54"/>
  <c r="ER54" s="1"/>
  <c r="EL54"/>
  <c r="EK15"/>
  <c r="EJ15"/>
  <c r="EN77"/>
  <c r="EM77"/>
  <c r="EN80"/>
  <c r="EM80"/>
  <c r="EN71"/>
  <c r="EM71"/>
  <c r="EN78"/>
  <c r="EM78"/>
  <c r="AT96"/>
  <c r="EL43"/>
  <c r="EK43"/>
  <c r="EM51"/>
  <c r="ER51" s="1"/>
  <c r="EL51"/>
  <c r="EN93"/>
  <c r="EM93"/>
  <c r="EN87"/>
  <c r="EM87"/>
  <c r="EL36"/>
  <c r="EK36"/>
  <c r="EM53"/>
  <c r="ER53" s="1"/>
  <c r="EL53"/>
  <c r="EN76"/>
  <c r="EM76"/>
  <c r="EL28"/>
  <c r="EK28"/>
  <c r="EL38"/>
  <c r="EK38"/>
  <c r="EL41"/>
  <c r="EK41"/>
  <c r="EM49"/>
  <c r="ER49" s="1"/>
  <c r="EL49"/>
  <c r="EM57"/>
  <c r="ER57" s="1"/>
  <c r="EL57"/>
  <c r="EM58"/>
  <c r="ER58" s="1"/>
  <c r="EL58"/>
  <c r="EK22"/>
  <c r="EJ22"/>
  <c r="EN85"/>
  <c r="EM85"/>
  <c r="EN88"/>
  <c r="EM88"/>
  <c r="EN75"/>
  <c r="EM75"/>
  <c r="EN82"/>
  <c r="EM82"/>
  <c r="BD10"/>
  <c r="EZ9"/>
  <c r="AW196"/>
  <c r="AW155"/>
  <c r="AW197"/>
  <c r="AW204"/>
  <c r="AW145"/>
  <c r="AW166"/>
  <c r="AT70"/>
  <c r="AW203"/>
  <c r="AR40"/>
  <c r="AW161"/>
  <c r="AT81"/>
  <c r="AT77"/>
  <c r="AR44"/>
  <c r="AW44" s="1"/>
  <c r="AW154"/>
  <c r="AW177"/>
  <c r="AT80"/>
  <c r="AW173"/>
  <c r="AT94"/>
  <c r="AW193"/>
  <c r="AR14"/>
  <c r="AT48"/>
  <c r="AY48" s="1"/>
  <c r="AS48"/>
  <c r="AU90"/>
  <c r="AT90"/>
  <c r="AR21"/>
  <c r="AT53"/>
  <c r="AY53" s="1"/>
  <c r="AS53"/>
  <c r="AT52"/>
  <c r="AY52" s="1"/>
  <c r="AS52"/>
  <c r="AT50"/>
  <c r="AY50" s="1"/>
  <c r="AS50"/>
  <c r="AS32"/>
  <c r="AR32"/>
  <c r="AS27"/>
  <c r="AR27"/>
  <c r="AU84"/>
  <c r="AT84"/>
  <c r="AU78"/>
  <c r="AT78"/>
  <c r="AR19"/>
  <c r="AT58"/>
  <c r="AY58" s="1"/>
  <c r="AS58"/>
  <c r="AT62"/>
  <c r="AY62" s="1"/>
  <c r="AS62"/>
  <c r="AS26"/>
  <c r="AR26"/>
  <c r="AS35"/>
  <c r="AR35"/>
  <c r="AU75"/>
  <c r="AT75"/>
  <c r="AT74"/>
  <c r="AT97"/>
  <c r="AT91"/>
  <c r="AT86"/>
  <c r="AT87"/>
  <c r="AT68"/>
  <c r="AT60"/>
  <c r="AY60" s="1"/>
  <c r="AS60"/>
  <c r="AT65"/>
  <c r="AY65" s="1"/>
  <c r="AS65"/>
  <c r="AU85"/>
  <c r="AT85"/>
  <c r="AS43"/>
  <c r="AR43"/>
  <c r="AU73"/>
  <c r="AT73"/>
  <c r="AT59"/>
  <c r="AY59" s="1"/>
  <c r="AS59"/>
  <c r="AS45"/>
  <c r="AR45"/>
  <c r="AU79"/>
  <c r="AT79"/>
  <c r="AR18"/>
  <c r="AT56"/>
  <c r="AY56" s="1"/>
  <c r="AS56"/>
  <c r="AT55"/>
  <c r="AY55" s="1"/>
  <c r="AS55"/>
  <c r="AS47"/>
  <c r="AR47"/>
  <c r="AS34"/>
  <c r="AR34"/>
  <c r="AS41"/>
  <c r="AR41"/>
  <c r="AU88"/>
  <c r="AT88"/>
  <c r="AU89"/>
  <c r="AT89"/>
  <c r="AR24"/>
  <c r="AT82"/>
  <c r="AS37"/>
  <c r="AR37"/>
  <c r="AR16"/>
  <c r="AT49"/>
  <c r="AY49" s="1"/>
  <c r="AS49"/>
  <c r="AR13"/>
  <c r="AT63"/>
  <c r="AY63" s="1"/>
  <c r="AS63"/>
  <c r="AR17"/>
  <c r="AT67"/>
  <c r="AY67" s="1"/>
  <c r="AS67"/>
  <c r="AT57"/>
  <c r="AY57" s="1"/>
  <c r="AS57"/>
  <c r="AS39"/>
  <c r="AR39"/>
  <c r="AS29"/>
  <c r="AR29"/>
  <c r="AS31"/>
  <c r="AR31"/>
  <c r="AU71"/>
  <c r="AT71"/>
  <c r="AU72"/>
  <c r="AT72"/>
  <c r="AT92"/>
  <c r="AT93"/>
  <c r="AT83"/>
  <c r="AR22"/>
  <c r="AS38"/>
  <c r="AR38"/>
  <c r="AT51"/>
  <c r="AY51" s="1"/>
  <c r="AS51"/>
  <c r="AS28"/>
  <c r="AR28"/>
  <c r="AS42"/>
  <c r="AR42"/>
  <c r="AR20"/>
  <c r="AR15"/>
  <c r="AT61"/>
  <c r="AY61" s="1"/>
  <c r="AS61"/>
  <c r="AT54"/>
  <c r="AY54" s="1"/>
  <c r="AS54"/>
  <c r="AS30"/>
  <c r="AR30"/>
  <c r="AS23"/>
  <c r="AR23"/>
  <c r="AS36"/>
  <c r="AR36"/>
  <c r="AU69"/>
  <c r="AT69"/>
  <c r="AR25"/>
  <c r="AT76"/>
  <c r="AR33"/>
  <c r="AS66"/>
  <c r="AT95"/>
  <c r="AK11"/>
  <c r="AQ11" s="1"/>
  <c r="AK12"/>
  <c r="AQ12" s="1"/>
  <c r="AK10"/>
  <c r="AQ10" s="1"/>
  <c r="AV10" s="1"/>
  <c r="AZ10" s="1"/>
  <c r="BC10" s="1"/>
  <c r="R9"/>
  <c r="Q9"/>
  <c r="S9"/>
  <c r="T9"/>
  <c r="P9"/>
  <c r="U9" s="1"/>
  <c r="GM17"/>
  <c r="GO17" s="1"/>
  <c r="GM25"/>
  <c r="GO25" s="1"/>
  <c r="GM33"/>
  <c r="GO33" s="1"/>
  <c r="GM41"/>
  <c r="GO41" s="1"/>
  <c r="GM49"/>
  <c r="GO49" s="1"/>
  <c r="GM57"/>
  <c r="GO57" s="1"/>
  <c r="GM65"/>
  <c r="GO65" s="1"/>
  <c r="GM73"/>
  <c r="GO73" s="1"/>
  <c r="GM81"/>
  <c r="GO81" s="1"/>
  <c r="GM89"/>
  <c r="GO89" s="1"/>
  <c r="GM14"/>
  <c r="GO14" s="1"/>
  <c r="GM23"/>
  <c r="GO23" s="1"/>
  <c r="GM32"/>
  <c r="GO32" s="1"/>
  <c r="GM42"/>
  <c r="GO42" s="1"/>
  <c r="GM51"/>
  <c r="GO51" s="1"/>
  <c r="GM60"/>
  <c r="GO60" s="1"/>
  <c r="GM69"/>
  <c r="GO69" s="1"/>
  <c r="GM78"/>
  <c r="GO78" s="1"/>
  <c r="GM87"/>
  <c r="GO87" s="1"/>
  <c r="GM96"/>
  <c r="GO96" s="1"/>
  <c r="GM104"/>
  <c r="GO104" s="1"/>
  <c r="GM112"/>
  <c r="GO112" s="1"/>
  <c r="GM120"/>
  <c r="GO120" s="1"/>
  <c r="GM128"/>
  <c r="GO128" s="1"/>
  <c r="GM136"/>
  <c r="GO136" s="1"/>
  <c r="GM144"/>
  <c r="GO144" s="1"/>
  <c r="GM152"/>
  <c r="GO152" s="1"/>
  <c r="GM160"/>
  <c r="GO160" s="1"/>
  <c r="GM168"/>
  <c r="GM176"/>
  <c r="GM184"/>
  <c r="GM192"/>
  <c r="GM200"/>
  <c r="GM208"/>
  <c r="GM15"/>
  <c r="GO15" s="1"/>
  <c r="GM24"/>
  <c r="GO24" s="1"/>
  <c r="GM34"/>
  <c r="GO34" s="1"/>
  <c r="GM43"/>
  <c r="GO43" s="1"/>
  <c r="GM52"/>
  <c r="GO52" s="1"/>
  <c r="GM61"/>
  <c r="GO61" s="1"/>
  <c r="GM70"/>
  <c r="GO70" s="1"/>
  <c r="GM79"/>
  <c r="GO79" s="1"/>
  <c r="GM88"/>
  <c r="GO88" s="1"/>
  <c r="GM97"/>
  <c r="GO97" s="1"/>
  <c r="GM105"/>
  <c r="GO105" s="1"/>
  <c r="GM113"/>
  <c r="GO113" s="1"/>
  <c r="GM121"/>
  <c r="GO121" s="1"/>
  <c r="GM129"/>
  <c r="GO129" s="1"/>
  <c r="GM137"/>
  <c r="GO137" s="1"/>
  <c r="GM145"/>
  <c r="GO145" s="1"/>
  <c r="GM153"/>
  <c r="GO153" s="1"/>
  <c r="GM161"/>
  <c r="GO161" s="1"/>
  <c r="GM169"/>
  <c r="GM177"/>
  <c r="GM185"/>
  <c r="GM193"/>
  <c r="GM201"/>
  <c r="GM9"/>
  <c r="GO9" s="1"/>
  <c r="GM16"/>
  <c r="GO16" s="1"/>
  <c r="GM26"/>
  <c r="GO26" s="1"/>
  <c r="GM35"/>
  <c r="GO35" s="1"/>
  <c r="GM44"/>
  <c r="GO44" s="1"/>
  <c r="GM53"/>
  <c r="GO53" s="1"/>
  <c r="GM62"/>
  <c r="GO62" s="1"/>
  <c r="GM71"/>
  <c r="GO71" s="1"/>
  <c r="GM80"/>
  <c r="GO80" s="1"/>
  <c r="GM90"/>
  <c r="GO90" s="1"/>
  <c r="GM98"/>
  <c r="GO98" s="1"/>
  <c r="GM106"/>
  <c r="GO106" s="1"/>
  <c r="GM114"/>
  <c r="GO114" s="1"/>
  <c r="GM122"/>
  <c r="GO122" s="1"/>
  <c r="GM130"/>
  <c r="GO130" s="1"/>
  <c r="GM138"/>
  <c r="GO138" s="1"/>
  <c r="GM146"/>
  <c r="GO146" s="1"/>
  <c r="GM154"/>
  <c r="GO154" s="1"/>
  <c r="GM162"/>
  <c r="GO162" s="1"/>
  <c r="GM170"/>
  <c r="GM178"/>
  <c r="GM186"/>
  <c r="GM194"/>
  <c r="GM202"/>
  <c r="GM11"/>
  <c r="GO11" s="1"/>
  <c r="GM20"/>
  <c r="GO20" s="1"/>
  <c r="GM29"/>
  <c r="GO29" s="1"/>
  <c r="GM38"/>
  <c r="GO38" s="1"/>
  <c r="GM47"/>
  <c r="GO47" s="1"/>
  <c r="GM56"/>
  <c r="GO56" s="1"/>
  <c r="GM66"/>
  <c r="GO66" s="1"/>
  <c r="GM75"/>
  <c r="GO75" s="1"/>
  <c r="GM84"/>
  <c r="GO84" s="1"/>
  <c r="GM93"/>
  <c r="GO93" s="1"/>
  <c r="GM101"/>
  <c r="GO101" s="1"/>
  <c r="GM109"/>
  <c r="GO109" s="1"/>
  <c r="GM117"/>
  <c r="GO117" s="1"/>
  <c r="GM125"/>
  <c r="GO125" s="1"/>
  <c r="GM133"/>
  <c r="GO133" s="1"/>
  <c r="GM141"/>
  <c r="GO141" s="1"/>
  <c r="GM149"/>
  <c r="GO149" s="1"/>
  <c r="GM157"/>
  <c r="GO157" s="1"/>
  <c r="GM165"/>
  <c r="GM173"/>
  <c r="GM181"/>
  <c r="GM189"/>
  <c r="GM197"/>
  <c r="GM205"/>
  <c r="GM13"/>
  <c r="GO13" s="1"/>
  <c r="GM31"/>
  <c r="GO31" s="1"/>
  <c r="GM50"/>
  <c r="GO50" s="1"/>
  <c r="GM68"/>
  <c r="GO68" s="1"/>
  <c r="GM86"/>
  <c r="GO86" s="1"/>
  <c r="GM103"/>
  <c r="GO103" s="1"/>
  <c r="GM119"/>
  <c r="GO119" s="1"/>
  <c r="GM135"/>
  <c r="GO135" s="1"/>
  <c r="GM151"/>
  <c r="GO151" s="1"/>
  <c r="GM19"/>
  <c r="GO19" s="1"/>
  <c r="GM37"/>
  <c r="GO37" s="1"/>
  <c r="GM55"/>
  <c r="GO55" s="1"/>
  <c r="GM74"/>
  <c r="GO74" s="1"/>
  <c r="GM92"/>
  <c r="GO92" s="1"/>
  <c r="GM108"/>
  <c r="GO108" s="1"/>
  <c r="GM124"/>
  <c r="GO124" s="1"/>
  <c r="GM140"/>
  <c r="GO140" s="1"/>
  <c r="GM156"/>
  <c r="GO156" s="1"/>
  <c r="GM172"/>
  <c r="GM188"/>
  <c r="GM204"/>
  <c r="GM10"/>
  <c r="GO10" s="1"/>
  <c r="GM36"/>
  <c r="GO36" s="1"/>
  <c r="GM59"/>
  <c r="GO59" s="1"/>
  <c r="GM83"/>
  <c r="GO83" s="1"/>
  <c r="GM107"/>
  <c r="GO107" s="1"/>
  <c r="GM127"/>
  <c r="GO127" s="1"/>
  <c r="GM148"/>
  <c r="GO148" s="1"/>
  <c r="GM167"/>
  <c r="GM187"/>
  <c r="GM206"/>
  <c r="GM115"/>
  <c r="GO115" s="1"/>
  <c r="GM166"/>
  <c r="GM12"/>
  <c r="GO12" s="1"/>
  <c r="GM39"/>
  <c r="GO39" s="1"/>
  <c r="GM63"/>
  <c r="GO63" s="1"/>
  <c r="GM85"/>
  <c r="GO85" s="1"/>
  <c r="GM110"/>
  <c r="GO110" s="1"/>
  <c r="GM131"/>
  <c r="GO131" s="1"/>
  <c r="GM150"/>
  <c r="GO150" s="1"/>
  <c r="GM171"/>
  <c r="GM190"/>
  <c r="GM207"/>
  <c r="GM82"/>
  <c r="GO82" s="1"/>
  <c r="GM18"/>
  <c r="GO18" s="1"/>
  <c r="GM40"/>
  <c r="GO40" s="1"/>
  <c r="GM64"/>
  <c r="GO64" s="1"/>
  <c r="GM91"/>
  <c r="GO91" s="1"/>
  <c r="GM111"/>
  <c r="GO111" s="1"/>
  <c r="GM132"/>
  <c r="GO132" s="1"/>
  <c r="GM155"/>
  <c r="GO155" s="1"/>
  <c r="GM174"/>
  <c r="GM191"/>
  <c r="GM21"/>
  <c r="GO21" s="1"/>
  <c r="GM45"/>
  <c r="GO45" s="1"/>
  <c r="GM67"/>
  <c r="GO67" s="1"/>
  <c r="GM94"/>
  <c r="GO94" s="1"/>
  <c r="GM134"/>
  <c r="GO134" s="1"/>
  <c r="GM158"/>
  <c r="GO158" s="1"/>
  <c r="GM175"/>
  <c r="GM195"/>
  <c r="GM126"/>
  <c r="GO126" s="1"/>
  <c r="GM22"/>
  <c r="GO22" s="1"/>
  <c r="GM46"/>
  <c r="GO46" s="1"/>
  <c r="GM72"/>
  <c r="GO72" s="1"/>
  <c r="GM95"/>
  <c r="GO95" s="1"/>
  <c r="GM116"/>
  <c r="GO116" s="1"/>
  <c r="GM139"/>
  <c r="GO139" s="1"/>
  <c r="GM159"/>
  <c r="GO159" s="1"/>
  <c r="GM179"/>
  <c r="GM196"/>
  <c r="GM27"/>
  <c r="GO27" s="1"/>
  <c r="GM48"/>
  <c r="GO48" s="1"/>
  <c r="GM76"/>
  <c r="GO76" s="1"/>
  <c r="GM99"/>
  <c r="GO99" s="1"/>
  <c r="GM118"/>
  <c r="GO118" s="1"/>
  <c r="GM142"/>
  <c r="GO142" s="1"/>
  <c r="GM163"/>
  <c r="GO163" s="1"/>
  <c r="GM180"/>
  <c r="GM198"/>
  <c r="GM28"/>
  <c r="GO28" s="1"/>
  <c r="GM54"/>
  <c r="GO54" s="1"/>
  <c r="GM77"/>
  <c r="GO77" s="1"/>
  <c r="GM100"/>
  <c r="GO100" s="1"/>
  <c r="GM123"/>
  <c r="GO123" s="1"/>
  <c r="GM143"/>
  <c r="GO143" s="1"/>
  <c r="GM164"/>
  <c r="GO164" s="1"/>
  <c r="GM182"/>
  <c r="GM199"/>
  <c r="GM30"/>
  <c r="GO30" s="1"/>
  <c r="GM58"/>
  <c r="GO58" s="1"/>
  <c r="GM102"/>
  <c r="GO102" s="1"/>
  <c r="GM147"/>
  <c r="GO147" s="1"/>
  <c r="GM183"/>
  <c r="GM203"/>
  <c r="GL16"/>
  <c r="GN16" s="1"/>
  <c r="GL24"/>
  <c r="GN24" s="1"/>
  <c r="GL32"/>
  <c r="GN32" s="1"/>
  <c r="GL40"/>
  <c r="GN40" s="1"/>
  <c r="GL48"/>
  <c r="GN48" s="1"/>
  <c r="GL56"/>
  <c r="GN56" s="1"/>
  <c r="GL64"/>
  <c r="GN64" s="1"/>
  <c r="GL72"/>
  <c r="GN72" s="1"/>
  <c r="GL80"/>
  <c r="GN80" s="1"/>
  <c r="GL88"/>
  <c r="GN88" s="1"/>
  <c r="GL96"/>
  <c r="GN96" s="1"/>
  <c r="GL104"/>
  <c r="GN104" s="1"/>
  <c r="GL112"/>
  <c r="GN112" s="1"/>
  <c r="GL120"/>
  <c r="GN120" s="1"/>
  <c r="GL128"/>
  <c r="GN128" s="1"/>
  <c r="GL136"/>
  <c r="GN136" s="1"/>
  <c r="GL144"/>
  <c r="GN144" s="1"/>
  <c r="GL152"/>
  <c r="GN152" s="1"/>
  <c r="GL17"/>
  <c r="GN17" s="1"/>
  <c r="GL25"/>
  <c r="GN25" s="1"/>
  <c r="GL33"/>
  <c r="GN33" s="1"/>
  <c r="GL41"/>
  <c r="GN41" s="1"/>
  <c r="GL49"/>
  <c r="GN49" s="1"/>
  <c r="GL57"/>
  <c r="GN57" s="1"/>
  <c r="GL65"/>
  <c r="GN65" s="1"/>
  <c r="GL73"/>
  <c r="GN73" s="1"/>
  <c r="GL81"/>
  <c r="GN81" s="1"/>
  <c r="GL89"/>
  <c r="GN89" s="1"/>
  <c r="GL97"/>
  <c r="GN97" s="1"/>
  <c r="GL105"/>
  <c r="GN105" s="1"/>
  <c r="GL113"/>
  <c r="GN113" s="1"/>
  <c r="GL121"/>
  <c r="GN121" s="1"/>
  <c r="GL129"/>
  <c r="GN129" s="1"/>
  <c r="GL137"/>
  <c r="GN137" s="1"/>
  <c r="GL145"/>
  <c r="GN145" s="1"/>
  <c r="GL153"/>
  <c r="GN153" s="1"/>
  <c r="GL10"/>
  <c r="GN10" s="1"/>
  <c r="GL18"/>
  <c r="GN18" s="1"/>
  <c r="GL26"/>
  <c r="GN26" s="1"/>
  <c r="GL34"/>
  <c r="GN34" s="1"/>
  <c r="GL42"/>
  <c r="GN42" s="1"/>
  <c r="GL50"/>
  <c r="GN50" s="1"/>
  <c r="GL58"/>
  <c r="GN58" s="1"/>
  <c r="GL66"/>
  <c r="GN66" s="1"/>
  <c r="GL74"/>
  <c r="GN74" s="1"/>
  <c r="GL82"/>
  <c r="GN82" s="1"/>
  <c r="GL90"/>
  <c r="GN90" s="1"/>
  <c r="GL98"/>
  <c r="GN98" s="1"/>
  <c r="GL106"/>
  <c r="GN106" s="1"/>
  <c r="GL114"/>
  <c r="GN114" s="1"/>
  <c r="GL122"/>
  <c r="GN122" s="1"/>
  <c r="GL130"/>
  <c r="GN130" s="1"/>
  <c r="GL138"/>
  <c r="GN138" s="1"/>
  <c r="GL146"/>
  <c r="GN146" s="1"/>
  <c r="GL154"/>
  <c r="GN154" s="1"/>
  <c r="GL13"/>
  <c r="GN13" s="1"/>
  <c r="GL21"/>
  <c r="GN21" s="1"/>
  <c r="GL29"/>
  <c r="GN29" s="1"/>
  <c r="GL37"/>
  <c r="GN37" s="1"/>
  <c r="GL45"/>
  <c r="GN45" s="1"/>
  <c r="GL53"/>
  <c r="GN53" s="1"/>
  <c r="GL61"/>
  <c r="GN61" s="1"/>
  <c r="GL69"/>
  <c r="GN69" s="1"/>
  <c r="GL77"/>
  <c r="GN77" s="1"/>
  <c r="GL85"/>
  <c r="GN85" s="1"/>
  <c r="GL93"/>
  <c r="GN93" s="1"/>
  <c r="GL101"/>
  <c r="GN101" s="1"/>
  <c r="GL109"/>
  <c r="GN109" s="1"/>
  <c r="GL117"/>
  <c r="GN117" s="1"/>
  <c r="GL125"/>
  <c r="GN125" s="1"/>
  <c r="GL133"/>
  <c r="GN133" s="1"/>
  <c r="GL141"/>
  <c r="GN141" s="1"/>
  <c r="GL149"/>
  <c r="GN149" s="1"/>
  <c r="GL157"/>
  <c r="GN157" s="1"/>
  <c r="GL165"/>
  <c r="GN165" s="1"/>
  <c r="GL173"/>
  <c r="GN173" s="1"/>
  <c r="GL181"/>
  <c r="GN181" s="1"/>
  <c r="GL189"/>
  <c r="GN189" s="1"/>
  <c r="GL197"/>
  <c r="GN197" s="1"/>
  <c r="GL205"/>
  <c r="GN205" s="1"/>
  <c r="GL20"/>
  <c r="GN20" s="1"/>
  <c r="GL36"/>
  <c r="GN36" s="1"/>
  <c r="GL52"/>
  <c r="GN52" s="1"/>
  <c r="GL68"/>
  <c r="GN68" s="1"/>
  <c r="GL84"/>
  <c r="GN84" s="1"/>
  <c r="GL100"/>
  <c r="GN100" s="1"/>
  <c r="GL116"/>
  <c r="GN116" s="1"/>
  <c r="GL132"/>
  <c r="GN132" s="1"/>
  <c r="GL148"/>
  <c r="GN148" s="1"/>
  <c r="GL161"/>
  <c r="GN161" s="1"/>
  <c r="GL170"/>
  <c r="GN170" s="1"/>
  <c r="GL179"/>
  <c r="GN179" s="1"/>
  <c r="GL188"/>
  <c r="GN188" s="1"/>
  <c r="GL198"/>
  <c r="GN198" s="1"/>
  <c r="GL207"/>
  <c r="GN207" s="1"/>
  <c r="GL23"/>
  <c r="GN23" s="1"/>
  <c r="GL43"/>
  <c r="GN43" s="1"/>
  <c r="GL60"/>
  <c r="GN60" s="1"/>
  <c r="GL78"/>
  <c r="GN78" s="1"/>
  <c r="GL95"/>
  <c r="GN95" s="1"/>
  <c r="GL115"/>
  <c r="GN115" s="1"/>
  <c r="GL134"/>
  <c r="GN134" s="1"/>
  <c r="GL151"/>
  <c r="GN151" s="1"/>
  <c r="GL164"/>
  <c r="GN164" s="1"/>
  <c r="GL175"/>
  <c r="GN175" s="1"/>
  <c r="GL185"/>
  <c r="GN185" s="1"/>
  <c r="GL195"/>
  <c r="GN195" s="1"/>
  <c r="GL206"/>
  <c r="GN206" s="1"/>
  <c r="GL140"/>
  <c r="GN140" s="1"/>
  <c r="GL190"/>
  <c r="GN190" s="1"/>
  <c r="GL59"/>
  <c r="GN59" s="1"/>
  <c r="GL111"/>
  <c r="GN111" s="1"/>
  <c r="GL174"/>
  <c r="GN174" s="1"/>
  <c r="GL27"/>
  <c r="GN27" s="1"/>
  <c r="GL44"/>
  <c r="GN44" s="1"/>
  <c r="GL62"/>
  <c r="GN62" s="1"/>
  <c r="GL79"/>
  <c r="GN79" s="1"/>
  <c r="GL99"/>
  <c r="GN99" s="1"/>
  <c r="GL118"/>
  <c r="GN118" s="1"/>
  <c r="GL135"/>
  <c r="GN135" s="1"/>
  <c r="GL155"/>
  <c r="GN155" s="1"/>
  <c r="GL166"/>
  <c r="GN166" s="1"/>
  <c r="GL176"/>
  <c r="GN176" s="1"/>
  <c r="GL186"/>
  <c r="GN186" s="1"/>
  <c r="GL196"/>
  <c r="GN196" s="1"/>
  <c r="GL208"/>
  <c r="GN208" s="1"/>
  <c r="GL30"/>
  <c r="GN30" s="1"/>
  <c r="GL103"/>
  <c r="GN103" s="1"/>
  <c r="GL158"/>
  <c r="GN158" s="1"/>
  <c r="GL178"/>
  <c r="GN178" s="1"/>
  <c r="GL131"/>
  <c r="GN131" s="1"/>
  <c r="GL11"/>
  <c r="GN11" s="1"/>
  <c r="GL28"/>
  <c r="GN28" s="1"/>
  <c r="GL46"/>
  <c r="GN46" s="1"/>
  <c r="GL63"/>
  <c r="GN63" s="1"/>
  <c r="GL83"/>
  <c r="GN83" s="1"/>
  <c r="GL102"/>
  <c r="GN102" s="1"/>
  <c r="GL119"/>
  <c r="GN119" s="1"/>
  <c r="GL139"/>
  <c r="GN139" s="1"/>
  <c r="GL156"/>
  <c r="GN156" s="1"/>
  <c r="GL167"/>
  <c r="GN167" s="1"/>
  <c r="GL177"/>
  <c r="GN177" s="1"/>
  <c r="GL187"/>
  <c r="GN187" s="1"/>
  <c r="GL199"/>
  <c r="GN199" s="1"/>
  <c r="GL12"/>
  <c r="GN12" s="1"/>
  <c r="GL47"/>
  <c r="GN47" s="1"/>
  <c r="GL67"/>
  <c r="GN67" s="1"/>
  <c r="GL86"/>
  <c r="GN86" s="1"/>
  <c r="GL123"/>
  <c r="GN123" s="1"/>
  <c r="GL168"/>
  <c r="GN168" s="1"/>
  <c r="GL200"/>
  <c r="GN200" s="1"/>
  <c r="GL22"/>
  <c r="GN22" s="1"/>
  <c r="GL76"/>
  <c r="GN76" s="1"/>
  <c r="GL150"/>
  <c r="GN150" s="1"/>
  <c r="GL14"/>
  <c r="GN14" s="1"/>
  <c r="GL31"/>
  <c r="GN31" s="1"/>
  <c r="GL51"/>
  <c r="GN51" s="1"/>
  <c r="GL70"/>
  <c r="GN70" s="1"/>
  <c r="GL87"/>
  <c r="GN87" s="1"/>
  <c r="GL107"/>
  <c r="GN107" s="1"/>
  <c r="GL124"/>
  <c r="GN124" s="1"/>
  <c r="GL142"/>
  <c r="GN142" s="1"/>
  <c r="GL159"/>
  <c r="GN159" s="1"/>
  <c r="GL169"/>
  <c r="GN169" s="1"/>
  <c r="GL180"/>
  <c r="GN180" s="1"/>
  <c r="GL191"/>
  <c r="GN191" s="1"/>
  <c r="GL201"/>
  <c r="GN201" s="1"/>
  <c r="GL15"/>
  <c r="GN15" s="1"/>
  <c r="GL35"/>
  <c r="GN35" s="1"/>
  <c r="GL54"/>
  <c r="GN54" s="1"/>
  <c r="GL71"/>
  <c r="GN71" s="1"/>
  <c r="GL91"/>
  <c r="GN91" s="1"/>
  <c r="GL108"/>
  <c r="GN108" s="1"/>
  <c r="GL126"/>
  <c r="GN126" s="1"/>
  <c r="GL143"/>
  <c r="GN143" s="1"/>
  <c r="GL160"/>
  <c r="GN160" s="1"/>
  <c r="GL171"/>
  <c r="GN171" s="1"/>
  <c r="GL182"/>
  <c r="GN182" s="1"/>
  <c r="GL192"/>
  <c r="GN192" s="1"/>
  <c r="GL202"/>
  <c r="GN202" s="1"/>
  <c r="GL19"/>
  <c r="GN19" s="1"/>
  <c r="GL38"/>
  <c r="GN38" s="1"/>
  <c r="GL55"/>
  <c r="GN55" s="1"/>
  <c r="GL75"/>
  <c r="GN75" s="1"/>
  <c r="GL92"/>
  <c r="GN92" s="1"/>
  <c r="GL110"/>
  <c r="GN110" s="1"/>
  <c r="GL127"/>
  <c r="GN127" s="1"/>
  <c r="GL147"/>
  <c r="GN147" s="1"/>
  <c r="GL162"/>
  <c r="GN162" s="1"/>
  <c r="GL172"/>
  <c r="GN172" s="1"/>
  <c r="GL183"/>
  <c r="GN183" s="1"/>
  <c r="GL193"/>
  <c r="GN193" s="1"/>
  <c r="GL203"/>
  <c r="GN203" s="1"/>
  <c r="GL39"/>
  <c r="GN39" s="1"/>
  <c r="GL94"/>
  <c r="GN94" s="1"/>
  <c r="GL163"/>
  <c r="GN163" s="1"/>
  <c r="GL184"/>
  <c r="GN184" s="1"/>
  <c r="GL194"/>
  <c r="GN194" s="1"/>
  <c r="GL204"/>
  <c r="GN204" s="1"/>
  <c r="GO165"/>
  <c r="GO169"/>
  <c r="GO173"/>
  <c r="GO177"/>
  <c r="GO181"/>
  <c r="GO185"/>
  <c r="GO189"/>
  <c r="GO193"/>
  <c r="GO197"/>
  <c r="GO201"/>
  <c r="GO205"/>
  <c r="GO168"/>
  <c r="GO180"/>
  <c r="GO192"/>
  <c r="GO204"/>
  <c r="GO175"/>
  <c r="GO191"/>
  <c r="GO207"/>
  <c r="GO176"/>
  <c r="GO188"/>
  <c r="GO200"/>
  <c r="GO179"/>
  <c r="GO195"/>
  <c r="GO166"/>
  <c r="GO170"/>
  <c r="GO174"/>
  <c r="GO178"/>
  <c r="GO182"/>
  <c r="GO186"/>
  <c r="GO190"/>
  <c r="GO194"/>
  <c r="GO198"/>
  <c r="GO202"/>
  <c r="GO206"/>
  <c r="GO171"/>
  <c r="GO187"/>
  <c r="GO203"/>
  <c r="GO172"/>
  <c r="GO184"/>
  <c r="GO196"/>
  <c r="GO208"/>
  <c r="GO167"/>
  <c r="GO183"/>
  <c r="GO199"/>
  <c r="EZ19"/>
  <c r="EZ22"/>
  <c r="EZ29"/>
  <c r="EZ33"/>
  <c r="EZ37"/>
  <c r="EZ41"/>
  <c r="FB41" s="1"/>
  <c r="EZ45"/>
  <c r="FB45" s="1"/>
  <c r="EZ49"/>
  <c r="FB49" s="1"/>
  <c r="EZ53"/>
  <c r="FB53" s="1"/>
  <c r="EZ59"/>
  <c r="FB59" s="1"/>
  <c r="EZ67"/>
  <c r="FB67" s="1"/>
  <c r="EZ75"/>
  <c r="FB75" s="1"/>
  <c r="EZ83"/>
  <c r="FB83" s="1"/>
  <c r="EZ91"/>
  <c r="FB91" s="1"/>
  <c r="EZ99"/>
  <c r="FB99" s="1"/>
  <c r="EZ107"/>
  <c r="FB107" s="1"/>
  <c r="EZ115"/>
  <c r="FB115" s="1"/>
  <c r="EZ123"/>
  <c r="FB123" s="1"/>
  <c r="EZ131"/>
  <c r="FB131" s="1"/>
  <c r="EZ139"/>
  <c r="FB139" s="1"/>
  <c r="EZ147"/>
  <c r="FB147" s="1"/>
  <c r="EZ155"/>
  <c r="FB155" s="1"/>
  <c r="EZ163"/>
  <c r="FB163" s="1"/>
  <c r="EZ171"/>
  <c r="FB171" s="1"/>
  <c r="EZ179"/>
  <c r="FB179" s="1"/>
  <c r="EZ187"/>
  <c r="FB187" s="1"/>
  <c r="EZ195"/>
  <c r="FB195" s="1"/>
  <c r="EZ203"/>
  <c r="FB203" s="1"/>
  <c r="EZ160"/>
  <c r="FB160" s="1"/>
  <c r="EZ168"/>
  <c r="FB168" s="1"/>
  <c r="EZ176"/>
  <c r="FB176" s="1"/>
  <c r="EZ192"/>
  <c r="FB192" s="1"/>
  <c r="EZ200"/>
  <c r="FB200" s="1"/>
  <c r="EZ208"/>
  <c r="FB208" s="1"/>
  <c r="EZ17"/>
  <c r="EZ60"/>
  <c r="FB60" s="1"/>
  <c r="EZ92"/>
  <c r="FB92" s="1"/>
  <c r="EZ124"/>
  <c r="FB124" s="1"/>
  <c r="EZ172"/>
  <c r="FB172" s="1"/>
  <c r="EZ30"/>
  <c r="EZ42"/>
  <c r="FB42" s="1"/>
  <c r="EZ57"/>
  <c r="FB57" s="1"/>
  <c r="EZ89"/>
  <c r="FB89" s="1"/>
  <c r="EZ113"/>
  <c r="FB113" s="1"/>
  <c r="EZ145"/>
  <c r="FB145" s="1"/>
  <c r="EZ177"/>
  <c r="FB177" s="1"/>
  <c r="EZ13"/>
  <c r="EZ94"/>
  <c r="FB94" s="1"/>
  <c r="EZ12"/>
  <c r="EZ25"/>
  <c r="EZ56"/>
  <c r="FB56" s="1"/>
  <c r="EZ64"/>
  <c r="FB64" s="1"/>
  <c r="EZ72"/>
  <c r="FB72" s="1"/>
  <c r="EZ80"/>
  <c r="FB80" s="1"/>
  <c r="EZ88"/>
  <c r="FB88" s="1"/>
  <c r="EZ96"/>
  <c r="FB96" s="1"/>
  <c r="EZ104"/>
  <c r="FB104" s="1"/>
  <c r="EZ112"/>
  <c r="FB112" s="1"/>
  <c r="EZ120"/>
  <c r="FB120" s="1"/>
  <c r="EZ128"/>
  <c r="FB128" s="1"/>
  <c r="EZ136"/>
  <c r="FB136" s="1"/>
  <c r="EZ144"/>
  <c r="FB144" s="1"/>
  <c r="EZ152"/>
  <c r="FB152" s="1"/>
  <c r="EZ184"/>
  <c r="FB184" s="1"/>
  <c r="EZ207"/>
  <c r="FB207" s="1"/>
  <c r="EZ20"/>
  <c r="EZ84"/>
  <c r="FB84" s="1"/>
  <c r="EZ116"/>
  <c r="FB116" s="1"/>
  <c r="EZ140"/>
  <c r="FB140" s="1"/>
  <c r="EZ164"/>
  <c r="FB164" s="1"/>
  <c r="EZ10"/>
  <c r="EZ23"/>
  <c r="EZ38"/>
  <c r="EZ54"/>
  <c r="FB54" s="1"/>
  <c r="EZ65"/>
  <c r="FB65" s="1"/>
  <c r="EZ97"/>
  <c r="FB97" s="1"/>
  <c r="EZ129"/>
  <c r="FB129" s="1"/>
  <c r="EZ185"/>
  <c r="FB185" s="1"/>
  <c r="EZ62"/>
  <c r="FB62" s="1"/>
  <c r="EZ86"/>
  <c r="FB86" s="1"/>
  <c r="EZ15"/>
  <c r="EZ18"/>
  <c r="EZ28"/>
  <c r="EZ32"/>
  <c r="EZ36"/>
  <c r="EZ40"/>
  <c r="FB40" s="1"/>
  <c r="EZ44"/>
  <c r="FB44" s="1"/>
  <c r="EZ48"/>
  <c r="FB48" s="1"/>
  <c r="EZ52"/>
  <c r="FB52" s="1"/>
  <c r="EZ61"/>
  <c r="FB61" s="1"/>
  <c r="EZ69"/>
  <c r="FB69" s="1"/>
  <c r="EZ77"/>
  <c r="FB77" s="1"/>
  <c r="EZ85"/>
  <c r="FB85" s="1"/>
  <c r="EZ93"/>
  <c r="FB93" s="1"/>
  <c r="EZ101"/>
  <c r="FB101" s="1"/>
  <c r="EZ109"/>
  <c r="FB109" s="1"/>
  <c r="EZ117"/>
  <c r="FB117" s="1"/>
  <c r="EZ125"/>
  <c r="FB125" s="1"/>
  <c r="EZ133"/>
  <c r="FB133" s="1"/>
  <c r="EZ141"/>
  <c r="FB141" s="1"/>
  <c r="EZ149"/>
  <c r="FB149" s="1"/>
  <c r="EZ157"/>
  <c r="FB157" s="1"/>
  <c r="EZ165"/>
  <c r="FB165" s="1"/>
  <c r="EZ173"/>
  <c r="FB173" s="1"/>
  <c r="EZ181"/>
  <c r="FB181" s="1"/>
  <c r="EZ189"/>
  <c r="FB189" s="1"/>
  <c r="EZ197"/>
  <c r="FB197" s="1"/>
  <c r="EZ205"/>
  <c r="FB205" s="1"/>
  <c r="EZ68"/>
  <c r="FB68" s="1"/>
  <c r="EZ100"/>
  <c r="FB100" s="1"/>
  <c r="EZ132"/>
  <c r="FB132" s="1"/>
  <c r="EZ156"/>
  <c r="FB156" s="1"/>
  <c r="EZ204"/>
  <c r="FB204" s="1"/>
  <c r="EZ34"/>
  <c r="EZ50"/>
  <c r="FB50" s="1"/>
  <c r="EZ73"/>
  <c r="FB73" s="1"/>
  <c r="EZ105"/>
  <c r="FB105" s="1"/>
  <c r="EZ137"/>
  <c r="FB137" s="1"/>
  <c r="EZ169"/>
  <c r="FB169" s="1"/>
  <c r="EZ201"/>
  <c r="FB201" s="1"/>
  <c r="EZ16"/>
  <c r="EZ70"/>
  <c r="FB70" s="1"/>
  <c r="EZ102"/>
  <c r="FB102" s="1"/>
  <c r="EZ21"/>
  <c r="EZ24"/>
  <c r="EZ58"/>
  <c r="FB58" s="1"/>
  <c r="EZ66"/>
  <c r="FB66" s="1"/>
  <c r="EZ74"/>
  <c r="FB74" s="1"/>
  <c r="EZ82"/>
  <c r="FB82" s="1"/>
  <c r="EZ90"/>
  <c r="FB90" s="1"/>
  <c r="EZ98"/>
  <c r="FB98" s="1"/>
  <c r="EZ106"/>
  <c r="FB106" s="1"/>
  <c r="EZ114"/>
  <c r="FB114" s="1"/>
  <c r="EZ122"/>
  <c r="FB122" s="1"/>
  <c r="EZ130"/>
  <c r="FB130" s="1"/>
  <c r="EZ138"/>
  <c r="FB138" s="1"/>
  <c r="EZ146"/>
  <c r="FB146" s="1"/>
  <c r="EZ154"/>
  <c r="FB154" s="1"/>
  <c r="EZ162"/>
  <c r="FB162" s="1"/>
  <c r="EZ170"/>
  <c r="FB170" s="1"/>
  <c r="EZ178"/>
  <c r="FB178" s="1"/>
  <c r="EZ186"/>
  <c r="FB186" s="1"/>
  <c r="EZ194"/>
  <c r="FB194" s="1"/>
  <c r="EZ202"/>
  <c r="FB202" s="1"/>
  <c r="EZ11"/>
  <c r="EZ14"/>
  <c r="EZ27"/>
  <c r="EZ31"/>
  <c r="EZ35"/>
  <c r="EZ39"/>
  <c r="FB39" s="1"/>
  <c r="EZ43"/>
  <c r="FB43" s="1"/>
  <c r="EZ47"/>
  <c r="FB47" s="1"/>
  <c r="EZ51"/>
  <c r="FB51" s="1"/>
  <c r="EZ55"/>
  <c r="FB55" s="1"/>
  <c r="EZ63"/>
  <c r="FB63" s="1"/>
  <c r="EZ71"/>
  <c r="FB71" s="1"/>
  <c r="EZ79"/>
  <c r="FB79" s="1"/>
  <c r="EZ87"/>
  <c r="FB87" s="1"/>
  <c r="EZ95"/>
  <c r="FB95" s="1"/>
  <c r="EZ103"/>
  <c r="FB103" s="1"/>
  <c r="EZ111"/>
  <c r="FB111" s="1"/>
  <c r="EZ119"/>
  <c r="FB119" s="1"/>
  <c r="EZ127"/>
  <c r="FB127" s="1"/>
  <c r="EZ135"/>
  <c r="FB135" s="1"/>
  <c r="EZ143"/>
  <c r="FB143" s="1"/>
  <c r="EZ151"/>
  <c r="FB151" s="1"/>
  <c r="EZ159"/>
  <c r="FB159" s="1"/>
  <c r="EZ167"/>
  <c r="FB167" s="1"/>
  <c r="EZ175"/>
  <c r="FB175" s="1"/>
  <c r="EZ183"/>
  <c r="FB183" s="1"/>
  <c r="EZ191"/>
  <c r="FB191" s="1"/>
  <c r="EZ199"/>
  <c r="FB199" s="1"/>
  <c r="EZ76"/>
  <c r="FB76" s="1"/>
  <c r="EZ108"/>
  <c r="FB108" s="1"/>
  <c r="EZ148"/>
  <c r="FB148" s="1"/>
  <c r="EZ180"/>
  <c r="FB180" s="1"/>
  <c r="EZ188"/>
  <c r="FB188" s="1"/>
  <c r="EZ196"/>
  <c r="FB196" s="1"/>
  <c r="EZ26"/>
  <c r="EZ46"/>
  <c r="FB46" s="1"/>
  <c r="EZ81"/>
  <c r="FB81" s="1"/>
  <c r="EZ121"/>
  <c r="FB121" s="1"/>
  <c r="EZ153"/>
  <c r="FB153" s="1"/>
  <c r="EZ161"/>
  <c r="FB161" s="1"/>
  <c r="EZ193"/>
  <c r="FB193" s="1"/>
  <c r="EZ78"/>
  <c r="FB78" s="1"/>
  <c r="EZ142"/>
  <c r="FB142" s="1"/>
  <c r="EZ206"/>
  <c r="FB206" s="1"/>
  <c r="EZ118"/>
  <c r="FB118" s="1"/>
  <c r="EZ182"/>
  <c r="FB182" s="1"/>
  <c r="EZ158"/>
  <c r="FB158" s="1"/>
  <c r="EZ134"/>
  <c r="FB134" s="1"/>
  <c r="EZ198"/>
  <c r="FB198" s="1"/>
  <c r="EZ110"/>
  <c r="FB110" s="1"/>
  <c r="EZ174"/>
  <c r="FB174" s="1"/>
  <c r="EZ150"/>
  <c r="FB150" s="1"/>
  <c r="EZ126"/>
  <c r="FB126" s="1"/>
  <c r="EZ190"/>
  <c r="FB190" s="1"/>
  <c r="EZ166"/>
  <c r="FB166" s="1"/>
  <c r="BH17"/>
  <c r="BH25"/>
  <c r="BH33"/>
  <c r="BH41"/>
  <c r="BH49"/>
  <c r="BH57"/>
  <c r="BH65"/>
  <c r="BH73"/>
  <c r="BH81"/>
  <c r="BH89"/>
  <c r="BH97"/>
  <c r="BH105"/>
  <c r="BH113"/>
  <c r="BH121"/>
  <c r="BH129"/>
  <c r="BH137"/>
  <c r="BH145"/>
  <c r="BH153"/>
  <c r="BH161"/>
  <c r="BH169"/>
  <c r="BH177"/>
  <c r="BH185"/>
  <c r="BH193"/>
  <c r="BH201"/>
  <c r="BH16"/>
  <c r="BH24"/>
  <c r="BH40"/>
  <c r="BH48"/>
  <c r="BH56"/>
  <c r="BH64"/>
  <c r="BH80"/>
  <c r="BH88"/>
  <c r="BH104"/>
  <c r="BH112"/>
  <c r="BH128"/>
  <c r="BH144"/>
  <c r="BH152"/>
  <c r="BH168"/>
  <c r="BH184"/>
  <c r="BH200"/>
  <c r="BH208"/>
  <c r="BH87"/>
  <c r="BH119"/>
  <c r="BH143"/>
  <c r="BH159"/>
  <c r="BH183"/>
  <c r="BH207"/>
  <c r="BH14"/>
  <c r="BH30"/>
  <c r="BH54"/>
  <c r="BH78"/>
  <c r="BH102"/>
  <c r="BH126"/>
  <c r="BH150"/>
  <c r="BH174"/>
  <c r="BH198"/>
  <c r="BH37"/>
  <c r="BH61"/>
  <c r="BH77"/>
  <c r="BH101"/>
  <c r="BH125"/>
  <c r="BH149"/>
  <c r="BH173"/>
  <c r="BH197"/>
  <c r="BH50"/>
  <c r="BH90"/>
  <c r="BH122"/>
  <c r="BH154"/>
  <c r="BH186"/>
  <c r="BH32"/>
  <c r="BH72"/>
  <c r="BH96"/>
  <c r="BH120"/>
  <c r="BH136"/>
  <c r="BH160"/>
  <c r="BH176"/>
  <c r="BH192"/>
  <c r="BH79"/>
  <c r="BH111"/>
  <c r="BH135"/>
  <c r="BH151"/>
  <c r="BH175"/>
  <c r="BH199"/>
  <c r="BH38"/>
  <c r="BH62"/>
  <c r="BH86"/>
  <c r="BH110"/>
  <c r="BH134"/>
  <c r="BH158"/>
  <c r="BH182"/>
  <c r="BH206"/>
  <c r="BH13"/>
  <c r="BH21"/>
  <c r="BH29"/>
  <c r="BH45"/>
  <c r="BH69"/>
  <c r="BH93"/>
  <c r="BH109"/>
  <c r="BH133"/>
  <c r="BH157"/>
  <c r="BH181"/>
  <c r="BH205"/>
  <c r="BH58"/>
  <c r="BH98"/>
  <c r="BH130"/>
  <c r="BH162"/>
  <c r="BH194"/>
  <c r="BH15"/>
  <c r="BH23"/>
  <c r="BH31"/>
  <c r="BH39"/>
  <c r="BH47"/>
  <c r="BH55"/>
  <c r="BH63"/>
  <c r="BH71"/>
  <c r="BH95"/>
  <c r="BH103"/>
  <c r="BH127"/>
  <c r="BH167"/>
  <c r="BH191"/>
  <c r="BH22"/>
  <c r="BH46"/>
  <c r="BH70"/>
  <c r="BH94"/>
  <c r="BH118"/>
  <c r="BH142"/>
  <c r="BH166"/>
  <c r="BH190"/>
  <c r="BH53"/>
  <c r="BH85"/>
  <c r="BH117"/>
  <c r="BH141"/>
  <c r="BH165"/>
  <c r="BH189"/>
  <c r="BH42"/>
  <c r="BH74"/>
  <c r="BH106"/>
  <c r="BH138"/>
  <c r="BH170"/>
  <c r="BH202"/>
  <c r="BH12"/>
  <c r="BH20"/>
  <c r="BH28"/>
  <c r="BH36"/>
  <c r="BH44"/>
  <c r="BH52"/>
  <c r="BH60"/>
  <c r="BH68"/>
  <c r="BH76"/>
  <c r="BH84"/>
  <c r="BH92"/>
  <c r="BH100"/>
  <c r="BH108"/>
  <c r="BH116"/>
  <c r="BH124"/>
  <c r="BH132"/>
  <c r="BH140"/>
  <c r="BH148"/>
  <c r="BH156"/>
  <c r="BH164"/>
  <c r="BH172"/>
  <c r="BH180"/>
  <c r="BH188"/>
  <c r="BH196"/>
  <c r="BH204"/>
  <c r="BH11"/>
  <c r="BH19"/>
  <c r="BH27"/>
  <c r="BH35"/>
  <c r="BH43"/>
  <c r="BH51"/>
  <c r="BH59"/>
  <c r="BH67"/>
  <c r="BH75"/>
  <c r="BH83"/>
  <c r="BH91"/>
  <c r="BH99"/>
  <c r="BH107"/>
  <c r="BH115"/>
  <c r="BH123"/>
  <c r="BH131"/>
  <c r="BH139"/>
  <c r="BH147"/>
  <c r="BH155"/>
  <c r="BH163"/>
  <c r="BH171"/>
  <c r="BH179"/>
  <c r="BH187"/>
  <c r="BH195"/>
  <c r="BH203"/>
  <c r="BH10"/>
  <c r="BH18"/>
  <c r="BH26"/>
  <c r="BH34"/>
  <c r="BH66"/>
  <c r="BH82"/>
  <c r="BH114"/>
  <c r="BH146"/>
  <c r="BH178"/>
  <c r="E223"/>
  <c r="E224"/>
  <c r="E225"/>
  <c r="E226"/>
  <c r="E227"/>
  <c r="E228"/>
  <c r="E229"/>
  <c r="E230"/>
  <c r="E231"/>
  <c r="E232"/>
  <c r="E233"/>
  <c r="E234"/>
  <c r="E235"/>
  <c r="E236"/>
  <c r="E237"/>
  <c r="E238"/>
  <c r="E239"/>
  <c r="E240"/>
  <c r="E241"/>
  <c r="E242"/>
  <c r="E243"/>
  <c r="E244"/>
  <c r="E245"/>
  <c r="E246"/>
  <c r="E247"/>
  <c r="E248"/>
  <c r="E249"/>
  <c r="E250"/>
  <c r="E251"/>
  <c r="E252"/>
  <c r="E253"/>
  <c r="E254"/>
  <c r="E255"/>
  <c r="E256"/>
  <c r="E257"/>
  <c r="E258"/>
  <c r="E259"/>
  <c r="E260"/>
  <c r="E261"/>
  <c r="E262"/>
  <c r="E263"/>
  <c r="E264"/>
  <c r="E265"/>
  <c r="E266"/>
  <c r="E267"/>
  <c r="E268"/>
  <c r="E269"/>
  <c r="E270"/>
  <c r="E271"/>
  <c r="E272"/>
  <c r="E273"/>
  <c r="E274"/>
  <c r="E275"/>
  <c r="E276"/>
  <c r="E277"/>
  <c r="E278"/>
  <c r="E279"/>
  <c r="E280"/>
  <c r="E281"/>
  <c r="E282"/>
  <c r="E283"/>
  <c r="E284"/>
  <c r="E285"/>
  <c r="E286"/>
  <c r="E287"/>
  <c r="E288"/>
  <c r="E289"/>
  <c r="E290"/>
  <c r="E291"/>
  <c r="E292"/>
  <c r="E293"/>
  <c r="E294"/>
  <c r="E295"/>
  <c r="E296"/>
  <c r="E297"/>
  <c r="E298"/>
  <c r="E299"/>
  <c r="E300"/>
  <c r="E301"/>
  <c r="E302"/>
  <c r="E303"/>
  <c r="E304"/>
  <c r="E305"/>
  <c r="E306"/>
  <c r="E307"/>
  <c r="E308"/>
  <c r="E309"/>
  <c r="E310"/>
  <c r="E311"/>
  <c r="E312"/>
  <c r="E313"/>
  <c r="E314"/>
  <c r="E315"/>
  <c r="E316"/>
  <c r="E317"/>
  <c r="E318"/>
  <c r="E319"/>
  <c r="E320"/>
  <c r="E321"/>
  <c r="E322"/>
  <c r="E323"/>
  <c r="E324"/>
  <c r="E325"/>
  <c r="E326"/>
  <c r="E327"/>
  <c r="E328"/>
  <c r="E329"/>
  <c r="E330"/>
  <c r="E331"/>
  <c r="E332"/>
  <c r="E333"/>
  <c r="E334"/>
  <c r="E335"/>
  <c r="E336"/>
  <c r="E337"/>
  <c r="E338"/>
  <c r="E339"/>
  <c r="E340"/>
  <c r="E341"/>
  <c r="E342"/>
  <c r="E343"/>
  <c r="E344"/>
  <c r="E345"/>
  <c r="E346"/>
  <c r="E347"/>
  <c r="E348"/>
  <c r="E349"/>
  <c r="E350"/>
  <c r="E351"/>
  <c r="E352"/>
  <c r="E353"/>
  <c r="E354"/>
  <c r="E355"/>
  <c r="E356"/>
  <c r="D209"/>
  <c r="D210"/>
  <c r="D211"/>
  <c r="D212"/>
  <c r="D213"/>
  <c r="D214"/>
  <c r="D215"/>
  <c r="D216"/>
  <c r="D217"/>
  <c r="D218"/>
  <c r="D219"/>
  <c r="D220"/>
  <c r="D221"/>
  <c r="D223"/>
  <c r="D224"/>
  <c r="D225"/>
  <c r="D226"/>
  <c r="D227"/>
  <c r="D228"/>
  <c r="D229"/>
  <c r="D230"/>
  <c r="D231"/>
  <c r="D232"/>
  <c r="D233"/>
  <c r="D234"/>
  <c r="D236"/>
  <c r="D237"/>
  <c r="D238"/>
  <c r="D239"/>
  <c r="D240"/>
  <c r="D241"/>
  <c r="D242"/>
  <c r="D243"/>
  <c r="D244"/>
  <c r="D245"/>
  <c r="D246"/>
  <c r="D247"/>
  <c r="D248"/>
  <c r="D249"/>
  <c r="D250"/>
  <c r="D251"/>
  <c r="D252"/>
  <c r="D253"/>
  <c r="D254"/>
  <c r="D255"/>
  <c r="D256"/>
  <c r="D257"/>
  <c r="D258"/>
  <c r="D259"/>
  <c r="D260"/>
  <c r="D261"/>
  <c r="D262"/>
  <c r="D263"/>
  <c r="D264"/>
  <c r="D265"/>
  <c r="D266"/>
  <c r="D267"/>
  <c r="D268"/>
  <c r="D269"/>
  <c r="D270"/>
  <c r="D271"/>
  <c r="D272"/>
  <c r="D273"/>
  <c r="D274"/>
  <c r="D275"/>
  <c r="D276"/>
  <c r="D277"/>
  <c r="D278"/>
  <c r="D279"/>
  <c r="D280"/>
  <c r="D281"/>
  <c r="D282"/>
  <c r="D283"/>
  <c r="D284"/>
  <c r="D285"/>
  <c r="D286"/>
  <c r="D287"/>
  <c r="D288"/>
  <c r="D289"/>
  <c r="D290"/>
  <c r="D291"/>
  <c r="D292"/>
  <c r="D293"/>
  <c r="D294"/>
  <c r="D295"/>
  <c r="D296"/>
  <c r="D297"/>
  <c r="D298"/>
  <c r="D299"/>
  <c r="D300"/>
  <c r="D301"/>
  <c r="D302"/>
  <c r="D303"/>
  <c r="D304"/>
  <c r="D305"/>
  <c r="D306"/>
  <c r="D307"/>
  <c r="D308"/>
  <c r="D309"/>
  <c r="D310"/>
  <c r="D311"/>
  <c r="D312"/>
  <c r="D313"/>
  <c r="D314"/>
  <c r="D315"/>
  <c r="D316"/>
  <c r="D317"/>
  <c r="D318"/>
  <c r="D319"/>
  <c r="D320"/>
  <c r="D321"/>
  <c r="D322"/>
  <c r="D323"/>
  <c r="D324"/>
  <c r="D325"/>
  <c r="D326"/>
  <c r="D327"/>
  <c r="D328"/>
  <c r="D329"/>
  <c r="D330"/>
  <c r="D331"/>
  <c r="D332"/>
  <c r="D333"/>
  <c r="D334"/>
  <c r="D335"/>
  <c r="D336"/>
  <c r="D337"/>
  <c r="D338"/>
  <c r="D339"/>
  <c r="D340"/>
  <c r="D341"/>
  <c r="D342"/>
  <c r="D343"/>
  <c r="D344"/>
  <c r="D345"/>
  <c r="D346"/>
  <c r="D347"/>
  <c r="D348"/>
  <c r="D349"/>
  <c r="D350"/>
  <c r="D351"/>
  <c r="D352"/>
  <c r="D353"/>
  <c r="D354"/>
  <c r="D355"/>
  <c r="D356"/>
  <c r="EO202" l="1"/>
  <c r="AV180"/>
  <c r="AZ180" s="1"/>
  <c r="EO177"/>
  <c r="EP182"/>
  <c r="AV140"/>
  <c r="AZ140" s="1"/>
  <c r="AV189"/>
  <c r="AZ189" s="1"/>
  <c r="EO152"/>
  <c r="EO159"/>
  <c r="EP189"/>
  <c r="AW171"/>
  <c r="FW63"/>
  <c r="FX63"/>
  <c r="AW200"/>
  <c r="AX200"/>
  <c r="EP127"/>
  <c r="EQ127"/>
  <c r="AY149"/>
  <c r="EP160"/>
  <c r="AW152"/>
  <c r="AW180"/>
  <c r="AW137"/>
  <c r="AW189"/>
  <c r="EP197"/>
  <c r="EO155"/>
  <c r="EO197"/>
  <c r="ES197" s="1"/>
  <c r="AW147"/>
  <c r="EP76"/>
  <c r="EO164"/>
  <c r="EP148"/>
  <c r="EP164"/>
  <c r="ET164" s="1"/>
  <c r="AV200"/>
  <c r="AZ200" s="1"/>
  <c r="EQ197"/>
  <c r="EO142"/>
  <c r="AX153"/>
  <c r="EP74"/>
  <c r="EP194"/>
  <c r="AW160"/>
  <c r="AV139"/>
  <c r="AZ139" s="1"/>
  <c r="EO193"/>
  <c r="AW149"/>
  <c r="AV147"/>
  <c r="AZ147" s="1"/>
  <c r="EO194"/>
  <c r="ES194" s="1"/>
  <c r="EP207"/>
  <c r="AX142"/>
  <c r="AW153"/>
  <c r="AW201"/>
  <c r="AW142"/>
  <c r="AV190"/>
  <c r="AV201"/>
  <c r="AW206"/>
  <c r="EP173"/>
  <c r="AW190"/>
  <c r="EQ161"/>
  <c r="ET161" s="1"/>
  <c r="AW144"/>
  <c r="AV144"/>
  <c r="AV184"/>
  <c r="AZ184" s="1"/>
  <c r="EO133"/>
  <c r="ES133" s="1"/>
  <c r="EO204"/>
  <c r="AV158"/>
  <c r="AV192"/>
  <c r="AV129"/>
  <c r="AW192"/>
  <c r="AW205"/>
  <c r="AW129"/>
  <c r="EP153"/>
  <c r="AW184"/>
  <c r="AW163"/>
  <c r="AW172"/>
  <c r="AW151"/>
  <c r="AZ151" s="1"/>
  <c r="AX178"/>
  <c r="AX149"/>
  <c r="EO203"/>
  <c r="AV198"/>
  <c r="AZ198" s="1"/>
  <c r="AV167"/>
  <c r="AZ167" s="1"/>
  <c r="EP131"/>
  <c r="EP203"/>
  <c r="EQ205"/>
  <c r="EO161"/>
  <c r="ES161" s="1"/>
  <c r="AV142"/>
  <c r="AZ142" s="1"/>
  <c r="AV148"/>
  <c r="EP144"/>
  <c r="ES144" s="1"/>
  <c r="AW198"/>
  <c r="AV149"/>
  <c r="AZ149" s="1"/>
  <c r="AV141"/>
  <c r="EO173"/>
  <c r="EO156"/>
  <c r="ES156" s="1"/>
  <c r="EO198"/>
  <c r="ES198" s="1"/>
  <c r="AX162"/>
  <c r="BA162" s="1"/>
  <c r="EP193"/>
  <c r="AV163"/>
  <c r="AW183"/>
  <c r="AX206"/>
  <c r="AW141"/>
  <c r="BA141" s="1"/>
  <c r="AV153"/>
  <c r="AW178"/>
  <c r="EP79"/>
  <c r="EP179"/>
  <c r="AX205"/>
  <c r="EQ195"/>
  <c r="EO149"/>
  <c r="EO140"/>
  <c r="EO207"/>
  <c r="EO131"/>
  <c r="EQ148"/>
  <c r="EP149"/>
  <c r="EQ207"/>
  <c r="EQ103"/>
  <c r="AV182"/>
  <c r="AV159"/>
  <c r="EO153"/>
  <c r="EP188"/>
  <c r="AW182"/>
  <c r="EO179"/>
  <c r="ES179" s="1"/>
  <c r="AY155"/>
  <c r="BB155" s="1"/>
  <c r="AV172"/>
  <c r="EO148"/>
  <c r="ES148" s="1"/>
  <c r="EP158"/>
  <c r="EP195"/>
  <c r="EO195"/>
  <c r="EO188"/>
  <c r="AW128"/>
  <c r="AW133"/>
  <c r="AX147"/>
  <c r="AV205"/>
  <c r="EP103"/>
  <c r="AY153"/>
  <c r="AX189"/>
  <c r="AX182"/>
  <c r="AV191"/>
  <c r="AZ191" s="1"/>
  <c r="AV133"/>
  <c r="AZ133" s="1"/>
  <c r="EO158"/>
  <c r="EO185"/>
  <c r="EP142"/>
  <c r="AV131"/>
  <c r="AV207"/>
  <c r="AZ207" s="1"/>
  <c r="AV170"/>
  <c r="EP108"/>
  <c r="ET108" s="1"/>
  <c r="EO50"/>
  <c r="AV206"/>
  <c r="AZ206" s="1"/>
  <c r="AV183"/>
  <c r="AV187"/>
  <c r="EO139"/>
  <c r="ES139" s="1"/>
  <c r="EP137"/>
  <c r="AV143"/>
  <c r="EP170"/>
  <c r="AW164"/>
  <c r="EQ158"/>
  <c r="AX160"/>
  <c r="EQ142"/>
  <c r="AV188"/>
  <c r="AV160"/>
  <c r="AZ160" s="1"/>
  <c r="AV181"/>
  <c r="AV70"/>
  <c r="AW188"/>
  <c r="AW143"/>
  <c r="AW181"/>
  <c r="AV164"/>
  <c r="EO160"/>
  <c r="ES160" s="1"/>
  <c r="EO154"/>
  <c r="ES154" s="1"/>
  <c r="EO137"/>
  <c r="EO170"/>
  <c r="ES170" s="1"/>
  <c r="AV178"/>
  <c r="EO80"/>
  <c r="EQ160"/>
  <c r="AX122"/>
  <c r="AX124"/>
  <c r="EQ120"/>
  <c r="EO205"/>
  <c r="EQ145"/>
  <c r="EU145" s="1"/>
  <c r="AX115"/>
  <c r="FW21"/>
  <c r="EO181"/>
  <c r="EO176"/>
  <c r="AV118"/>
  <c r="AY122"/>
  <c r="FV159"/>
  <c r="FY159" s="1"/>
  <c r="ER143"/>
  <c r="EU143" s="1"/>
  <c r="AY124"/>
  <c r="AY193"/>
  <c r="BB193" s="1"/>
  <c r="AY189"/>
  <c r="AY162"/>
  <c r="ER162"/>
  <c r="EU162" s="1"/>
  <c r="AY197"/>
  <c r="BB197" s="1"/>
  <c r="EO143"/>
  <c r="ES143" s="1"/>
  <c r="ER147"/>
  <c r="EU147" s="1"/>
  <c r="AV122"/>
  <c r="EP120"/>
  <c r="ER120"/>
  <c r="ER127"/>
  <c r="AY115"/>
  <c r="ER156"/>
  <c r="EU156" s="1"/>
  <c r="AV84"/>
  <c r="AW70"/>
  <c r="EP205"/>
  <c r="EP80"/>
  <c r="AW84"/>
  <c r="EP83"/>
  <c r="EO83"/>
  <c r="FY15"/>
  <c r="FV56"/>
  <c r="FY56" s="1"/>
  <c r="FV90"/>
  <c r="EP181"/>
  <c r="FW57"/>
  <c r="FY57" s="1"/>
  <c r="EO104"/>
  <c r="AV115"/>
  <c r="AV99"/>
  <c r="AW113"/>
  <c r="AV74"/>
  <c r="EP176"/>
  <c r="EP104"/>
  <c r="AW74"/>
  <c r="EO123"/>
  <c r="EO115"/>
  <c r="ER154"/>
  <c r="EU154" s="1"/>
  <c r="FX57"/>
  <c r="FX56"/>
  <c r="BF102"/>
  <c r="AW104"/>
  <c r="AQ76"/>
  <c r="AV76" s="1"/>
  <c r="FW56"/>
  <c r="BF88"/>
  <c r="BF197"/>
  <c r="BF94"/>
  <c r="BF184"/>
  <c r="EQ113"/>
  <c r="EP113"/>
  <c r="BF182"/>
  <c r="EP121"/>
  <c r="BF107"/>
  <c r="BF147"/>
  <c r="BF139"/>
  <c r="EQ121"/>
  <c r="BF143"/>
  <c r="BF109"/>
  <c r="FW51"/>
  <c r="FZ51" s="1"/>
  <c r="BF149"/>
  <c r="AQ105"/>
  <c r="AV105" s="1"/>
  <c r="ER166"/>
  <c r="EU166" s="1"/>
  <c r="EO112"/>
  <c r="BF141"/>
  <c r="BF119"/>
  <c r="AX103"/>
  <c r="BF166"/>
  <c r="BF114"/>
  <c r="BF79"/>
  <c r="BF116"/>
  <c r="AQ101"/>
  <c r="AV101" s="1"/>
  <c r="BF80"/>
  <c r="BF175"/>
  <c r="BF128"/>
  <c r="BF90"/>
  <c r="BF202"/>
  <c r="BF185"/>
  <c r="BF203"/>
  <c r="BF161"/>
  <c r="BF82"/>
  <c r="BF74"/>
  <c r="BF75"/>
  <c r="BF196"/>
  <c r="AQ96"/>
  <c r="AV96" s="1"/>
  <c r="AQ124"/>
  <c r="AV124" s="1"/>
  <c r="BF186"/>
  <c r="BF68"/>
  <c r="BF200"/>
  <c r="BF171"/>
  <c r="BF168"/>
  <c r="BF134"/>
  <c r="BF85"/>
  <c r="BF154"/>
  <c r="BF123"/>
  <c r="BF157"/>
  <c r="BF113"/>
  <c r="BF189"/>
  <c r="BF118"/>
  <c r="BF207"/>
  <c r="AV82"/>
  <c r="BF181"/>
  <c r="BF69"/>
  <c r="BF160"/>
  <c r="AQ130"/>
  <c r="AV130" s="1"/>
  <c r="FW90"/>
  <c r="FY90" s="1"/>
  <c r="AQ136"/>
  <c r="AV136" s="1"/>
  <c r="AZ136" s="1"/>
  <c r="EO109"/>
  <c r="BF91"/>
  <c r="BF195"/>
  <c r="BF158"/>
  <c r="EO86"/>
  <c r="AQ71"/>
  <c r="AV71" s="1"/>
  <c r="BF170"/>
  <c r="BF188"/>
  <c r="BF179"/>
  <c r="BF99"/>
  <c r="BF87"/>
  <c r="AQ98"/>
  <c r="AV98" s="1"/>
  <c r="FX35"/>
  <c r="ER197"/>
  <c r="BF205"/>
  <c r="BF84"/>
  <c r="BF180"/>
  <c r="BF145"/>
  <c r="ER195"/>
  <c r="BF201"/>
  <c r="BF199"/>
  <c r="BF104"/>
  <c r="BF165"/>
  <c r="BF120"/>
  <c r="BF159"/>
  <c r="BF146"/>
  <c r="BF108"/>
  <c r="BF173"/>
  <c r="BF95"/>
  <c r="BF112"/>
  <c r="BF73"/>
  <c r="AQ110"/>
  <c r="AV110" s="1"/>
  <c r="AQ78"/>
  <c r="AV78" s="1"/>
  <c r="AQ93"/>
  <c r="AV93" s="1"/>
  <c r="BF174"/>
  <c r="BF103"/>
  <c r="BF163"/>
  <c r="BF148"/>
  <c r="BF198"/>
  <c r="BF190"/>
  <c r="BF156"/>
  <c r="BF115"/>
  <c r="BF86"/>
  <c r="BF131"/>
  <c r="BF206"/>
  <c r="BF193"/>
  <c r="BF164"/>
  <c r="BF167"/>
  <c r="BF183"/>
  <c r="BF127"/>
  <c r="BF135"/>
  <c r="BF129"/>
  <c r="BF176"/>
  <c r="EO135"/>
  <c r="AQ117"/>
  <c r="AV117" s="1"/>
  <c r="AQ126"/>
  <c r="AV126" s="1"/>
  <c r="BF162"/>
  <c r="AQ92"/>
  <c r="AV92" s="1"/>
  <c r="BF208"/>
  <c r="BF177"/>
  <c r="BF155"/>
  <c r="BF140"/>
  <c r="BF111"/>
  <c r="BF169"/>
  <c r="BF204"/>
  <c r="AQ97"/>
  <c r="AV97" s="1"/>
  <c r="AZ97" s="1"/>
  <c r="AQ137"/>
  <c r="AV137" s="1"/>
  <c r="AZ137" s="1"/>
  <c r="AQ106"/>
  <c r="AV106" s="1"/>
  <c r="FW31"/>
  <c r="BF178"/>
  <c r="BF83"/>
  <c r="AV94"/>
  <c r="BF100"/>
  <c r="BF142"/>
  <c r="BF191"/>
  <c r="BF133"/>
  <c r="BF122"/>
  <c r="BF153"/>
  <c r="BF77"/>
  <c r="BF81"/>
  <c r="AY103"/>
  <c r="AQ89"/>
  <c r="AV89" s="1"/>
  <c r="AQ132"/>
  <c r="AV132" s="1"/>
  <c r="AQ72"/>
  <c r="AV72" s="1"/>
  <c r="AV95"/>
  <c r="AV120"/>
  <c r="BF187"/>
  <c r="BF192"/>
  <c r="BF194"/>
  <c r="BF152"/>
  <c r="BF172"/>
  <c r="BF125"/>
  <c r="AV123"/>
  <c r="FX61"/>
  <c r="AQ121"/>
  <c r="AV121" s="1"/>
  <c r="BF144"/>
  <c r="BF70"/>
  <c r="BF138"/>
  <c r="BF150"/>
  <c r="BF151"/>
  <c r="EP106"/>
  <c r="AY178"/>
  <c r="FY19"/>
  <c r="ER199"/>
  <c r="EU199" s="1"/>
  <c r="EQ106"/>
  <c r="AW40"/>
  <c r="BA40" s="1"/>
  <c r="EP119"/>
  <c r="FW35"/>
  <c r="FY35" s="1"/>
  <c r="AX20"/>
  <c r="BB20" s="1"/>
  <c r="ER106"/>
  <c r="FX31"/>
  <c r="FZ15"/>
  <c r="FX39"/>
  <c r="FX55"/>
  <c r="AX101"/>
  <c r="EQ35"/>
  <c r="EU35" s="1"/>
  <c r="EQ25"/>
  <c r="FZ13"/>
  <c r="FX28"/>
  <c r="ER121"/>
  <c r="FW42"/>
  <c r="FY42" s="1"/>
  <c r="FW53"/>
  <c r="FZ53" s="1"/>
  <c r="EQ119"/>
  <c r="AW87"/>
  <c r="BI10"/>
  <c r="BJ10" s="1"/>
  <c r="FV41"/>
  <c r="AY173"/>
  <c r="BB173" s="1"/>
  <c r="ER25"/>
  <c r="FV51"/>
  <c r="FY51" s="1"/>
  <c r="AW103"/>
  <c r="FV29"/>
  <c r="FY29" s="1"/>
  <c r="FV53"/>
  <c r="ER184"/>
  <c r="EU184" s="1"/>
  <c r="AW101"/>
  <c r="EQ118"/>
  <c r="FV21"/>
  <c r="FY21" s="1"/>
  <c r="EP114"/>
  <c r="ER119"/>
  <c r="AW83"/>
  <c r="EQ114"/>
  <c r="AW76"/>
  <c r="ER163"/>
  <c r="EU163" s="1"/>
  <c r="EP82"/>
  <c r="EP117"/>
  <c r="AY101"/>
  <c r="EQ116"/>
  <c r="EP118"/>
  <c r="AW121"/>
  <c r="FV31"/>
  <c r="FY31" s="1"/>
  <c r="EP116"/>
  <c r="FW61"/>
  <c r="FY61" s="1"/>
  <c r="FW41"/>
  <c r="FV37"/>
  <c r="FX37"/>
  <c r="FV69"/>
  <c r="FW69"/>
  <c r="FZ69" s="1"/>
  <c r="AX37"/>
  <c r="BB37" s="1"/>
  <c r="FX60"/>
  <c r="EQ128"/>
  <c r="EU128" s="1"/>
  <c r="FW39"/>
  <c r="FY39" s="1"/>
  <c r="FZ21"/>
  <c r="EQ31"/>
  <c r="EU31" s="1"/>
  <c r="AX125"/>
  <c r="BB125" s="1"/>
  <c r="EQ109"/>
  <c r="EU109" s="1"/>
  <c r="FV106"/>
  <c r="AX118"/>
  <c r="BB118" s="1"/>
  <c r="AX117"/>
  <c r="BB117" s="1"/>
  <c r="AX111"/>
  <c r="FW55"/>
  <c r="EQ140"/>
  <c r="EU140" s="1"/>
  <c r="EQ111"/>
  <c r="FW60"/>
  <c r="EQ167"/>
  <c r="EU167" s="1"/>
  <c r="FX30"/>
  <c r="FW58"/>
  <c r="FZ58" s="1"/>
  <c r="FV48"/>
  <c r="FX36"/>
  <c r="FW48"/>
  <c r="AX104"/>
  <c r="EP75"/>
  <c r="FX92"/>
  <c r="AW111"/>
  <c r="AY38"/>
  <c r="FW36"/>
  <c r="AX45"/>
  <c r="BB45" s="1"/>
  <c r="AY166"/>
  <c r="FX106"/>
  <c r="FX20"/>
  <c r="FW50"/>
  <c r="FZ50" s="1"/>
  <c r="AX23"/>
  <c r="BB23" s="1"/>
  <c r="FX94"/>
  <c r="FX130"/>
  <c r="FZ130" s="1"/>
  <c r="EO121"/>
  <c r="EP78"/>
  <c r="FX52"/>
  <c r="FV50"/>
  <c r="FX48"/>
  <c r="EQ34"/>
  <c r="EU34" s="1"/>
  <c r="AX29"/>
  <c r="BB29" s="1"/>
  <c r="FX34"/>
  <c r="AW100"/>
  <c r="FW37"/>
  <c r="AX100"/>
  <c r="FR38"/>
  <c r="FY27"/>
  <c r="FX73"/>
  <c r="ER38"/>
  <c r="FY13"/>
  <c r="FY17"/>
  <c r="FX38"/>
  <c r="FY18"/>
  <c r="FZ89"/>
  <c r="FV25"/>
  <c r="FV24"/>
  <c r="FX41"/>
  <c r="FV125"/>
  <c r="AX35"/>
  <c r="BB35" s="1"/>
  <c r="EP81"/>
  <c r="FV26"/>
  <c r="FY26" s="1"/>
  <c r="AW13"/>
  <c r="BA13" s="1"/>
  <c r="BD13" s="1"/>
  <c r="AY100"/>
  <c r="EQ36"/>
  <c r="EU36" s="1"/>
  <c r="AX116"/>
  <c r="BB116" s="1"/>
  <c r="FY49"/>
  <c r="FW125"/>
  <c r="FV73"/>
  <c r="AX135"/>
  <c r="BB135" s="1"/>
  <c r="FW34"/>
  <c r="FV62"/>
  <c r="EP18"/>
  <c r="ET18" s="1"/>
  <c r="EW18" s="1"/>
  <c r="EQ44"/>
  <c r="EU44" s="1"/>
  <c r="EP21"/>
  <c r="FV43"/>
  <c r="FX43"/>
  <c r="FX62"/>
  <c r="FY45"/>
  <c r="FX88"/>
  <c r="AY25"/>
  <c r="FV36"/>
  <c r="EP19"/>
  <c r="ET19" s="1"/>
  <c r="EW19" s="1"/>
  <c r="EQ42"/>
  <c r="EU42" s="1"/>
  <c r="EP140"/>
  <c r="EP110"/>
  <c r="EP68"/>
  <c r="AY106"/>
  <c r="FX187"/>
  <c r="AX36"/>
  <c r="BB36" s="1"/>
  <c r="EQ38"/>
  <c r="FX90"/>
  <c r="ER146"/>
  <c r="FS38"/>
  <c r="EO11"/>
  <c r="ES11" s="1"/>
  <c r="EV11" s="1"/>
  <c r="EP20"/>
  <c r="FW73"/>
  <c r="FW43"/>
  <c r="AX112"/>
  <c r="FV34"/>
  <c r="AX27"/>
  <c r="BB27" s="1"/>
  <c r="AY112"/>
  <c r="EQ46"/>
  <c r="EU46" s="1"/>
  <c r="FW62"/>
  <c r="EQ134"/>
  <c r="EU134" s="1"/>
  <c r="AW77"/>
  <c r="AX22"/>
  <c r="BB22" s="1"/>
  <c r="AX34"/>
  <c r="BB34" s="1"/>
  <c r="ER118"/>
  <c r="EQ107"/>
  <c r="EU107" s="1"/>
  <c r="AW16"/>
  <c r="BA16" s="1"/>
  <c r="BD16" s="1"/>
  <c r="AX126"/>
  <c r="BB126" s="1"/>
  <c r="AW19"/>
  <c r="BA19" s="1"/>
  <c r="BD19" s="1"/>
  <c r="AX108"/>
  <c r="BB108" s="1"/>
  <c r="AX119"/>
  <c r="EQ39"/>
  <c r="EU39" s="1"/>
  <c r="ER103"/>
  <c r="AX46"/>
  <c r="BB46" s="1"/>
  <c r="FW20"/>
  <c r="FY20" s="1"/>
  <c r="EP111"/>
  <c r="AX120"/>
  <c r="BB120" s="1"/>
  <c r="EP17"/>
  <c r="ET17" s="1"/>
  <c r="EW17" s="1"/>
  <c r="AW119"/>
  <c r="EO59"/>
  <c r="EQ110"/>
  <c r="AX25"/>
  <c r="AX32"/>
  <c r="BB32" s="1"/>
  <c r="EQ28"/>
  <c r="EU28" s="1"/>
  <c r="EO116"/>
  <c r="AW81"/>
  <c r="EQ123"/>
  <c r="EU123" s="1"/>
  <c r="AX114"/>
  <c r="BB114" s="1"/>
  <c r="FW28"/>
  <c r="EO67"/>
  <c r="AW112"/>
  <c r="AX127"/>
  <c r="BB127" s="1"/>
  <c r="AV67"/>
  <c r="AY109"/>
  <c r="BB109" s="1"/>
  <c r="AX121"/>
  <c r="BB121" s="1"/>
  <c r="EQ29"/>
  <c r="EU29" s="1"/>
  <c r="EQ26"/>
  <c r="EU26" s="1"/>
  <c r="EQ32"/>
  <c r="EU32" s="1"/>
  <c r="ER111"/>
  <c r="FW52"/>
  <c r="AW127"/>
  <c r="AX24"/>
  <c r="BB24" s="1"/>
  <c r="AW89"/>
  <c r="EQ125"/>
  <c r="EU125" s="1"/>
  <c r="AX21"/>
  <c r="BB21" s="1"/>
  <c r="EP89"/>
  <c r="EP71"/>
  <c r="EP94"/>
  <c r="AX105"/>
  <c r="AX28"/>
  <c r="BB28" s="1"/>
  <c r="AX41"/>
  <c r="BB41" s="1"/>
  <c r="EQ24"/>
  <c r="EU24" s="1"/>
  <c r="FV33"/>
  <c r="AW86"/>
  <c r="FW30"/>
  <c r="AX106"/>
  <c r="AW22"/>
  <c r="EP105"/>
  <c r="AW114"/>
  <c r="AW105"/>
  <c r="EQ22"/>
  <c r="EU22" s="1"/>
  <c r="AX38"/>
  <c r="AX47"/>
  <c r="BB47" s="1"/>
  <c r="AW115"/>
  <c r="EQ45"/>
  <c r="EU45" s="1"/>
  <c r="AW71"/>
  <c r="AW91"/>
  <c r="EQ204"/>
  <c r="EU204" s="1"/>
  <c r="AW15"/>
  <c r="BA15" s="1"/>
  <c r="BD15" s="1"/>
  <c r="EQ115"/>
  <c r="EU115" s="1"/>
  <c r="FV60"/>
  <c r="EP124"/>
  <c r="EQ130"/>
  <c r="EU130" s="1"/>
  <c r="EP96"/>
  <c r="EP107"/>
  <c r="AW108"/>
  <c r="EQ135"/>
  <c r="EU135" s="1"/>
  <c r="EQ102"/>
  <c r="EU102" s="1"/>
  <c r="EQ136"/>
  <c r="EU136" s="1"/>
  <c r="FX125"/>
  <c r="EQ124"/>
  <c r="AX30"/>
  <c r="BB30" s="1"/>
  <c r="AX42"/>
  <c r="BB42" s="1"/>
  <c r="AX113"/>
  <c r="EP16"/>
  <c r="ET16" s="1"/>
  <c r="EW16" s="1"/>
  <c r="EQ132"/>
  <c r="EU132" s="1"/>
  <c r="AW107"/>
  <c r="EQ27"/>
  <c r="EU27" s="1"/>
  <c r="AX123"/>
  <c r="BB123" s="1"/>
  <c r="EQ137"/>
  <c r="FW99"/>
  <c r="AX107"/>
  <c r="FV40"/>
  <c r="EQ122"/>
  <c r="EU122" s="1"/>
  <c r="AV12"/>
  <c r="AZ12" s="1"/>
  <c r="BC12" s="1"/>
  <c r="BI12" s="1"/>
  <c r="BJ12" s="1"/>
  <c r="DN12" s="1"/>
  <c r="AW20"/>
  <c r="EQ47"/>
  <c r="EU47" s="1"/>
  <c r="EQ131"/>
  <c r="EO12"/>
  <c r="ES12" s="1"/>
  <c r="EV12" s="1"/>
  <c r="EQ126"/>
  <c r="EU126" s="1"/>
  <c r="EQ112"/>
  <c r="EQ23"/>
  <c r="EU23" s="1"/>
  <c r="ER124"/>
  <c r="AX43"/>
  <c r="BB43" s="1"/>
  <c r="AX128"/>
  <c r="AV49"/>
  <c r="AX33"/>
  <c r="BB33" s="1"/>
  <c r="AW72"/>
  <c r="EP92"/>
  <c r="AW25"/>
  <c r="EQ41"/>
  <c r="EU41" s="1"/>
  <c r="FY22"/>
  <c r="AY105"/>
  <c r="AV61"/>
  <c r="AW102"/>
  <c r="FY85"/>
  <c r="EP102"/>
  <c r="AX131"/>
  <c r="BB131" s="1"/>
  <c r="AW116"/>
  <c r="EO64"/>
  <c r="EP72"/>
  <c r="AW88"/>
  <c r="AW33"/>
  <c r="AW17"/>
  <c r="BA17" s="1"/>
  <c r="BD17" s="1"/>
  <c r="AX26"/>
  <c r="BB26" s="1"/>
  <c r="AX140"/>
  <c r="BA140" s="1"/>
  <c r="EQ37"/>
  <c r="EU37" s="1"/>
  <c r="EQ133"/>
  <c r="EU133" s="1"/>
  <c r="EP77"/>
  <c r="AW75"/>
  <c r="EP126"/>
  <c r="AW106"/>
  <c r="AX134"/>
  <c r="BB134" s="1"/>
  <c r="FY54"/>
  <c r="EQ139"/>
  <c r="ET139" s="1"/>
  <c r="AX137"/>
  <c r="BB137" s="1"/>
  <c r="AY111"/>
  <c r="EP90"/>
  <c r="EP70"/>
  <c r="AW96"/>
  <c r="EQ99"/>
  <c r="EU99" s="1"/>
  <c r="FY32"/>
  <c r="EQ30"/>
  <c r="EU30" s="1"/>
  <c r="EP14"/>
  <c r="ET14" s="1"/>
  <c r="EW14" s="1"/>
  <c r="FY63"/>
  <c r="AW80"/>
  <c r="FV67"/>
  <c r="FY47"/>
  <c r="AW92"/>
  <c r="AX31"/>
  <c r="BB31" s="1"/>
  <c r="EQ21"/>
  <c r="EU21" s="1"/>
  <c r="AX129"/>
  <c r="AW117"/>
  <c r="EO56"/>
  <c r="FW84"/>
  <c r="EP84"/>
  <c r="EQ20"/>
  <c r="EU20" s="1"/>
  <c r="AY107"/>
  <c r="AW46"/>
  <c r="AV11"/>
  <c r="AZ11" s="1"/>
  <c r="BC11" s="1"/>
  <c r="BI11" s="1"/>
  <c r="BJ11" s="1"/>
  <c r="DN11" s="1"/>
  <c r="AX39"/>
  <c r="BB39" s="1"/>
  <c r="AX136"/>
  <c r="BA136" s="1"/>
  <c r="EQ43"/>
  <c r="EU43" s="1"/>
  <c r="AW90"/>
  <c r="EP88"/>
  <c r="EQ33"/>
  <c r="EU33" s="1"/>
  <c r="AY119"/>
  <c r="AV50"/>
  <c r="AV55"/>
  <c r="EP99"/>
  <c r="FY65"/>
  <c r="FY23"/>
  <c r="AW21"/>
  <c r="FW88"/>
  <c r="EP91"/>
  <c r="AW14"/>
  <c r="BA14" s="1"/>
  <c r="BD14" s="1"/>
  <c r="EP22"/>
  <c r="AX64"/>
  <c r="BB64" s="1"/>
  <c r="AV59"/>
  <c r="EQ105"/>
  <c r="AX132"/>
  <c r="BB132" s="1"/>
  <c r="AX130"/>
  <c r="BB130" s="1"/>
  <c r="AW18"/>
  <c r="BA18" s="1"/>
  <c r="BD18" s="1"/>
  <c r="EP15"/>
  <c r="ET15" s="1"/>
  <c r="EW15" s="1"/>
  <c r="FV59"/>
  <c r="AV66"/>
  <c r="EP93"/>
  <c r="AW79"/>
  <c r="EP125"/>
  <c r="EP97"/>
  <c r="EO17"/>
  <c r="EO18"/>
  <c r="EO14"/>
  <c r="FV44"/>
  <c r="AV17"/>
  <c r="AV16"/>
  <c r="EO62"/>
  <c r="EP100"/>
  <c r="AW125"/>
  <c r="AW122"/>
  <c r="EP13"/>
  <c r="ET13" s="1"/>
  <c r="EW13" s="1"/>
  <c r="AV14"/>
  <c r="ER112"/>
  <c r="AX110"/>
  <c r="EP95"/>
  <c r="EP122"/>
  <c r="EO58"/>
  <c r="AV52"/>
  <c r="EP87"/>
  <c r="EO60"/>
  <c r="AW110"/>
  <c r="AW68"/>
  <c r="FV46"/>
  <c r="AV53"/>
  <c r="EO15"/>
  <c r="EO16"/>
  <c r="AV18"/>
  <c r="AV13"/>
  <c r="EO48"/>
  <c r="EO49"/>
  <c r="EO21"/>
  <c r="EO13"/>
  <c r="AV15"/>
  <c r="AV64"/>
  <c r="AV56"/>
  <c r="EO53"/>
  <c r="AV63"/>
  <c r="AV48"/>
  <c r="EO19"/>
  <c r="AV19"/>
  <c r="FW168"/>
  <c r="FX168"/>
  <c r="EO57"/>
  <c r="EO20"/>
  <c r="AV21"/>
  <c r="AV54"/>
  <c r="AV58"/>
  <c r="AV60"/>
  <c r="EO51"/>
  <c r="EO65"/>
  <c r="EO52"/>
  <c r="AV62"/>
  <c r="EO22"/>
  <c r="AV22"/>
  <c r="AV51"/>
  <c r="EO61"/>
  <c r="EO55"/>
  <c r="EO54"/>
  <c r="AV20"/>
  <c r="AV57"/>
  <c r="AV65"/>
  <c r="EO63"/>
  <c r="AW135"/>
  <c r="FV168"/>
  <c r="AX176"/>
  <c r="BB176" s="1"/>
  <c r="EQ171"/>
  <c r="EU171" s="1"/>
  <c r="EO120"/>
  <c r="AX148"/>
  <c r="BB148" s="1"/>
  <c r="AY160"/>
  <c r="FW187"/>
  <c r="FY187" s="1"/>
  <c r="EQ157"/>
  <c r="EU157" s="1"/>
  <c r="AW134"/>
  <c r="AW95"/>
  <c r="AX170"/>
  <c r="BB170" s="1"/>
  <c r="FW174"/>
  <c r="FZ174" s="1"/>
  <c r="AX199"/>
  <c r="BB199" s="1"/>
  <c r="FV174"/>
  <c r="AX183"/>
  <c r="BA183" s="1"/>
  <c r="ER148"/>
  <c r="EQ146"/>
  <c r="ER158"/>
  <c r="AX96"/>
  <c r="AY147"/>
  <c r="EP128"/>
  <c r="EP167"/>
  <c r="ES167" s="1"/>
  <c r="ER172"/>
  <c r="EU172" s="1"/>
  <c r="AY192"/>
  <c r="AV116"/>
  <c r="AV107"/>
  <c r="EP135"/>
  <c r="AY182"/>
  <c r="BB182" s="1"/>
  <c r="EP123"/>
  <c r="ER164"/>
  <c r="EU164" s="1"/>
  <c r="AW94"/>
  <c r="EQ202"/>
  <c r="EU202" s="1"/>
  <c r="AX150"/>
  <c r="BB150" s="1"/>
  <c r="AY141"/>
  <c r="BB141" s="1"/>
  <c r="AX190"/>
  <c r="BB190" s="1"/>
  <c r="EQ208"/>
  <c r="EU208" s="1"/>
  <c r="AX207"/>
  <c r="BB207" s="1"/>
  <c r="AX203"/>
  <c r="BB203" s="1"/>
  <c r="EQ150"/>
  <c r="EU150" s="1"/>
  <c r="AX158"/>
  <c r="BB158" s="1"/>
  <c r="EQ169"/>
  <c r="EU169" s="1"/>
  <c r="EO103"/>
  <c r="AY206"/>
  <c r="AX198"/>
  <c r="BB198" s="1"/>
  <c r="EQ196"/>
  <c r="EU196" s="1"/>
  <c r="EQ149"/>
  <c r="AX192"/>
  <c r="EQ165"/>
  <c r="ET165" s="1"/>
  <c r="EO117"/>
  <c r="ER160"/>
  <c r="FV164"/>
  <c r="EQ177"/>
  <c r="EU177" s="1"/>
  <c r="EO88"/>
  <c r="AX201"/>
  <c r="AX166"/>
  <c r="BA166" s="1"/>
  <c r="EQ173"/>
  <c r="AX169"/>
  <c r="BB169" s="1"/>
  <c r="AX180"/>
  <c r="BB180" s="1"/>
  <c r="AY142"/>
  <c r="AV100"/>
  <c r="EQ152"/>
  <c r="EU152" s="1"/>
  <c r="AY167"/>
  <c r="BB167" s="1"/>
  <c r="AY145"/>
  <c r="BB145" s="1"/>
  <c r="ER151"/>
  <c r="EU151" s="1"/>
  <c r="EO107"/>
  <c r="EQ153"/>
  <c r="EU153" s="1"/>
  <c r="AW131"/>
  <c r="EQ206"/>
  <c r="EU206" s="1"/>
  <c r="AX139"/>
  <c r="BB139" s="1"/>
  <c r="AV103"/>
  <c r="AV108"/>
  <c r="AX133"/>
  <c r="BB133" s="1"/>
  <c r="EP169"/>
  <c r="ES169" s="1"/>
  <c r="ER175"/>
  <c r="EU175" s="1"/>
  <c r="EP145"/>
  <c r="EO113"/>
  <c r="AV114"/>
  <c r="AX151"/>
  <c r="AX163"/>
  <c r="BB163" s="1"/>
  <c r="AX171"/>
  <c r="EQ201"/>
  <c r="EU201" s="1"/>
  <c r="EQ198"/>
  <c r="ET198" s="1"/>
  <c r="EP208"/>
  <c r="ES208" s="1"/>
  <c r="AX208"/>
  <c r="BB208" s="1"/>
  <c r="AX146"/>
  <c r="BB146" s="1"/>
  <c r="AX161"/>
  <c r="BA161" s="1"/>
  <c r="AY200"/>
  <c r="EQ180"/>
  <c r="EU180" s="1"/>
  <c r="AV77"/>
  <c r="AY205"/>
  <c r="AX188"/>
  <c r="BB188" s="1"/>
  <c r="EO68"/>
  <c r="AV109"/>
  <c r="AZ109" s="1"/>
  <c r="AW123"/>
  <c r="EQ188"/>
  <c r="EU188" s="1"/>
  <c r="EQ155"/>
  <c r="EU155" s="1"/>
  <c r="EQ190"/>
  <c r="ET190" s="1"/>
  <c r="ER142"/>
  <c r="EP152"/>
  <c r="AY191"/>
  <c r="BB191" s="1"/>
  <c r="ER205"/>
  <c r="AW148"/>
  <c r="EO72"/>
  <c r="AX202"/>
  <c r="BA202" s="1"/>
  <c r="EQ191"/>
  <c r="EU191" s="1"/>
  <c r="AX194"/>
  <c r="BA194" s="1"/>
  <c r="AY185"/>
  <c r="BB185" s="1"/>
  <c r="ER161"/>
  <c r="FW153"/>
  <c r="AY204"/>
  <c r="BB204" s="1"/>
  <c r="EQ185"/>
  <c r="EU185" s="1"/>
  <c r="AX154"/>
  <c r="BB154" s="1"/>
  <c r="AY177"/>
  <c r="BB177" s="1"/>
  <c r="EQ200"/>
  <c r="EU200" s="1"/>
  <c r="ER141"/>
  <c r="EU141" s="1"/>
  <c r="AX196"/>
  <c r="BA196" s="1"/>
  <c r="EQ178"/>
  <c r="EU178" s="1"/>
  <c r="ER207"/>
  <c r="EU207" s="1"/>
  <c r="AX157"/>
  <c r="BB157" s="1"/>
  <c r="AX195"/>
  <c r="BB195" s="1"/>
  <c r="AX179"/>
  <c r="BA179" s="1"/>
  <c r="EQ189"/>
  <c r="EQ186"/>
  <c r="ET186" s="1"/>
  <c r="AX165"/>
  <c r="BB165" s="1"/>
  <c r="EQ194"/>
  <c r="EU194" s="1"/>
  <c r="AV127"/>
  <c r="AX181"/>
  <c r="BB181" s="1"/>
  <c r="EP185"/>
  <c r="ES185" s="1"/>
  <c r="AV81"/>
  <c r="EQ182"/>
  <c r="AX164"/>
  <c r="BB164" s="1"/>
  <c r="EP196"/>
  <c r="EO92"/>
  <c r="AV128"/>
  <c r="AW126"/>
  <c r="EO124"/>
  <c r="EP171"/>
  <c r="EQ179"/>
  <c r="EU179" s="1"/>
  <c r="EP86"/>
  <c r="EO114"/>
  <c r="AW199"/>
  <c r="EO84"/>
  <c r="AX184"/>
  <c r="BB184" s="1"/>
  <c r="EP109"/>
  <c r="EP132"/>
  <c r="EP134"/>
  <c r="EO71"/>
  <c r="FV194"/>
  <c r="FZ23"/>
  <c r="AV102"/>
  <c r="EP115"/>
  <c r="AV86"/>
  <c r="EP157"/>
  <c r="EQ192"/>
  <c r="EU192" s="1"/>
  <c r="EQ129"/>
  <c r="EU129" s="1"/>
  <c r="EO95"/>
  <c r="EP202"/>
  <c r="AV119"/>
  <c r="EO97"/>
  <c r="AW118"/>
  <c r="EO111"/>
  <c r="EO94"/>
  <c r="AV113"/>
  <c r="AX175"/>
  <c r="BB175" s="1"/>
  <c r="EP206"/>
  <c r="EO82"/>
  <c r="AW157"/>
  <c r="AZ157" s="1"/>
  <c r="EP155"/>
  <c r="AX143"/>
  <c r="BB143" s="1"/>
  <c r="AW93"/>
  <c r="AX144"/>
  <c r="BB144" s="1"/>
  <c r="AX156"/>
  <c r="BB156" s="1"/>
  <c r="AW176"/>
  <c r="AZ176" s="1"/>
  <c r="EP177"/>
  <c r="EQ193"/>
  <c r="EU193" s="1"/>
  <c r="AX186"/>
  <c r="BB186" s="1"/>
  <c r="AW165"/>
  <c r="EO102"/>
  <c r="EQ144"/>
  <c r="EU144" s="1"/>
  <c r="EO118"/>
  <c r="EQ203"/>
  <c r="EU203" s="1"/>
  <c r="EO126"/>
  <c r="EO100"/>
  <c r="EO119"/>
  <c r="FV112"/>
  <c r="FW194"/>
  <c r="AV125"/>
  <c r="AV104"/>
  <c r="AW124"/>
  <c r="AV88"/>
  <c r="AW130"/>
  <c r="AX152"/>
  <c r="BB152" s="1"/>
  <c r="AW158"/>
  <c r="AV68"/>
  <c r="EQ170"/>
  <c r="EU170" s="1"/>
  <c r="AW170"/>
  <c r="EQ181"/>
  <c r="EU181" s="1"/>
  <c r="AW195"/>
  <c r="AZ195" s="1"/>
  <c r="EO110"/>
  <c r="AX172"/>
  <c r="BB172" s="1"/>
  <c r="EQ176"/>
  <c r="EU176" s="1"/>
  <c r="EO128"/>
  <c r="AW132"/>
  <c r="AW120"/>
  <c r="EO106"/>
  <c r="AW159"/>
  <c r="AX159"/>
  <c r="BB159" s="1"/>
  <c r="EP138"/>
  <c r="EQ138"/>
  <c r="EU138" s="1"/>
  <c r="AW187"/>
  <c r="AX187"/>
  <c r="BB187" s="1"/>
  <c r="EP159"/>
  <c r="EQ159"/>
  <c r="EU159" s="1"/>
  <c r="EQ187"/>
  <c r="EU187" s="1"/>
  <c r="EP187"/>
  <c r="EQ183"/>
  <c r="EU183" s="1"/>
  <c r="EO96"/>
  <c r="EO98"/>
  <c r="EO132"/>
  <c r="EQ174"/>
  <c r="EU174" s="1"/>
  <c r="EP174"/>
  <c r="AX168"/>
  <c r="BB168" s="1"/>
  <c r="AW168"/>
  <c r="AV112"/>
  <c r="EQ168"/>
  <c r="EU168" s="1"/>
  <c r="EP168"/>
  <c r="AX174"/>
  <c r="BB174" s="1"/>
  <c r="AW174"/>
  <c r="EP204"/>
  <c r="EO93"/>
  <c r="AW78"/>
  <c r="EO75"/>
  <c r="EP130"/>
  <c r="FW164"/>
  <c r="EO89"/>
  <c r="AX138"/>
  <c r="BB138" s="1"/>
  <c r="AW138"/>
  <c r="EO105"/>
  <c r="EP112"/>
  <c r="EO79"/>
  <c r="EO125"/>
  <c r="EO122"/>
  <c r="EO91"/>
  <c r="EO101"/>
  <c r="ES101" s="1"/>
  <c r="EO108"/>
  <c r="EO127"/>
  <c r="ES127" s="1"/>
  <c r="FZ72"/>
  <c r="EO130"/>
  <c r="AV111"/>
  <c r="FX153"/>
  <c r="AV134"/>
  <c r="EO90"/>
  <c r="FW106"/>
  <c r="FV84"/>
  <c r="EO99"/>
  <c r="AV91"/>
  <c r="EO136"/>
  <c r="ES136" s="1"/>
  <c r="AV79"/>
  <c r="AW82"/>
  <c r="FZ85"/>
  <c r="EO134"/>
  <c r="EO70"/>
  <c r="FX79"/>
  <c r="AV90"/>
  <c r="EO87"/>
  <c r="FX194"/>
  <c r="FW44"/>
  <c r="FX180"/>
  <c r="FZ27"/>
  <c r="FZ49"/>
  <c r="FX80"/>
  <c r="FX99"/>
  <c r="FX74"/>
  <c r="FX95"/>
  <c r="FX205"/>
  <c r="FW40"/>
  <c r="FX59"/>
  <c r="FW24"/>
  <c r="FZ32"/>
  <c r="AX102"/>
  <c r="FV153"/>
  <c r="FW46"/>
  <c r="BF62"/>
  <c r="FW33"/>
  <c r="FX76"/>
  <c r="BF60"/>
  <c r="BF58"/>
  <c r="FX93"/>
  <c r="FX81"/>
  <c r="FX75"/>
  <c r="ES165"/>
  <c r="EQ100"/>
  <c r="EU100" s="1"/>
  <c r="BF47"/>
  <c r="BF67"/>
  <c r="FX96"/>
  <c r="FX84"/>
  <c r="BF54"/>
  <c r="FX112"/>
  <c r="BF63"/>
  <c r="FX66"/>
  <c r="FX157"/>
  <c r="FX78"/>
  <c r="FX71"/>
  <c r="FZ47"/>
  <c r="FX164"/>
  <c r="FX77"/>
  <c r="BF53"/>
  <c r="BF66"/>
  <c r="BF49"/>
  <c r="ER105"/>
  <c r="BF51"/>
  <c r="BF50"/>
  <c r="BF65"/>
  <c r="BF55"/>
  <c r="FX83"/>
  <c r="FX142"/>
  <c r="BF61"/>
  <c r="FX82"/>
  <c r="FW67"/>
  <c r="FZ67" s="1"/>
  <c r="FX86"/>
  <c r="FZ54"/>
  <c r="FW25"/>
  <c r="FX70"/>
  <c r="BF64"/>
  <c r="BF57"/>
  <c r="ET143"/>
  <c r="FW66"/>
  <c r="FV148"/>
  <c r="BF48"/>
  <c r="BF52"/>
  <c r="BF59"/>
  <c r="BA44"/>
  <c r="FX33"/>
  <c r="AZ194"/>
  <c r="FZ45"/>
  <c r="FX64"/>
  <c r="BF56"/>
  <c r="FW59"/>
  <c r="FW148"/>
  <c r="FZ148" s="1"/>
  <c r="FZ29"/>
  <c r="FX40"/>
  <c r="ER116"/>
  <c r="FW142"/>
  <c r="FW112"/>
  <c r="FZ17"/>
  <c r="FZ18"/>
  <c r="FZ26"/>
  <c r="AY110"/>
  <c r="FV119"/>
  <c r="ER114"/>
  <c r="FW205"/>
  <c r="EQ104"/>
  <c r="EO78"/>
  <c r="FV102"/>
  <c r="FV171"/>
  <c r="EO81"/>
  <c r="BB44"/>
  <c r="FV150"/>
  <c r="BB40"/>
  <c r="EO74"/>
  <c r="ES74" s="1"/>
  <c r="AV75"/>
  <c r="FX150"/>
  <c r="ER113"/>
  <c r="FV99"/>
  <c r="FV158"/>
  <c r="BA191"/>
  <c r="EQ117"/>
  <c r="EU40"/>
  <c r="FX44"/>
  <c r="EQ98"/>
  <c r="EU98" s="1"/>
  <c r="EP98"/>
  <c r="EO76"/>
  <c r="FX140"/>
  <c r="AV87"/>
  <c r="AV83"/>
  <c r="AV80"/>
  <c r="FW135"/>
  <c r="FW150"/>
  <c r="AX99"/>
  <c r="BB99" s="1"/>
  <c r="AW99"/>
  <c r="AX98"/>
  <c r="BB98" s="1"/>
  <c r="AW98"/>
  <c r="FX135"/>
  <c r="EO85"/>
  <c r="EP85"/>
  <c r="AW73"/>
  <c r="AV73"/>
  <c r="EP73"/>
  <c r="EO73"/>
  <c r="FV122"/>
  <c r="FX25"/>
  <c r="FX24"/>
  <c r="EO69"/>
  <c r="EP69"/>
  <c r="EO77"/>
  <c r="AV85"/>
  <c r="AW85"/>
  <c r="AW69"/>
  <c r="AV69"/>
  <c r="FV88"/>
  <c r="FW179"/>
  <c r="FV68"/>
  <c r="FW79"/>
  <c r="FX46"/>
  <c r="FZ22"/>
  <c r="FX179"/>
  <c r="FW204"/>
  <c r="FW127"/>
  <c r="FX127"/>
  <c r="FW123"/>
  <c r="FY138"/>
  <c r="FW186"/>
  <c r="FX123"/>
  <c r="FW180"/>
  <c r="FX100"/>
  <c r="FX186"/>
  <c r="FX129"/>
  <c r="FY165"/>
  <c r="FX167"/>
  <c r="FZ165"/>
  <c r="FX170"/>
  <c r="FX160"/>
  <c r="FX182"/>
  <c r="FV170"/>
  <c r="FV108"/>
  <c r="FW86"/>
  <c r="FV118"/>
  <c r="FV134"/>
  <c r="FV146"/>
  <c r="FX184"/>
  <c r="FV91"/>
  <c r="FW196"/>
  <c r="FV82"/>
  <c r="FX204"/>
  <c r="FX181"/>
  <c r="FX104"/>
  <c r="FV183"/>
  <c r="FX202"/>
  <c r="FX162"/>
  <c r="FX207"/>
  <c r="FV151"/>
  <c r="FY130"/>
  <c r="FW151"/>
  <c r="FW96"/>
  <c r="FW207"/>
  <c r="FW146"/>
  <c r="FV78"/>
  <c r="FW139"/>
  <c r="FX196"/>
  <c r="FW183"/>
  <c r="FV114"/>
  <c r="FW181"/>
  <c r="FX172"/>
  <c r="FV107"/>
  <c r="FW198"/>
  <c r="FV83"/>
  <c r="FX114"/>
  <c r="FV154"/>
  <c r="FW103"/>
  <c r="FX173"/>
  <c r="FX198"/>
  <c r="FY89"/>
  <c r="FZ132"/>
  <c r="FX108"/>
  <c r="FW175"/>
  <c r="FW131"/>
  <c r="FV147"/>
  <c r="FX178"/>
  <c r="FX139"/>
  <c r="FV190"/>
  <c r="FZ143"/>
  <c r="FY143"/>
  <c r="FW102"/>
  <c r="FW129"/>
  <c r="FW170"/>
  <c r="FV133"/>
  <c r="FY98"/>
  <c r="FZ98"/>
  <c r="FX116"/>
  <c r="FV145"/>
  <c r="FV149"/>
  <c r="FY132"/>
  <c r="FX117"/>
  <c r="FV160"/>
  <c r="FV131"/>
  <c r="FV189"/>
  <c r="FX189"/>
  <c r="FW97"/>
  <c r="FW75"/>
  <c r="FV93"/>
  <c r="FW133"/>
  <c r="FV188"/>
  <c r="FX191"/>
  <c r="FX136"/>
  <c r="FV77"/>
  <c r="FW147"/>
  <c r="FX124"/>
  <c r="FW157"/>
  <c r="FW188"/>
  <c r="FV110"/>
  <c r="FX103"/>
  <c r="FV70"/>
  <c r="FW104"/>
  <c r="FV97"/>
  <c r="FZ111"/>
  <c r="FW128"/>
  <c r="FX144"/>
  <c r="FV186"/>
  <c r="FX113"/>
  <c r="FW171"/>
  <c r="FV175"/>
  <c r="FW116"/>
  <c r="AZ150"/>
  <c r="FV155"/>
  <c r="FV197"/>
  <c r="FV81"/>
  <c r="FV86"/>
  <c r="FW141"/>
  <c r="FX193"/>
  <c r="FX201"/>
  <c r="FX97"/>
  <c r="FV139"/>
  <c r="FW178"/>
  <c r="FW117"/>
  <c r="FW124"/>
  <c r="FW189"/>
  <c r="FW167"/>
  <c r="FV126"/>
  <c r="FX120"/>
  <c r="FW134"/>
  <c r="FY111"/>
  <c r="FV166"/>
  <c r="FV201"/>
  <c r="FW158"/>
  <c r="FV66"/>
  <c r="FX169"/>
  <c r="ES200"/>
  <c r="FV203"/>
  <c r="FV202"/>
  <c r="FV123"/>
  <c r="FW201"/>
  <c r="FW154"/>
  <c r="FW182"/>
  <c r="FX122"/>
  <c r="FW173"/>
  <c r="FV137"/>
  <c r="FX208"/>
  <c r="ES150"/>
  <c r="FW149"/>
  <c r="FV156"/>
  <c r="FV184"/>
  <c r="FV172"/>
  <c r="FX109"/>
  <c r="FX141"/>
  <c r="FX146"/>
  <c r="FV116"/>
  <c r="FW76"/>
  <c r="FX171"/>
  <c r="FV163"/>
  <c r="FV87"/>
  <c r="FZ138"/>
  <c r="FW184"/>
  <c r="FX134"/>
  <c r="FW109"/>
  <c r="FX110"/>
  <c r="FW208"/>
  <c r="FW166"/>
  <c r="FX203"/>
  <c r="FX154"/>
  <c r="FV80"/>
  <c r="FY195"/>
  <c r="FW203"/>
  <c r="FX192"/>
  <c r="FX199"/>
  <c r="FW126"/>
  <c r="FX115"/>
  <c r="FW191"/>
  <c r="FX128"/>
  <c r="FV191"/>
  <c r="FW193"/>
  <c r="FV196"/>
  <c r="FW81"/>
  <c r="FV207"/>
  <c r="FX197"/>
  <c r="FW110"/>
  <c r="FW190"/>
  <c r="FV204"/>
  <c r="FV173"/>
  <c r="FW118"/>
  <c r="FW115"/>
  <c r="FX166"/>
  <c r="FV74"/>
  <c r="FV144"/>
  <c r="FW162"/>
  <c r="FX149"/>
  <c r="FX200"/>
  <c r="FX147"/>
  <c r="FX177"/>
  <c r="FX151"/>
  <c r="FZ159"/>
  <c r="FW172"/>
  <c r="FW114"/>
  <c r="FX163"/>
  <c r="FV104"/>
  <c r="FV76"/>
  <c r="FV96"/>
  <c r="FW137"/>
  <c r="FV167"/>
  <c r="FV185"/>
  <c r="FV71"/>
  <c r="FV199"/>
  <c r="FW200"/>
  <c r="FW70"/>
  <c r="FX206"/>
  <c r="FV176"/>
  <c r="FZ195"/>
  <c r="FW202"/>
  <c r="FV161"/>
  <c r="FV198"/>
  <c r="FV94"/>
  <c r="FX131"/>
  <c r="FV75"/>
  <c r="FV129"/>
  <c r="FX118"/>
  <c r="FW177"/>
  <c r="FV92"/>
  <c r="FX126"/>
  <c r="FX105"/>
  <c r="FW80"/>
  <c r="FV177"/>
  <c r="FW140"/>
  <c r="FW197"/>
  <c r="FX107"/>
  <c r="FV178"/>
  <c r="FW95"/>
  <c r="FW107"/>
  <c r="FX185"/>
  <c r="FX176"/>
  <c r="FV200"/>
  <c r="FV180"/>
  <c r="FV124"/>
  <c r="FX133"/>
  <c r="FV101"/>
  <c r="FW94"/>
  <c r="FV117"/>
  <c r="FW93"/>
  <c r="FW71"/>
  <c r="FV115"/>
  <c r="FX175"/>
  <c r="FV208"/>
  <c r="FV192"/>
  <c r="FX183"/>
  <c r="FW101"/>
  <c r="FW122"/>
  <c r="FX137"/>
  <c r="FV181"/>
  <c r="FW185"/>
  <c r="FW163"/>
  <c r="FW176"/>
  <c r="FV109"/>
  <c r="FX155"/>
  <c r="FV152"/>
  <c r="FV135"/>
  <c r="ET163"/>
  <c r="FW206"/>
  <c r="FV103"/>
  <c r="FV121"/>
  <c r="FV206"/>
  <c r="FW119"/>
  <c r="FX119"/>
  <c r="FX101"/>
  <c r="FX161"/>
  <c r="FW144"/>
  <c r="FX188"/>
  <c r="FW199"/>
  <c r="FY72"/>
  <c r="FW83"/>
  <c r="FW77"/>
  <c r="FW74"/>
  <c r="FW160"/>
  <c r="FW136"/>
  <c r="FV95"/>
  <c r="FW92"/>
  <c r="FV182"/>
  <c r="FW64"/>
  <c r="FV64"/>
  <c r="FV100"/>
  <c r="FW100"/>
  <c r="FX156"/>
  <c r="FW156"/>
  <c r="FW169"/>
  <c r="FV169"/>
  <c r="FV162"/>
  <c r="FV193"/>
  <c r="FW108"/>
  <c r="FV157"/>
  <c r="FV79"/>
  <c r="FX158"/>
  <c r="FW161"/>
  <c r="FX68"/>
  <c r="FW68"/>
  <c r="FW120"/>
  <c r="FV120"/>
  <c r="FW105"/>
  <c r="FV105"/>
  <c r="FX87"/>
  <c r="FW87"/>
  <c r="FW113"/>
  <c r="FV113"/>
  <c r="FX102"/>
  <c r="FV179"/>
  <c r="KU10"/>
  <c r="GA10"/>
  <c r="GP10"/>
  <c r="JC10" s="1"/>
  <c r="JD10" s="1"/>
  <c r="FW121"/>
  <c r="FX121"/>
  <c r="FX91"/>
  <c r="FW91"/>
  <c r="FV140"/>
  <c r="FW155"/>
  <c r="FW78"/>
  <c r="FV136"/>
  <c r="FV127"/>
  <c r="FW82"/>
  <c r="FW145"/>
  <c r="FX145"/>
  <c r="FX152"/>
  <c r="FW152"/>
  <c r="FW192"/>
  <c r="FX190"/>
  <c r="FV141"/>
  <c r="FV128"/>
  <c r="EU108"/>
  <c r="AZ169"/>
  <c r="EU101"/>
  <c r="ES186"/>
  <c r="AZ186"/>
  <c r="ET175"/>
  <c r="ES184"/>
  <c r="ES192"/>
  <c r="ES182"/>
  <c r="AZ208"/>
  <c r="ET154"/>
  <c r="AZ185"/>
  <c r="ET156"/>
  <c r="ES183"/>
  <c r="ES166"/>
  <c r="ES190"/>
  <c r="ES172"/>
  <c r="ET184"/>
  <c r="ES201"/>
  <c r="ET147"/>
  <c r="ES180"/>
  <c r="ET199"/>
  <c r="ET101"/>
  <c r="ES189"/>
  <c r="ET162"/>
  <c r="AZ202"/>
  <c r="ES178"/>
  <c r="ES175"/>
  <c r="AW64"/>
  <c r="ET141"/>
  <c r="ES162"/>
  <c r="ET166"/>
  <c r="ET172"/>
  <c r="AV46"/>
  <c r="ES199"/>
  <c r="ET151"/>
  <c r="ES147"/>
  <c r="ES129"/>
  <c r="ES191"/>
  <c r="AY96"/>
  <c r="ES151"/>
  <c r="ES146"/>
  <c r="ES141"/>
  <c r="ES163"/>
  <c r="ER75"/>
  <c r="EQ75"/>
  <c r="EQ58"/>
  <c r="EU58" s="1"/>
  <c r="EP58"/>
  <c r="EP38"/>
  <c r="EO38"/>
  <c r="EP36"/>
  <c r="EO36"/>
  <c r="EP43"/>
  <c r="EO43"/>
  <c r="EX10"/>
  <c r="FE10"/>
  <c r="ER80"/>
  <c r="EQ80"/>
  <c r="EQ67"/>
  <c r="EU67" s="1"/>
  <c r="EP67"/>
  <c r="EP44"/>
  <c r="EO44"/>
  <c r="EP35"/>
  <c r="EO35"/>
  <c r="EP25"/>
  <c r="EO25"/>
  <c r="ER74"/>
  <c r="EQ74"/>
  <c r="EP33"/>
  <c r="EO33"/>
  <c r="ER69"/>
  <c r="EQ69"/>
  <c r="ER84"/>
  <c r="EQ84"/>
  <c r="ER94"/>
  <c r="EQ94"/>
  <c r="ER90"/>
  <c r="EQ90"/>
  <c r="EP46"/>
  <c r="EO46"/>
  <c r="ER92"/>
  <c r="EQ92"/>
  <c r="EQ60"/>
  <c r="EU60" s="1"/>
  <c r="EP60"/>
  <c r="EP24"/>
  <c r="EO24"/>
  <c r="EQ51"/>
  <c r="EU51" s="1"/>
  <c r="EP51"/>
  <c r="EQ61"/>
  <c r="EU61" s="1"/>
  <c r="EP61"/>
  <c r="EP27"/>
  <c r="EO27"/>
  <c r="EP31"/>
  <c r="EO31"/>
  <c r="ER79"/>
  <c r="EQ79"/>
  <c r="ER78"/>
  <c r="EQ78"/>
  <c r="EP37"/>
  <c r="EO37"/>
  <c r="EQ59"/>
  <c r="EU59" s="1"/>
  <c r="EP59"/>
  <c r="ER89"/>
  <c r="EQ89"/>
  <c r="ER68"/>
  <c r="EQ68"/>
  <c r="EQ63"/>
  <c r="EU63" s="1"/>
  <c r="EP63"/>
  <c r="EP39"/>
  <c r="EO39"/>
  <c r="EQ48"/>
  <c r="EU48" s="1"/>
  <c r="EP48"/>
  <c r="EQ55"/>
  <c r="EU55" s="1"/>
  <c r="EP55"/>
  <c r="EQ65"/>
  <c r="EU65" s="1"/>
  <c r="EP65"/>
  <c r="ER72"/>
  <c r="EQ72"/>
  <c r="EQ56"/>
  <c r="EU56" s="1"/>
  <c r="EP56"/>
  <c r="ER86"/>
  <c r="EQ86"/>
  <c r="EP45"/>
  <c r="EO45"/>
  <c r="ER82"/>
  <c r="EQ82"/>
  <c r="EQ53"/>
  <c r="EU53" s="1"/>
  <c r="EP53"/>
  <c r="EP34"/>
  <c r="EO34"/>
  <c r="ER71"/>
  <c r="EQ71"/>
  <c r="EQ54"/>
  <c r="EU54" s="1"/>
  <c r="EP54"/>
  <c r="EP29"/>
  <c r="EO29"/>
  <c r="EP23"/>
  <c r="EO23"/>
  <c r="EP26"/>
  <c r="EO26"/>
  <c r="ER97"/>
  <c r="EQ97"/>
  <c r="EQ62"/>
  <c r="EU62" s="1"/>
  <c r="EP62"/>
  <c r="EQ49"/>
  <c r="EU49" s="1"/>
  <c r="EP49"/>
  <c r="ER93"/>
  <c r="EQ93"/>
  <c r="ER88"/>
  <c r="EQ88"/>
  <c r="EP57"/>
  <c r="EQ57"/>
  <c r="EU57" s="1"/>
  <c r="EP28"/>
  <c r="EO28"/>
  <c r="ER87"/>
  <c r="EQ87"/>
  <c r="EP41"/>
  <c r="EO41"/>
  <c r="ER73"/>
  <c r="EQ73"/>
  <c r="ER70"/>
  <c r="EQ70"/>
  <c r="EP32"/>
  <c r="EO32"/>
  <c r="EP42"/>
  <c r="EO42"/>
  <c r="ER85"/>
  <c r="EQ85"/>
  <c r="ER76"/>
  <c r="EQ76"/>
  <c r="ER77"/>
  <c r="EQ77"/>
  <c r="EQ64"/>
  <c r="EU64" s="1"/>
  <c r="EP64"/>
  <c r="ER95"/>
  <c r="EQ95"/>
  <c r="ER91"/>
  <c r="EQ91"/>
  <c r="EP47"/>
  <c r="EO47"/>
  <c r="ER96"/>
  <c r="EQ96"/>
  <c r="EQ50"/>
  <c r="EU50" s="1"/>
  <c r="EP50"/>
  <c r="EP30"/>
  <c r="EO30"/>
  <c r="ER83"/>
  <c r="EQ83"/>
  <c r="EQ66"/>
  <c r="EU66" s="1"/>
  <c r="EP66"/>
  <c r="EP40"/>
  <c r="ET40" s="1"/>
  <c r="EO40"/>
  <c r="ER81"/>
  <c r="EQ81"/>
  <c r="EQ52"/>
  <c r="EU52" s="1"/>
  <c r="EP52"/>
  <c r="AZ204"/>
  <c r="AZ196"/>
  <c r="AV25"/>
  <c r="BA155"/>
  <c r="BA177"/>
  <c r="BE10"/>
  <c r="AZ155"/>
  <c r="BA167"/>
  <c r="AZ166"/>
  <c r="AZ193"/>
  <c r="AZ173"/>
  <c r="BA173"/>
  <c r="BA109"/>
  <c r="BA193"/>
  <c r="BA145"/>
  <c r="AZ161"/>
  <c r="AZ152"/>
  <c r="BA197"/>
  <c r="AZ175"/>
  <c r="BA185"/>
  <c r="AZ146"/>
  <c r="BA204"/>
  <c r="AZ154"/>
  <c r="AZ197"/>
  <c r="AZ162"/>
  <c r="AZ179"/>
  <c r="AZ145"/>
  <c r="AX76"/>
  <c r="AY76"/>
  <c r="AX69"/>
  <c r="AY69"/>
  <c r="AX92"/>
  <c r="AY92"/>
  <c r="AX93"/>
  <c r="AY93"/>
  <c r="AZ171"/>
  <c r="AX73"/>
  <c r="AY73"/>
  <c r="AX82"/>
  <c r="AY82"/>
  <c r="AX87"/>
  <c r="AY87"/>
  <c r="AX70"/>
  <c r="AY70"/>
  <c r="AX85"/>
  <c r="AY85"/>
  <c r="AX72"/>
  <c r="AY72"/>
  <c r="AX68"/>
  <c r="AY68"/>
  <c r="AX84"/>
  <c r="AY84"/>
  <c r="AX94"/>
  <c r="AY94"/>
  <c r="AZ177"/>
  <c r="AX75"/>
  <c r="AY75"/>
  <c r="AX81"/>
  <c r="AY81"/>
  <c r="AX95"/>
  <c r="AY95"/>
  <c r="AX83"/>
  <c r="AY83"/>
  <c r="AX89"/>
  <c r="AY89"/>
  <c r="AX79"/>
  <c r="AY79"/>
  <c r="AX86"/>
  <c r="AY86"/>
  <c r="AX74"/>
  <c r="AY74"/>
  <c r="AX77"/>
  <c r="AY77"/>
  <c r="AZ203"/>
  <c r="AX97"/>
  <c r="AY97"/>
  <c r="AX71"/>
  <c r="AY71"/>
  <c r="AX91"/>
  <c r="AY91"/>
  <c r="AX80"/>
  <c r="AY80"/>
  <c r="AX88"/>
  <c r="AY88"/>
  <c r="AX78"/>
  <c r="AY78"/>
  <c r="AX90"/>
  <c r="AY90"/>
  <c r="AZ156"/>
  <c r="AV40"/>
  <c r="V9"/>
  <c r="AW65"/>
  <c r="AX65"/>
  <c r="BB65" s="1"/>
  <c r="AW58"/>
  <c r="AX58"/>
  <c r="BB58" s="1"/>
  <c r="AW66"/>
  <c r="AX66"/>
  <c r="BB66" s="1"/>
  <c r="AW57"/>
  <c r="AX57"/>
  <c r="BB57" s="1"/>
  <c r="AW55"/>
  <c r="AX55"/>
  <c r="BB55" s="1"/>
  <c r="AW62"/>
  <c r="AX62"/>
  <c r="BB62" s="1"/>
  <c r="AW52"/>
  <c r="AX52"/>
  <c r="BB52" s="1"/>
  <c r="AW48"/>
  <c r="AX48"/>
  <c r="BB48" s="1"/>
  <c r="AV44"/>
  <c r="AZ44" s="1"/>
  <c r="AV33"/>
  <c r="AW56"/>
  <c r="AX56"/>
  <c r="BB56" s="1"/>
  <c r="AW63"/>
  <c r="AX63"/>
  <c r="BB63" s="1"/>
  <c r="AW50"/>
  <c r="AX50"/>
  <c r="BB50" s="1"/>
  <c r="AW61"/>
  <c r="AX61"/>
  <c r="BB61" s="1"/>
  <c r="AW60"/>
  <c r="AX60"/>
  <c r="BB60" s="1"/>
  <c r="AW59"/>
  <c r="AX59"/>
  <c r="BB59" s="1"/>
  <c r="AW53"/>
  <c r="AX53"/>
  <c r="BB53" s="1"/>
  <c r="AW51"/>
  <c r="AX51"/>
  <c r="BB51" s="1"/>
  <c r="AW54"/>
  <c r="AX54"/>
  <c r="BB54" s="1"/>
  <c r="AW67"/>
  <c r="AX67"/>
  <c r="BB67" s="1"/>
  <c r="AW49"/>
  <c r="AX49"/>
  <c r="BB49" s="1"/>
  <c r="AW42"/>
  <c r="AV42"/>
  <c r="AW31"/>
  <c r="AV31"/>
  <c r="AW27"/>
  <c r="AV27"/>
  <c r="AW41"/>
  <c r="AV41"/>
  <c r="AW24"/>
  <c r="AV24"/>
  <c r="AW45"/>
  <c r="AV45"/>
  <c r="AW23"/>
  <c r="AV23"/>
  <c r="AW39"/>
  <c r="AV39"/>
  <c r="AW37"/>
  <c r="AV37"/>
  <c r="AW26"/>
  <c r="AV26"/>
  <c r="AW34"/>
  <c r="AV34"/>
  <c r="AW47"/>
  <c r="AV47"/>
  <c r="AW43"/>
  <c r="AV43"/>
  <c r="AW30"/>
  <c r="AV30"/>
  <c r="AW38"/>
  <c r="AV38"/>
  <c r="AW36"/>
  <c r="AV36"/>
  <c r="AW28"/>
  <c r="AV28"/>
  <c r="AW29"/>
  <c r="AV29"/>
  <c r="AW35"/>
  <c r="AV35"/>
  <c r="AW32"/>
  <c r="AV32"/>
  <c r="W9"/>
  <c r="X9"/>
  <c r="Y9"/>
  <c r="AB9" s="1"/>
  <c r="AC9" s="1"/>
  <c r="I9" s="1"/>
  <c r="H9" s="1"/>
  <c r="FB35"/>
  <c r="FB31"/>
  <c r="FB36"/>
  <c r="FB37"/>
  <c r="FB32"/>
  <c r="FB33"/>
  <c r="FB38"/>
  <c r="FB34"/>
  <c r="FB29"/>
  <c r="FB30"/>
  <c r="FB21"/>
  <c r="FB27"/>
  <c r="FB24"/>
  <c r="FB26"/>
  <c r="FB23"/>
  <c r="FB28"/>
  <c r="FB25"/>
  <c r="FB22"/>
  <c r="FB19"/>
  <c r="FB20"/>
  <c r="FB14"/>
  <c r="FB17"/>
  <c r="FB9"/>
  <c r="FB16"/>
  <c r="FB10"/>
  <c r="FB11"/>
  <c r="FB18"/>
  <c r="FB13"/>
  <c r="FB15"/>
  <c r="FB12"/>
  <c r="BF40"/>
  <c r="BF46"/>
  <c r="BF37"/>
  <c r="BF39"/>
  <c r="BF45"/>
  <c r="BF35"/>
  <c r="BF38"/>
  <c r="BF34"/>
  <c r="BF36"/>
  <c r="BF33"/>
  <c r="BF41"/>
  <c r="BF44"/>
  <c r="BF42"/>
  <c r="BF43"/>
  <c r="BF21"/>
  <c r="BF30"/>
  <c r="BF29"/>
  <c r="BF32"/>
  <c r="BF22"/>
  <c r="BF23"/>
  <c r="BF20"/>
  <c r="BF27"/>
  <c r="BF31"/>
  <c r="BF19"/>
  <c r="BF26"/>
  <c r="BF28"/>
  <c r="BF24"/>
  <c r="BF25"/>
  <c r="BF17"/>
  <c r="BF14"/>
  <c r="BF15"/>
  <c r="BF16"/>
  <c r="BF10"/>
  <c r="BF18"/>
  <c r="BF12"/>
  <c r="BF11"/>
  <c r="BF13"/>
  <c r="ET182" l="1"/>
  <c r="ET189"/>
  <c r="FZ63"/>
  <c r="BA171"/>
  <c r="DN10"/>
  <c r="CW10"/>
  <c r="CX10" s="1"/>
  <c r="BA200"/>
  <c r="BA128"/>
  <c r="EU197"/>
  <c r="ET127"/>
  <c r="ES140"/>
  <c r="BA160"/>
  <c r="BB200"/>
  <c r="EU127"/>
  <c r="ET160"/>
  <c r="BB147"/>
  <c r="ET131"/>
  <c r="BA189"/>
  <c r="ET148"/>
  <c r="ET197"/>
  <c r="BA147"/>
  <c r="ES204"/>
  <c r="ET173"/>
  <c r="EU103"/>
  <c r="AZ183"/>
  <c r="BC183" s="1"/>
  <c r="BA206"/>
  <c r="ES76"/>
  <c r="EU195"/>
  <c r="ET103"/>
  <c r="ES158"/>
  <c r="ES173"/>
  <c r="EV173" s="1"/>
  <c r="BA153"/>
  <c r="BB153"/>
  <c r="ET195"/>
  <c r="ES153"/>
  <c r="ES207"/>
  <c r="EV207" s="1"/>
  <c r="AZ201"/>
  <c r="ES79"/>
  <c r="ES155"/>
  <c r="BA149"/>
  <c r="BC149" s="1"/>
  <c r="BA205"/>
  <c r="ES193"/>
  <c r="ES164"/>
  <c r="EV164" s="1"/>
  <c r="AZ205"/>
  <c r="AZ141"/>
  <c r="BC141" s="1"/>
  <c r="AZ172"/>
  <c r="AZ192"/>
  <c r="BC192" s="1"/>
  <c r="AZ190"/>
  <c r="ES142"/>
  <c r="AZ129"/>
  <c r="ET158"/>
  <c r="AZ153"/>
  <c r="BA129"/>
  <c r="ES131"/>
  <c r="EV131" s="1"/>
  <c r="AZ144"/>
  <c r="BA142"/>
  <c r="ET207"/>
  <c r="EW207" s="1"/>
  <c r="AZ163"/>
  <c r="ES195"/>
  <c r="EV195" s="1"/>
  <c r="BA178"/>
  <c r="EU161"/>
  <c r="EW161" s="1"/>
  <c r="BB178"/>
  <c r="AZ74"/>
  <c r="AZ84"/>
  <c r="AZ181"/>
  <c r="AZ143"/>
  <c r="ES203"/>
  <c r="BB206"/>
  <c r="ET142"/>
  <c r="EU205"/>
  <c r="ES149"/>
  <c r="ES103"/>
  <c r="EV103" s="1"/>
  <c r="AZ131"/>
  <c r="BA151"/>
  <c r="AZ103"/>
  <c r="BA201"/>
  <c r="BB160"/>
  <c r="ET205"/>
  <c r="AZ188"/>
  <c r="EU160"/>
  <c r="BB142"/>
  <c r="BA192"/>
  <c r="BB149"/>
  <c r="BA182"/>
  <c r="BD182" s="1"/>
  <c r="BB162"/>
  <c r="BD162" s="1"/>
  <c r="BB122"/>
  <c r="AZ178"/>
  <c r="AZ182"/>
  <c r="EU148"/>
  <c r="ES188"/>
  <c r="ES137"/>
  <c r="ET149"/>
  <c r="BB205"/>
  <c r="AZ70"/>
  <c r="AZ170"/>
  <c r="ES80"/>
  <c r="BB189"/>
  <c r="ES108"/>
  <c r="EV108" s="1"/>
  <c r="AZ164"/>
  <c r="ET137"/>
  <c r="AZ128"/>
  <c r="BC128" s="1"/>
  <c r="EU142"/>
  <c r="EU158"/>
  <c r="ET145"/>
  <c r="EW145" s="1"/>
  <c r="BA122"/>
  <c r="BB124"/>
  <c r="BB115"/>
  <c r="ET120"/>
  <c r="BA124"/>
  <c r="EU120"/>
  <c r="ES176"/>
  <c r="ES181"/>
  <c r="ES121"/>
  <c r="ES120"/>
  <c r="ES205"/>
  <c r="AZ104"/>
  <c r="ES113"/>
  <c r="ES83"/>
  <c r="AZ113"/>
  <c r="ES104"/>
  <c r="FZ57"/>
  <c r="BA113"/>
  <c r="AZ115"/>
  <c r="ET104"/>
  <c r="FZ56"/>
  <c r="BA104"/>
  <c r="ET113"/>
  <c r="EU113"/>
  <c r="ET121"/>
  <c r="FZ36"/>
  <c r="EU121"/>
  <c r="ET152"/>
  <c r="EW152" s="1"/>
  <c r="BB103"/>
  <c r="FZ90"/>
  <c r="BA103"/>
  <c r="AZ94"/>
  <c r="BA37"/>
  <c r="BD37" s="1"/>
  <c r="AZ95"/>
  <c r="AZ123"/>
  <c r="ES135"/>
  <c r="AZ82"/>
  <c r="ES86"/>
  <c r="ET106"/>
  <c r="AZ93"/>
  <c r="ET116"/>
  <c r="AZ78"/>
  <c r="EU106"/>
  <c r="BA125"/>
  <c r="BD125" s="1"/>
  <c r="FZ31"/>
  <c r="ET25"/>
  <c r="ES106"/>
  <c r="EV106" s="1"/>
  <c r="EU25"/>
  <c r="BA35"/>
  <c r="BD35" s="1"/>
  <c r="BA20"/>
  <c r="BD20" s="1"/>
  <c r="FZ55"/>
  <c r="AZ40"/>
  <c r="BC40" s="1"/>
  <c r="EU119"/>
  <c r="ET119"/>
  <c r="FY53"/>
  <c r="AZ87"/>
  <c r="FZ35"/>
  <c r="ES75"/>
  <c r="BA101"/>
  <c r="ET35"/>
  <c r="EW35" s="1"/>
  <c r="ET109"/>
  <c r="EW109" s="1"/>
  <c r="BB101"/>
  <c r="ET114"/>
  <c r="FZ83"/>
  <c r="ES119"/>
  <c r="FY69"/>
  <c r="ES114"/>
  <c r="FZ42"/>
  <c r="ES16"/>
  <c r="EV16" s="1"/>
  <c r="BA117"/>
  <c r="BD117" s="1"/>
  <c r="EU118"/>
  <c r="FY60"/>
  <c r="ET111"/>
  <c r="FZ28"/>
  <c r="ET118"/>
  <c r="BA116"/>
  <c r="BD116" s="1"/>
  <c r="FY55"/>
  <c r="FZ60"/>
  <c r="BA118"/>
  <c r="BD118" s="1"/>
  <c r="FY41"/>
  <c r="AZ101"/>
  <c r="FZ61"/>
  <c r="ES82"/>
  <c r="ES116"/>
  <c r="EU114"/>
  <c r="AZ76"/>
  <c r="AZ83"/>
  <c r="AZ116"/>
  <c r="ES68"/>
  <c r="AZ121"/>
  <c r="EU111"/>
  <c r="FZ39"/>
  <c r="ET117"/>
  <c r="EU116"/>
  <c r="ES117"/>
  <c r="ES118"/>
  <c r="BB38"/>
  <c r="FZ41"/>
  <c r="FY48"/>
  <c r="BA45"/>
  <c r="BD45" s="1"/>
  <c r="ES89"/>
  <c r="ET128"/>
  <c r="EW128" s="1"/>
  <c r="FY58"/>
  <c r="FY36"/>
  <c r="FZ37"/>
  <c r="FZ94"/>
  <c r="BB111"/>
  <c r="FY43"/>
  <c r="BA111"/>
  <c r="ES78"/>
  <c r="ES110"/>
  <c r="BB104"/>
  <c r="AZ25"/>
  <c r="FZ106"/>
  <c r="FZ153"/>
  <c r="ET31"/>
  <c r="EW31" s="1"/>
  <c r="AZ111"/>
  <c r="FZ48"/>
  <c r="FZ75"/>
  <c r="FZ30"/>
  <c r="FZ92"/>
  <c r="FZ74"/>
  <c r="FY37"/>
  <c r="FY50"/>
  <c r="BA100"/>
  <c r="BA29"/>
  <c r="BD29" s="1"/>
  <c r="ET39"/>
  <c r="EW39" s="1"/>
  <c r="ET44"/>
  <c r="EW44" s="1"/>
  <c r="ES81"/>
  <c r="AZ127"/>
  <c r="FZ52"/>
  <c r="EU38"/>
  <c r="FY34"/>
  <c r="BA23"/>
  <c r="BD23" s="1"/>
  <c r="FZ34"/>
  <c r="AZ100"/>
  <c r="FZ71"/>
  <c r="BA119"/>
  <c r="FZ43"/>
  <c r="FZ96"/>
  <c r="FZ125"/>
  <c r="BB106"/>
  <c r="FV38"/>
  <c r="BB100"/>
  <c r="ET140"/>
  <c r="FY125"/>
  <c r="FZ93"/>
  <c r="ET34"/>
  <c r="EW34" s="1"/>
  <c r="ES71"/>
  <c r="EU146"/>
  <c r="FZ168"/>
  <c r="AZ15"/>
  <c r="BC15" s="1"/>
  <c r="BI15" s="1"/>
  <c r="BJ15" s="1"/>
  <c r="DN15" s="1"/>
  <c r="ES15"/>
  <c r="EV15" s="1"/>
  <c r="ES17"/>
  <c r="EV17" s="1"/>
  <c r="FY73"/>
  <c r="BB128"/>
  <c r="ET110"/>
  <c r="FW38"/>
  <c r="EU131"/>
  <c r="FY24"/>
  <c r="BB119"/>
  <c r="EU112"/>
  <c r="BB105"/>
  <c r="FZ62"/>
  <c r="BA27"/>
  <c r="BD27" s="1"/>
  <c r="EU139"/>
  <c r="EW139" s="1"/>
  <c r="BA38"/>
  <c r="AZ13"/>
  <c r="BC13" s="1"/>
  <c r="GA13" s="1"/>
  <c r="BD109"/>
  <c r="EU137"/>
  <c r="AZ119"/>
  <c r="BA135"/>
  <c r="BD135" s="1"/>
  <c r="FZ88"/>
  <c r="ET102"/>
  <c r="EW102" s="1"/>
  <c r="ET42"/>
  <c r="EW42" s="1"/>
  <c r="ET22"/>
  <c r="EW22" s="1"/>
  <c r="BA34"/>
  <c r="BD34" s="1"/>
  <c r="FY25"/>
  <c r="ET37"/>
  <c r="EW37" s="1"/>
  <c r="ET36"/>
  <c r="EW36" s="1"/>
  <c r="ET107"/>
  <c r="EW107" s="1"/>
  <c r="BB112"/>
  <c r="EU124"/>
  <c r="ET112"/>
  <c r="AZ77"/>
  <c r="FZ86"/>
  <c r="ES19"/>
  <c r="EV19" s="1"/>
  <c r="ES21"/>
  <c r="ET125"/>
  <c r="EW125" s="1"/>
  <c r="BB25"/>
  <c r="FZ73"/>
  <c r="ET38"/>
  <c r="FZ112"/>
  <c r="ES126"/>
  <c r="ET134"/>
  <c r="EW134" s="1"/>
  <c r="ET122"/>
  <c r="EW122" s="1"/>
  <c r="FZ99"/>
  <c r="BA36"/>
  <c r="BD36" s="1"/>
  <c r="BA120"/>
  <c r="BD120" s="1"/>
  <c r="FY62"/>
  <c r="FZ76"/>
  <c r="ET45"/>
  <c r="EW45" s="1"/>
  <c r="ES18"/>
  <c r="EV18" s="1"/>
  <c r="BB107"/>
  <c r="ET46"/>
  <c r="EW46" s="1"/>
  <c r="EU110"/>
  <c r="ES96"/>
  <c r="ET124"/>
  <c r="AZ19"/>
  <c r="BC19" s="1"/>
  <c r="BI19" s="1"/>
  <c r="BJ19" s="1"/>
  <c r="DN19" s="1"/>
  <c r="FY28"/>
  <c r="BA22"/>
  <c r="BD22" s="1"/>
  <c r="AZ71"/>
  <c r="FY30"/>
  <c r="BA32"/>
  <c r="BD32" s="1"/>
  <c r="BA41"/>
  <c r="BD41" s="1"/>
  <c r="ET26"/>
  <c r="EW26" s="1"/>
  <c r="ET27"/>
  <c r="EW27" s="1"/>
  <c r="BA112"/>
  <c r="BA115"/>
  <c r="BD115" s="1"/>
  <c r="ES20"/>
  <c r="KU12"/>
  <c r="BA121"/>
  <c r="BA28"/>
  <c r="BD28" s="1"/>
  <c r="BA114"/>
  <c r="BD114" s="1"/>
  <c r="GP12"/>
  <c r="JC12" s="1"/>
  <c r="FZ20"/>
  <c r="ES111"/>
  <c r="BA25"/>
  <c r="BA108"/>
  <c r="BD108" s="1"/>
  <c r="BA105"/>
  <c r="ET29"/>
  <c r="EW29" s="1"/>
  <c r="BA126"/>
  <c r="BD126" s="1"/>
  <c r="BA127"/>
  <c r="ET130"/>
  <c r="EW130" s="1"/>
  <c r="BA106"/>
  <c r="GA12"/>
  <c r="AZ89"/>
  <c r="ES124"/>
  <c r="ET123"/>
  <c r="EW123" s="1"/>
  <c r="BA21"/>
  <c r="BD21" s="1"/>
  <c r="BA46"/>
  <c r="BD46" s="1"/>
  <c r="ET23"/>
  <c r="EW23" s="1"/>
  <c r="ES122"/>
  <c r="ES105"/>
  <c r="AZ16"/>
  <c r="BC16" s="1"/>
  <c r="BI16" s="1"/>
  <c r="BJ16" s="1"/>
  <c r="DN16" s="1"/>
  <c r="AZ120"/>
  <c r="BA30"/>
  <c r="BD30" s="1"/>
  <c r="ET133"/>
  <c r="EW133" s="1"/>
  <c r="AZ112"/>
  <c r="BA47"/>
  <c r="BD47" s="1"/>
  <c r="BB113"/>
  <c r="ET28"/>
  <c r="EW28" s="1"/>
  <c r="ES94"/>
  <c r="FY52"/>
  <c r="BB129"/>
  <c r="BA24"/>
  <c r="BD24" s="1"/>
  <c r="EX11"/>
  <c r="ET32"/>
  <c r="EW32" s="1"/>
  <c r="AZ81"/>
  <c r="AZ22"/>
  <c r="BB136"/>
  <c r="BD136" s="1"/>
  <c r="BA107"/>
  <c r="AZ72"/>
  <c r="ES102"/>
  <c r="AZ108"/>
  <c r="ES107"/>
  <c r="BA39"/>
  <c r="BD39" s="1"/>
  <c r="ET47"/>
  <c r="EW47" s="1"/>
  <c r="ET41"/>
  <c r="EW41" s="1"/>
  <c r="ET24"/>
  <c r="EW24" s="1"/>
  <c r="AZ46"/>
  <c r="FY66"/>
  <c r="ES95"/>
  <c r="ET115"/>
  <c r="EW115" s="1"/>
  <c r="AZ106"/>
  <c r="BC106" s="1"/>
  <c r="ES22"/>
  <c r="AZ17"/>
  <c r="BC17" s="1"/>
  <c r="BI17" s="1"/>
  <c r="BJ17" s="1"/>
  <c r="DN17" s="1"/>
  <c r="ET105"/>
  <c r="EX12"/>
  <c r="BA123"/>
  <c r="AZ20"/>
  <c r="BC20" s="1"/>
  <c r="BI20" s="1"/>
  <c r="BJ20" s="1"/>
  <c r="CW20" s="1"/>
  <c r="BA139"/>
  <c r="BC139" s="1"/>
  <c r="BA64"/>
  <c r="BD64" s="1"/>
  <c r="AZ86"/>
  <c r="AZ114"/>
  <c r="FE11"/>
  <c r="IA11" s="1"/>
  <c r="BA43"/>
  <c r="BD43" s="1"/>
  <c r="BA42"/>
  <c r="BD42" s="1"/>
  <c r="FY33"/>
  <c r="AZ105"/>
  <c r="ES88"/>
  <c r="FY99"/>
  <c r="AZ91"/>
  <c r="AZ92"/>
  <c r="FE12"/>
  <c r="IA12" s="1"/>
  <c r="FY40"/>
  <c r="ET126"/>
  <c r="BA137"/>
  <c r="BC137" s="1"/>
  <c r="AZ85"/>
  <c r="ET30"/>
  <c r="EW30" s="1"/>
  <c r="ET132"/>
  <c r="EW132" s="1"/>
  <c r="BA33"/>
  <c r="BD33" s="1"/>
  <c r="BE12"/>
  <c r="AZ90"/>
  <c r="AZ107"/>
  <c r="BA96"/>
  <c r="ES77"/>
  <c r="BA132"/>
  <c r="BD132" s="1"/>
  <c r="AZ33"/>
  <c r="ES90"/>
  <c r="AZ110"/>
  <c r="ES14"/>
  <c r="EV14" s="1"/>
  <c r="BA31"/>
  <c r="BD31" s="1"/>
  <c r="ES29"/>
  <c r="ET136"/>
  <c r="EV136" s="1"/>
  <c r="AZ80"/>
  <c r="AZ102"/>
  <c r="ES72"/>
  <c r="BA26"/>
  <c r="BD26" s="1"/>
  <c r="AZ75"/>
  <c r="AZ21"/>
  <c r="BA110"/>
  <c r="ET99"/>
  <c r="EW99" s="1"/>
  <c r="FY67"/>
  <c r="ES40"/>
  <c r="EV40" s="1"/>
  <c r="ES28"/>
  <c r="BB110"/>
  <c r="FY84"/>
  <c r="AZ96"/>
  <c r="FY46"/>
  <c r="FY64"/>
  <c r="EU105"/>
  <c r="ET21"/>
  <c r="EW21" s="1"/>
  <c r="BB140"/>
  <c r="BD140" s="1"/>
  <c r="BA102"/>
  <c r="ES70"/>
  <c r="ES100"/>
  <c r="BA134"/>
  <c r="BD134" s="1"/>
  <c r="AZ126"/>
  <c r="ES97"/>
  <c r="AZ32"/>
  <c r="AZ36"/>
  <c r="AZ47"/>
  <c r="AZ39"/>
  <c r="AZ41"/>
  <c r="ES39"/>
  <c r="ET129"/>
  <c r="EW129" s="1"/>
  <c r="KU11"/>
  <c r="FY106"/>
  <c r="AZ88"/>
  <c r="ES92"/>
  <c r="FY59"/>
  <c r="GA11"/>
  <c r="AZ79"/>
  <c r="ET100"/>
  <c r="EW100" s="1"/>
  <c r="AZ68"/>
  <c r="BE11"/>
  <c r="ES25"/>
  <c r="ES38"/>
  <c r="ES87"/>
  <c r="AZ117"/>
  <c r="ES93"/>
  <c r="AZ34"/>
  <c r="ES36"/>
  <c r="FZ84"/>
  <c r="BA133"/>
  <c r="BC133" s="1"/>
  <c r="ES30"/>
  <c r="ES32"/>
  <c r="ET33"/>
  <c r="EW33" s="1"/>
  <c r="ET43"/>
  <c r="EW43" s="1"/>
  <c r="ES91"/>
  <c r="AZ38"/>
  <c r="AZ27"/>
  <c r="ES123"/>
  <c r="ES99"/>
  <c r="BA130"/>
  <c r="BD130" s="1"/>
  <c r="AZ14"/>
  <c r="BC14" s="1"/>
  <c r="BE14" s="1"/>
  <c r="FY44"/>
  <c r="ET20"/>
  <c r="EW20" s="1"/>
  <c r="AZ35"/>
  <c r="AZ23"/>
  <c r="BC44"/>
  <c r="AZ122"/>
  <c r="BC122" s="1"/>
  <c r="ES115"/>
  <c r="ES109"/>
  <c r="GP11"/>
  <c r="JC11" s="1"/>
  <c r="FY88"/>
  <c r="ES125"/>
  <c r="ES84"/>
  <c r="AZ28"/>
  <c r="AZ42"/>
  <c r="ES42"/>
  <c r="ES23"/>
  <c r="ES33"/>
  <c r="AZ29"/>
  <c r="AZ30"/>
  <c r="AZ26"/>
  <c r="AZ45"/>
  <c r="AZ31"/>
  <c r="ES26"/>
  <c r="ES31"/>
  <c r="ES46"/>
  <c r="ES35"/>
  <c r="EV35" s="1"/>
  <c r="AZ37"/>
  <c r="ES41"/>
  <c r="ES34"/>
  <c r="ES27"/>
  <c r="ES44"/>
  <c r="AZ18"/>
  <c r="BC18" s="1"/>
  <c r="GA18" s="1"/>
  <c r="AZ118"/>
  <c r="ES85"/>
  <c r="ES112"/>
  <c r="AZ24"/>
  <c r="ES37"/>
  <c r="AZ124"/>
  <c r="AZ125"/>
  <c r="AZ43"/>
  <c r="ES47"/>
  <c r="ES24"/>
  <c r="ES43"/>
  <c r="ES73"/>
  <c r="ES45"/>
  <c r="ES69"/>
  <c r="ES13"/>
  <c r="EV13" s="1"/>
  <c r="FY168"/>
  <c r="AZ135"/>
  <c r="BA148"/>
  <c r="BD148" s="1"/>
  <c r="ET171"/>
  <c r="EW171" s="1"/>
  <c r="FZ187"/>
  <c r="ET157"/>
  <c r="EW157" s="1"/>
  <c r="AZ134"/>
  <c r="FY174"/>
  <c r="ET206"/>
  <c r="EW206" s="1"/>
  <c r="BA199"/>
  <c r="BD199" s="1"/>
  <c r="ET167"/>
  <c r="EV167" s="1"/>
  <c r="EU190"/>
  <c r="EW190" s="1"/>
  <c r="BB96"/>
  <c r="BB183"/>
  <c r="BD183" s="1"/>
  <c r="EU149"/>
  <c r="BA190"/>
  <c r="BC190" s="1"/>
  <c r="ET135"/>
  <c r="EW135" s="1"/>
  <c r="EU165"/>
  <c r="EW165" s="1"/>
  <c r="ET146"/>
  <c r="EV146" s="1"/>
  <c r="BA131"/>
  <c r="BD131" s="1"/>
  <c r="BA207"/>
  <c r="BC207" s="1"/>
  <c r="EW205"/>
  <c r="ET202"/>
  <c r="EW202" s="1"/>
  <c r="ET150"/>
  <c r="EV150" s="1"/>
  <c r="ET196"/>
  <c r="EW196" s="1"/>
  <c r="BA203"/>
  <c r="BD203" s="1"/>
  <c r="ES128"/>
  <c r="BB201"/>
  <c r="FY164"/>
  <c r="BA198"/>
  <c r="BD198" s="1"/>
  <c r="BA180"/>
  <c r="BC180" s="1"/>
  <c r="ET191"/>
  <c r="EW191" s="1"/>
  <c r="ET177"/>
  <c r="EW177" s="1"/>
  <c r="BA181"/>
  <c r="BD181" s="1"/>
  <c r="ET178"/>
  <c r="EV178" s="1"/>
  <c r="BB166"/>
  <c r="BD166" s="1"/>
  <c r="BB192"/>
  <c r="BA164"/>
  <c r="BA150"/>
  <c r="BD150" s="1"/>
  <c r="BA208"/>
  <c r="BD208" s="1"/>
  <c r="BA169"/>
  <c r="BC169" s="1"/>
  <c r="BA158"/>
  <c r="BD158" s="1"/>
  <c r="BA188"/>
  <c r="BD188" s="1"/>
  <c r="ET193"/>
  <c r="EW193" s="1"/>
  <c r="EU173"/>
  <c r="BA146"/>
  <c r="BC146" s="1"/>
  <c r="BB151"/>
  <c r="AZ148"/>
  <c r="BB161"/>
  <c r="BD161" s="1"/>
  <c r="ET169"/>
  <c r="EV169" s="1"/>
  <c r="ET194"/>
  <c r="EW194" s="1"/>
  <c r="ET181"/>
  <c r="ET201"/>
  <c r="EV201" s="1"/>
  <c r="BB171"/>
  <c r="FY153"/>
  <c r="ET153"/>
  <c r="EW153" s="1"/>
  <c r="BA154"/>
  <c r="BD154" s="1"/>
  <c r="ET180"/>
  <c r="EV180" s="1"/>
  <c r="BA163"/>
  <c r="ET192"/>
  <c r="EW192" s="1"/>
  <c r="BB202"/>
  <c r="BD202" s="1"/>
  <c r="ET188"/>
  <c r="EW188" s="1"/>
  <c r="BA143"/>
  <c r="BD143" s="1"/>
  <c r="ES145"/>
  <c r="EU198"/>
  <c r="EW198" s="1"/>
  <c r="BA186"/>
  <c r="BD186" s="1"/>
  <c r="FY194"/>
  <c r="ET170"/>
  <c r="EV170" s="1"/>
  <c r="ET208"/>
  <c r="EW208" s="1"/>
  <c r="EU182"/>
  <c r="CJ12"/>
  <c r="CI12"/>
  <c r="CI10"/>
  <c r="CW11"/>
  <c r="CJ11"/>
  <c r="CI11"/>
  <c r="BA156"/>
  <c r="BC156" s="1"/>
  <c r="BA152"/>
  <c r="BD152" s="1"/>
  <c r="ES152"/>
  <c r="EU186"/>
  <c r="EW186" s="1"/>
  <c r="ET185"/>
  <c r="EW185" s="1"/>
  <c r="BB194"/>
  <c r="BD194" s="1"/>
  <c r="BA175"/>
  <c r="BD175" s="1"/>
  <c r="BA172"/>
  <c r="BB196"/>
  <c r="BD196" s="1"/>
  <c r="EU189"/>
  <c r="BB179"/>
  <c r="BD179" s="1"/>
  <c r="BA144"/>
  <c r="BD144" s="1"/>
  <c r="ET203"/>
  <c r="ET144"/>
  <c r="EW144" s="1"/>
  <c r="ET183"/>
  <c r="EV183" s="1"/>
  <c r="ET176"/>
  <c r="EW176" s="1"/>
  <c r="ET200"/>
  <c r="EW200" s="1"/>
  <c r="ET179"/>
  <c r="EV179" s="1"/>
  <c r="BA184"/>
  <c r="BD184" s="1"/>
  <c r="BA165"/>
  <c r="BD165" s="1"/>
  <c r="ET155"/>
  <c r="EW155" s="1"/>
  <c r="ES157"/>
  <c r="BA157"/>
  <c r="BD157" s="1"/>
  <c r="AZ199"/>
  <c r="ES134"/>
  <c r="ES196"/>
  <c r="ES171"/>
  <c r="BA176"/>
  <c r="BD176" s="1"/>
  <c r="ES177"/>
  <c r="ES132"/>
  <c r="ES206"/>
  <c r="ES202"/>
  <c r="FZ40"/>
  <c r="ET204"/>
  <c r="EW204" s="1"/>
  <c r="AZ165"/>
  <c r="FZ164"/>
  <c r="BA195"/>
  <c r="BC195" s="1"/>
  <c r="AZ130"/>
  <c r="AZ158"/>
  <c r="FZ194"/>
  <c r="BA170"/>
  <c r="BD170" s="1"/>
  <c r="AZ132"/>
  <c r="ES138"/>
  <c r="ET138"/>
  <c r="EW138" s="1"/>
  <c r="AZ138"/>
  <c r="BA138"/>
  <c r="BD138" s="1"/>
  <c r="ES174"/>
  <c r="ET174"/>
  <c r="EW174" s="1"/>
  <c r="AZ159"/>
  <c r="BA159"/>
  <c r="BD159" s="1"/>
  <c r="AZ168"/>
  <c r="BA168"/>
  <c r="BD168" s="1"/>
  <c r="ES168"/>
  <c r="ET168"/>
  <c r="EW168" s="1"/>
  <c r="ES130"/>
  <c r="ES187"/>
  <c r="ET187"/>
  <c r="EW187" s="1"/>
  <c r="ES159"/>
  <c r="ET159"/>
  <c r="EW159" s="1"/>
  <c r="BA187"/>
  <c r="BD187" s="1"/>
  <c r="AZ187"/>
  <c r="BA174"/>
  <c r="BD174" s="1"/>
  <c r="AZ174"/>
  <c r="FZ180"/>
  <c r="FZ77"/>
  <c r="FZ97"/>
  <c r="FZ44"/>
  <c r="FZ95"/>
  <c r="AZ69"/>
  <c r="FZ70"/>
  <c r="FZ80"/>
  <c r="FZ79"/>
  <c r="FZ81"/>
  <c r="FZ78"/>
  <c r="AZ73"/>
  <c r="BB95"/>
  <c r="BB68"/>
  <c r="BB87"/>
  <c r="BB92"/>
  <c r="BB97"/>
  <c r="EW40"/>
  <c r="EV165"/>
  <c r="FZ205"/>
  <c r="BC142"/>
  <c r="FZ64"/>
  <c r="EW143"/>
  <c r="BD40"/>
  <c r="FZ59"/>
  <c r="BB74"/>
  <c r="BB83"/>
  <c r="BB70"/>
  <c r="BB93"/>
  <c r="BC194"/>
  <c r="EW164"/>
  <c r="EV143"/>
  <c r="FZ33"/>
  <c r="FZ157"/>
  <c r="FZ25"/>
  <c r="BB102"/>
  <c r="FY150"/>
  <c r="FZ46"/>
  <c r="FZ24"/>
  <c r="BB80"/>
  <c r="FZ66"/>
  <c r="BB82"/>
  <c r="BB91"/>
  <c r="FY102"/>
  <c r="EV148"/>
  <c r="BB77"/>
  <c r="BB94"/>
  <c r="BB76"/>
  <c r="FZ142"/>
  <c r="BD44"/>
  <c r="FY148"/>
  <c r="FY142"/>
  <c r="FY112"/>
  <c r="FY205"/>
  <c r="FY171"/>
  <c r="FZ179"/>
  <c r="EU104"/>
  <c r="FZ150"/>
  <c r="EU117"/>
  <c r="FZ140"/>
  <c r="FY204"/>
  <c r="FY158"/>
  <c r="BC191"/>
  <c r="FZ135"/>
  <c r="BD191"/>
  <c r="BA98"/>
  <c r="BD98" s="1"/>
  <c r="AZ98"/>
  <c r="ES98"/>
  <c r="ET98"/>
  <c r="EW98" s="1"/>
  <c r="BA99"/>
  <c r="BD99" s="1"/>
  <c r="AZ99"/>
  <c r="FY135"/>
  <c r="FY179"/>
  <c r="FY79"/>
  <c r="FZ204"/>
  <c r="FY133"/>
  <c r="FY103"/>
  <c r="FY86"/>
  <c r="FZ127"/>
  <c r="FY127"/>
  <c r="FZ186"/>
  <c r="FZ123"/>
  <c r="FY190"/>
  <c r="FY107"/>
  <c r="FY186"/>
  <c r="FZ133"/>
  <c r="EW175"/>
  <c r="FZ160"/>
  <c r="FZ144"/>
  <c r="FY123"/>
  <c r="FZ208"/>
  <c r="FY166"/>
  <c r="FZ173"/>
  <c r="FZ117"/>
  <c r="FZ124"/>
  <c r="FZ207"/>
  <c r="FY145"/>
  <c r="FZ100"/>
  <c r="FZ151"/>
  <c r="FY175"/>
  <c r="FY180"/>
  <c r="FY178"/>
  <c r="FY96"/>
  <c r="FZ198"/>
  <c r="FY139"/>
  <c r="FY151"/>
  <c r="FY134"/>
  <c r="FZ175"/>
  <c r="FZ183"/>
  <c r="FY198"/>
  <c r="FY196"/>
  <c r="FZ141"/>
  <c r="FZ129"/>
  <c r="FY147"/>
  <c r="FZ182"/>
  <c r="FY149"/>
  <c r="FY154"/>
  <c r="FZ114"/>
  <c r="FZ189"/>
  <c r="FZ104"/>
  <c r="FY170"/>
  <c r="FZ181"/>
  <c r="FZ196"/>
  <c r="FZ154"/>
  <c r="FZ167"/>
  <c r="FZ139"/>
  <c r="FZ184"/>
  <c r="FZ146"/>
  <c r="FY118"/>
  <c r="FY146"/>
  <c r="FY70"/>
  <c r="FY183"/>
  <c r="FY193"/>
  <c r="FZ109"/>
  <c r="FY167"/>
  <c r="FZ149"/>
  <c r="FY207"/>
  <c r="FZ134"/>
  <c r="FY116"/>
  <c r="FZ178"/>
  <c r="FY181"/>
  <c r="FZ170"/>
  <c r="FZ103"/>
  <c r="FY141"/>
  <c r="FZ201"/>
  <c r="FY188"/>
  <c r="FY131"/>
  <c r="FZ162"/>
  <c r="FY191"/>
  <c r="FY189"/>
  <c r="FY157"/>
  <c r="FZ102"/>
  <c r="FZ120"/>
  <c r="FZ131"/>
  <c r="FZ203"/>
  <c r="FZ136"/>
  <c r="FZ188"/>
  <c r="FY197"/>
  <c r="FZ128"/>
  <c r="FY128"/>
  <c r="FY129"/>
  <c r="FZ116"/>
  <c r="FY201"/>
  <c r="FY97"/>
  <c r="FY75"/>
  <c r="FY137"/>
  <c r="FZ171"/>
  <c r="FY124"/>
  <c r="FZ147"/>
  <c r="FZ115"/>
  <c r="FZ193"/>
  <c r="FZ206"/>
  <c r="FY117"/>
  <c r="FY172"/>
  <c r="FZ113"/>
  <c r="FY202"/>
  <c r="FY104"/>
  <c r="FZ110"/>
  <c r="FZ177"/>
  <c r="FZ172"/>
  <c r="FY126"/>
  <c r="FZ190"/>
  <c r="FZ158"/>
  <c r="FZ122"/>
  <c r="FZ202"/>
  <c r="FZ166"/>
  <c r="FZ118"/>
  <c r="FY184"/>
  <c r="FZ191"/>
  <c r="FY199"/>
  <c r="FY80"/>
  <c r="FZ169"/>
  <c r="FZ200"/>
  <c r="FY94"/>
  <c r="FY110"/>
  <c r="FZ107"/>
  <c r="FZ145"/>
  <c r="FY182"/>
  <c r="FY109"/>
  <c r="FY208"/>
  <c r="FY76"/>
  <c r="FY203"/>
  <c r="FY173"/>
  <c r="FY160"/>
  <c r="FY81"/>
  <c r="FY162"/>
  <c r="FZ199"/>
  <c r="FZ126"/>
  <c r="FY71"/>
  <c r="FY121"/>
  <c r="FZ163"/>
  <c r="FY115"/>
  <c r="FY200"/>
  <c r="FY161"/>
  <c r="FY95"/>
  <c r="FZ137"/>
  <c r="FY177"/>
  <c r="FY113"/>
  <c r="FZ101"/>
  <c r="FY140"/>
  <c r="FY114"/>
  <c r="FZ105"/>
  <c r="FY206"/>
  <c r="FY101"/>
  <c r="FZ197"/>
  <c r="EV189"/>
  <c r="FY93"/>
  <c r="FZ176"/>
  <c r="FY136"/>
  <c r="FY144"/>
  <c r="FY100"/>
  <c r="FZ185"/>
  <c r="FY122"/>
  <c r="FY176"/>
  <c r="FY163"/>
  <c r="FZ121"/>
  <c r="FY83"/>
  <c r="EV163"/>
  <c r="EW163"/>
  <c r="FY74"/>
  <c r="FY92"/>
  <c r="FY185"/>
  <c r="FZ119"/>
  <c r="FY119"/>
  <c r="FZ161"/>
  <c r="FY78"/>
  <c r="FY120"/>
  <c r="FY77"/>
  <c r="FI9"/>
  <c r="FL9"/>
  <c r="FJ9"/>
  <c r="FK9"/>
  <c r="FH9"/>
  <c r="FG9"/>
  <c r="FY169"/>
  <c r="FZ91"/>
  <c r="FY91"/>
  <c r="FZ108"/>
  <c r="FY108"/>
  <c r="FZ82"/>
  <c r="FY82"/>
  <c r="FZ155"/>
  <c r="FY155"/>
  <c r="FZ192"/>
  <c r="FY192"/>
  <c r="FZ156"/>
  <c r="FY156"/>
  <c r="FZ87"/>
  <c r="FY87"/>
  <c r="FZ152"/>
  <c r="FY152"/>
  <c r="FZ68"/>
  <c r="FY68"/>
  <c r="FY105"/>
  <c r="AL9"/>
  <c r="AK9"/>
  <c r="EW108"/>
  <c r="EW162"/>
  <c r="EV156"/>
  <c r="EV186"/>
  <c r="BC200"/>
  <c r="EV101"/>
  <c r="EV197"/>
  <c r="EV175"/>
  <c r="EV199"/>
  <c r="EW184"/>
  <c r="EW199"/>
  <c r="EV160"/>
  <c r="EV127"/>
  <c r="EV161"/>
  <c r="EV190"/>
  <c r="EV154"/>
  <c r="EW172"/>
  <c r="EW156"/>
  <c r="EW154"/>
  <c r="EV184"/>
  <c r="BC171"/>
  <c r="EV198"/>
  <c r="EW151"/>
  <c r="EW141"/>
  <c r="EV139"/>
  <c r="EV147"/>
  <c r="EV172"/>
  <c r="EV162"/>
  <c r="EW147"/>
  <c r="BC136"/>
  <c r="EV182"/>
  <c r="BC145"/>
  <c r="BC160"/>
  <c r="EW101"/>
  <c r="EV151"/>
  <c r="AZ64"/>
  <c r="EV141"/>
  <c r="EW166"/>
  <c r="EV166"/>
  <c r="EU81"/>
  <c r="ET81"/>
  <c r="EU72"/>
  <c r="ET72"/>
  <c r="ET50"/>
  <c r="EW50" s="1"/>
  <c r="ES50"/>
  <c r="EU95"/>
  <c r="ET95"/>
  <c r="EU87"/>
  <c r="ET87"/>
  <c r="ET65"/>
  <c r="EW65" s="1"/>
  <c r="ES65"/>
  <c r="ET63"/>
  <c r="EW63" s="1"/>
  <c r="ES63"/>
  <c r="ET60"/>
  <c r="EW60" s="1"/>
  <c r="ES60"/>
  <c r="EU94"/>
  <c r="ET94"/>
  <c r="EU74"/>
  <c r="ET74"/>
  <c r="ET67"/>
  <c r="EW67" s="1"/>
  <c r="ES67"/>
  <c r="EU91"/>
  <c r="ET91"/>
  <c r="EU88"/>
  <c r="ET88"/>
  <c r="EU83"/>
  <c r="ET83"/>
  <c r="EU85"/>
  <c r="ET85"/>
  <c r="EU93"/>
  <c r="ET93"/>
  <c r="EU82"/>
  <c r="ET82"/>
  <c r="ET48"/>
  <c r="EW48" s="1"/>
  <c r="ES48"/>
  <c r="ET61"/>
  <c r="EW61" s="1"/>
  <c r="ES61"/>
  <c r="EU69"/>
  <c r="ET69"/>
  <c r="ET58"/>
  <c r="EW58" s="1"/>
  <c r="ES58"/>
  <c r="ET49"/>
  <c r="EW49" s="1"/>
  <c r="ES49"/>
  <c r="EU71"/>
  <c r="ET71"/>
  <c r="EU79"/>
  <c r="ET79"/>
  <c r="EU90"/>
  <c r="ET90"/>
  <c r="EU73"/>
  <c r="ET73"/>
  <c r="EU97"/>
  <c r="ET97"/>
  <c r="ET56"/>
  <c r="EW56" s="1"/>
  <c r="ES56"/>
  <c r="ET66"/>
  <c r="EW66" s="1"/>
  <c r="ES66"/>
  <c r="EU96"/>
  <c r="ET96"/>
  <c r="ET64"/>
  <c r="EW64" s="1"/>
  <c r="ES64"/>
  <c r="EU76"/>
  <c r="ET76"/>
  <c r="EU70"/>
  <c r="ET70"/>
  <c r="ET62"/>
  <c r="EW62" s="1"/>
  <c r="ES62"/>
  <c r="ET53"/>
  <c r="EW53" s="1"/>
  <c r="ES53"/>
  <c r="EU86"/>
  <c r="ET86"/>
  <c r="ET55"/>
  <c r="EW55" s="1"/>
  <c r="ES55"/>
  <c r="EU68"/>
  <c r="ET68"/>
  <c r="EU78"/>
  <c r="ET78"/>
  <c r="ET59"/>
  <c r="EW59" s="1"/>
  <c r="ES59"/>
  <c r="ET51"/>
  <c r="EW51" s="1"/>
  <c r="ES51"/>
  <c r="ET57"/>
  <c r="EW57" s="1"/>
  <c r="ES57"/>
  <c r="EU75"/>
  <c r="ET75"/>
  <c r="ET52"/>
  <c r="EW52" s="1"/>
  <c r="ES52"/>
  <c r="EU77"/>
  <c r="ET77"/>
  <c r="ET54"/>
  <c r="EW54" s="1"/>
  <c r="ES54"/>
  <c r="EU89"/>
  <c r="ET89"/>
  <c r="EG9"/>
  <c r="EH9"/>
  <c r="EI9"/>
  <c r="EE9"/>
  <c r="EF9"/>
  <c r="ED9"/>
  <c r="EU92"/>
  <c r="ET92"/>
  <c r="EU84"/>
  <c r="ET84"/>
  <c r="EU80"/>
  <c r="ET80"/>
  <c r="BC204"/>
  <c r="BC151"/>
  <c r="BC196"/>
  <c r="BD155"/>
  <c r="BD167"/>
  <c r="BC109"/>
  <c r="BC140"/>
  <c r="BC155"/>
  <c r="BD193"/>
  <c r="BC197"/>
  <c r="BD141"/>
  <c r="BC177"/>
  <c r="BC179"/>
  <c r="BD197"/>
  <c r="BD177"/>
  <c r="BC167"/>
  <c r="BC147"/>
  <c r="BD173"/>
  <c r="BC189"/>
  <c r="BD185"/>
  <c r="BC162"/>
  <c r="BD204"/>
  <c r="BD145"/>
  <c r="BC193"/>
  <c r="BC206"/>
  <c r="BC185"/>
  <c r="BC202"/>
  <c r="BC161"/>
  <c r="BC173"/>
  <c r="BC166"/>
  <c r="BA74"/>
  <c r="BA91"/>
  <c r="BA77"/>
  <c r="BA93"/>
  <c r="AZ54"/>
  <c r="BA54"/>
  <c r="BD54" s="1"/>
  <c r="AZ60"/>
  <c r="BA60"/>
  <c r="BD60" s="1"/>
  <c r="AZ56"/>
  <c r="BA56"/>
  <c r="BD56" s="1"/>
  <c r="AZ62"/>
  <c r="BA62"/>
  <c r="BD62" s="1"/>
  <c r="AZ58"/>
  <c r="BA58"/>
  <c r="BD58" s="1"/>
  <c r="BB78"/>
  <c r="BA78"/>
  <c r="BB71"/>
  <c r="BA71"/>
  <c r="BB79"/>
  <c r="BA79"/>
  <c r="BB81"/>
  <c r="BA81"/>
  <c r="BB72"/>
  <c r="BA72"/>
  <c r="BB69"/>
  <c r="BA69"/>
  <c r="BA87"/>
  <c r="BA97"/>
  <c r="AZ49"/>
  <c r="BA49"/>
  <c r="BD49" s="1"/>
  <c r="AZ53"/>
  <c r="BA53"/>
  <c r="BD53" s="1"/>
  <c r="AZ50"/>
  <c r="BA50"/>
  <c r="BD50" s="1"/>
  <c r="AZ48"/>
  <c r="BA48"/>
  <c r="BD48" s="1"/>
  <c r="AZ57"/>
  <c r="BA57"/>
  <c r="BD57" s="1"/>
  <c r="BB84"/>
  <c r="BA84"/>
  <c r="BA92"/>
  <c r="BA70"/>
  <c r="BA95"/>
  <c r="AZ67"/>
  <c r="BA67"/>
  <c r="BD67" s="1"/>
  <c r="AZ63"/>
  <c r="BA63"/>
  <c r="BD63" s="1"/>
  <c r="AZ66"/>
  <c r="BA66"/>
  <c r="BD66" s="1"/>
  <c r="BB90"/>
  <c r="BA90"/>
  <c r="BB86"/>
  <c r="BA86"/>
  <c r="BA68"/>
  <c r="AZ59"/>
  <c r="BA59"/>
  <c r="BD59" s="1"/>
  <c r="AZ52"/>
  <c r="BA52"/>
  <c r="BD52" s="1"/>
  <c r="AZ51"/>
  <c r="BA51"/>
  <c r="BD51" s="1"/>
  <c r="AZ61"/>
  <c r="BA61"/>
  <c r="BD61" s="1"/>
  <c r="AZ55"/>
  <c r="BA55"/>
  <c r="BD55" s="1"/>
  <c r="AZ65"/>
  <c r="BA65"/>
  <c r="BD65" s="1"/>
  <c r="BB88"/>
  <c r="BA88"/>
  <c r="BB89"/>
  <c r="BA89"/>
  <c r="BB75"/>
  <c r="BA75"/>
  <c r="BB85"/>
  <c r="BA85"/>
  <c r="BB73"/>
  <c r="BA73"/>
  <c r="BA82"/>
  <c r="BA76"/>
  <c r="BA83"/>
  <c r="BA80"/>
  <c r="BA94"/>
  <c r="Z9"/>
  <c r="AP9"/>
  <c r="AM9"/>
  <c r="BH9" s="1"/>
  <c r="AO9"/>
  <c r="AN9"/>
  <c r="AA9"/>
  <c r="IA10"/>
  <c r="IE10"/>
  <c r="FC128"/>
  <c r="FC118"/>
  <c r="FC151"/>
  <c r="FC133"/>
  <c r="FC155"/>
  <c r="FC120"/>
  <c r="FC149"/>
  <c r="FC123"/>
  <c r="FC106"/>
  <c r="FC129"/>
  <c r="FC162"/>
  <c r="FC107"/>
  <c r="FC111"/>
  <c r="FC160"/>
  <c r="FC126"/>
  <c r="FC159"/>
  <c r="FC157"/>
  <c r="FC163"/>
  <c r="FC113"/>
  <c r="FC136"/>
  <c r="FC142"/>
  <c r="FC154"/>
  <c r="FC152"/>
  <c r="FC135"/>
  <c r="FC122"/>
  <c r="FC143"/>
  <c r="FC134"/>
  <c r="FC121"/>
  <c r="FC144"/>
  <c r="FC109"/>
  <c r="FC146"/>
  <c r="FC108"/>
  <c r="FC125"/>
  <c r="FC124"/>
  <c r="FC150"/>
  <c r="FC116"/>
  <c r="FC137"/>
  <c r="FC141"/>
  <c r="FC148"/>
  <c r="FC110"/>
  <c r="FC112"/>
  <c r="FC117"/>
  <c r="FC138"/>
  <c r="FC139"/>
  <c r="FC158"/>
  <c r="FC119"/>
  <c r="FC140"/>
  <c r="FC145"/>
  <c r="FC147"/>
  <c r="FC127"/>
  <c r="FC164"/>
  <c r="FC115"/>
  <c r="FC153"/>
  <c r="FC132"/>
  <c r="FC114"/>
  <c r="FC131"/>
  <c r="FC161"/>
  <c r="FC156"/>
  <c r="FC130"/>
  <c r="BK11"/>
  <c r="BV11"/>
  <c r="BK12"/>
  <c r="BK10"/>
  <c r="BV10"/>
  <c r="JR10"/>
  <c r="JS10"/>
  <c r="FC90"/>
  <c r="FC65"/>
  <c r="FC77"/>
  <c r="FC87"/>
  <c r="FC86"/>
  <c r="FC92"/>
  <c r="FC97"/>
  <c r="FC93"/>
  <c r="FC73"/>
  <c r="FC64"/>
  <c r="FC101"/>
  <c r="FC76"/>
  <c r="FC68"/>
  <c r="FC85"/>
  <c r="FC82"/>
  <c r="FC95"/>
  <c r="FC88"/>
  <c r="FC98"/>
  <c r="FC74"/>
  <c r="FC103"/>
  <c r="FC96"/>
  <c r="FC70"/>
  <c r="FC79"/>
  <c r="FC81"/>
  <c r="FC72"/>
  <c r="FC69"/>
  <c r="FC67"/>
  <c r="FC84"/>
  <c r="FC78"/>
  <c r="FC83"/>
  <c r="FC89"/>
  <c r="FC80"/>
  <c r="FC91"/>
  <c r="FC99"/>
  <c r="FC66"/>
  <c r="FC94"/>
  <c r="FC105"/>
  <c r="FC104"/>
  <c r="FC100"/>
  <c r="FC75"/>
  <c r="FC102"/>
  <c r="FC71"/>
  <c r="BU10"/>
  <c r="CH10"/>
  <c r="BU12"/>
  <c r="CH12"/>
  <c r="BU11"/>
  <c r="CH11"/>
  <c r="BT10"/>
  <c r="BT12"/>
  <c r="BT11"/>
  <c r="FC12"/>
  <c r="FC10"/>
  <c r="FC11"/>
  <c r="FC13"/>
  <c r="FC9"/>
  <c r="FC17"/>
  <c r="FC14"/>
  <c r="FC16"/>
  <c r="FC15"/>
  <c r="FC25"/>
  <c r="FC44"/>
  <c r="FC19"/>
  <c r="FC54"/>
  <c r="FC28"/>
  <c r="FC57"/>
  <c r="FC40"/>
  <c r="FC53"/>
  <c r="FC31"/>
  <c r="FC45"/>
  <c r="FC18"/>
  <c r="FC36"/>
  <c r="FC23"/>
  <c r="FC61"/>
  <c r="FC51"/>
  <c r="FC46"/>
  <c r="FC59"/>
  <c r="FC49"/>
  <c r="FC32"/>
  <c r="FC29"/>
  <c r="FC43"/>
  <c r="FC63"/>
  <c r="FC20"/>
  <c r="FC38"/>
  <c r="FC22"/>
  <c r="FC35"/>
  <c r="FC41"/>
  <c r="FC21"/>
  <c r="FC50"/>
  <c r="FC55"/>
  <c r="FC37"/>
  <c r="FC52"/>
  <c r="FC58"/>
  <c r="FC34"/>
  <c r="FC56"/>
  <c r="FC24"/>
  <c r="FC27"/>
  <c r="FC47"/>
  <c r="FC26"/>
  <c r="FC30"/>
  <c r="FC33"/>
  <c r="FC60"/>
  <c r="FC42"/>
  <c r="FC48"/>
  <c r="FC39"/>
  <c r="FC62"/>
  <c r="GU10"/>
  <c r="GV10"/>
  <c r="GT10"/>
  <c r="GS10"/>
  <c r="DE12"/>
  <c r="HG10"/>
  <c r="HF10"/>
  <c r="GR10"/>
  <c r="GQ10"/>
  <c r="CW12"/>
  <c r="DE11"/>
  <c r="DE10"/>
  <c r="DF10" s="1"/>
  <c r="EW182" l="1"/>
  <c r="EW189"/>
  <c r="BD171"/>
  <c r="CW17"/>
  <c r="BD200"/>
  <c r="CW15"/>
  <c r="BD128"/>
  <c r="EW197"/>
  <c r="BD160"/>
  <c r="EW127"/>
  <c r="EV140"/>
  <c r="EW131"/>
  <c r="BC201"/>
  <c r="BE201" s="1"/>
  <c r="BD142"/>
  <c r="EW148"/>
  <c r="EW160"/>
  <c r="EW103"/>
  <c r="BD147"/>
  <c r="EW195"/>
  <c r="BD189"/>
  <c r="BD206"/>
  <c r="BD192"/>
  <c r="BD124"/>
  <c r="BC129"/>
  <c r="GP129" s="1"/>
  <c r="JC129" s="1"/>
  <c r="JD129" s="1"/>
  <c r="BD151"/>
  <c r="BD153"/>
  <c r="BC163"/>
  <c r="FE163" s="1"/>
  <c r="IE163" s="1"/>
  <c r="EV205"/>
  <c r="EV137"/>
  <c r="BD149"/>
  <c r="BI149" s="1"/>
  <c r="BJ149" s="1"/>
  <c r="DN149" s="1"/>
  <c r="EV158"/>
  <c r="EW120"/>
  <c r="EV149"/>
  <c r="BD178"/>
  <c r="BC153"/>
  <c r="BE153" s="1"/>
  <c r="BC205"/>
  <c r="BC172"/>
  <c r="GA172" s="1"/>
  <c r="EW173"/>
  <c r="EX173" s="1"/>
  <c r="BD205"/>
  <c r="EW142"/>
  <c r="EW158"/>
  <c r="BD129"/>
  <c r="EV142"/>
  <c r="EX142" s="1"/>
  <c r="EV203"/>
  <c r="BC103"/>
  <c r="KU103" s="1"/>
  <c r="BC178"/>
  <c r="KU178" s="1"/>
  <c r="BD201"/>
  <c r="EW149"/>
  <c r="BC124"/>
  <c r="BI124" s="1"/>
  <c r="BJ124" s="1"/>
  <c r="DN124" s="1"/>
  <c r="BC164"/>
  <c r="GP164" s="1"/>
  <c r="JC164" s="1"/>
  <c r="BC182"/>
  <c r="GA182" s="1"/>
  <c r="BD122"/>
  <c r="BE122" s="1"/>
  <c r="EV120"/>
  <c r="EV145"/>
  <c r="EX145" s="1"/>
  <c r="BC118"/>
  <c r="GP118" s="1"/>
  <c r="JC118" s="1"/>
  <c r="JD118" s="1"/>
  <c r="BC104"/>
  <c r="KU104" s="1"/>
  <c r="EW137"/>
  <c r="EV181"/>
  <c r="EV121"/>
  <c r="CW16"/>
  <c r="EV113"/>
  <c r="BC113"/>
  <c r="KU113" s="1"/>
  <c r="IE11"/>
  <c r="JD12"/>
  <c r="JG12" s="1"/>
  <c r="JS11"/>
  <c r="JD11"/>
  <c r="JE11" s="1"/>
  <c r="EV104"/>
  <c r="IE12"/>
  <c r="BD113"/>
  <c r="EV152"/>
  <c r="EV31"/>
  <c r="EW104"/>
  <c r="BC111"/>
  <c r="GA111" s="1"/>
  <c r="BC125"/>
  <c r="GP125" s="1"/>
  <c r="JC125" s="1"/>
  <c r="EV117"/>
  <c r="EV111"/>
  <c r="BC37"/>
  <c r="BI37" s="1"/>
  <c r="BJ37" s="1"/>
  <c r="DN37" s="1"/>
  <c r="BC35"/>
  <c r="BI35" s="1"/>
  <c r="BJ35" s="1"/>
  <c r="DN35" s="1"/>
  <c r="EV116"/>
  <c r="DE19"/>
  <c r="EW121"/>
  <c r="BD104"/>
  <c r="EW113"/>
  <c r="BD103"/>
  <c r="BC123"/>
  <c r="GA123" s="1"/>
  <c r="EV110"/>
  <c r="EW114"/>
  <c r="EW119"/>
  <c r="BD101"/>
  <c r="EW106"/>
  <c r="EX106" s="1"/>
  <c r="EW116"/>
  <c r="EW25"/>
  <c r="BD106"/>
  <c r="BI106" s="1"/>
  <c r="BJ106" s="1"/>
  <c r="DN106" s="1"/>
  <c r="BC116"/>
  <c r="BI116" s="1"/>
  <c r="BJ116" s="1"/>
  <c r="DN116" s="1"/>
  <c r="EV36"/>
  <c r="BC101"/>
  <c r="BI101" s="1"/>
  <c r="BJ101" s="1"/>
  <c r="EV119"/>
  <c r="EW112"/>
  <c r="EV25"/>
  <c r="EW118"/>
  <c r="EV114"/>
  <c r="EV109"/>
  <c r="FE109" s="1"/>
  <c r="IA109" s="1"/>
  <c r="EV133"/>
  <c r="EX133" s="1"/>
  <c r="EV128"/>
  <c r="EX128" s="1"/>
  <c r="EV45"/>
  <c r="EV37"/>
  <c r="BC117"/>
  <c r="GP117" s="1"/>
  <c r="JC117" s="1"/>
  <c r="JD117" s="1"/>
  <c r="EV118"/>
  <c r="EW111"/>
  <c r="BD111"/>
  <c r="EV129"/>
  <c r="BD119"/>
  <c r="BE13"/>
  <c r="GP13"/>
  <c r="JC13" s="1"/>
  <c r="BC121"/>
  <c r="EW117"/>
  <c r="BD38"/>
  <c r="EW140"/>
  <c r="BC45"/>
  <c r="BI45" s="1"/>
  <c r="BJ45" s="1"/>
  <c r="DN45" s="1"/>
  <c r="BI185"/>
  <c r="BJ185" s="1"/>
  <c r="BC127"/>
  <c r="GA127" s="1"/>
  <c r="BC119"/>
  <c r="CW19"/>
  <c r="EV27"/>
  <c r="JR12"/>
  <c r="BK15"/>
  <c r="BC67"/>
  <c r="BI67" s="1"/>
  <c r="BJ67" s="1"/>
  <c r="DN67" s="1"/>
  <c r="FE13"/>
  <c r="IE13" s="1"/>
  <c r="EV42"/>
  <c r="BC21"/>
  <c r="BI21" s="1"/>
  <c r="BJ21" s="1"/>
  <c r="DN21" s="1"/>
  <c r="BU19"/>
  <c r="GA19"/>
  <c r="BC29"/>
  <c r="BI29" s="1"/>
  <c r="BJ29" s="1"/>
  <c r="DE29" s="1"/>
  <c r="BC100"/>
  <c r="DE15"/>
  <c r="BT19"/>
  <c r="CH19"/>
  <c r="BC38"/>
  <c r="KU38" s="1"/>
  <c r="EV105"/>
  <c r="BC120"/>
  <c r="BE120" s="1"/>
  <c r="BD100"/>
  <c r="BC23"/>
  <c r="BI23" s="1"/>
  <c r="BJ23" s="1"/>
  <c r="DN23" s="1"/>
  <c r="EV28"/>
  <c r="BC46"/>
  <c r="BI46" s="1"/>
  <c r="BJ46" s="1"/>
  <c r="DN46" s="1"/>
  <c r="BI147"/>
  <c r="BJ147" s="1"/>
  <c r="DN147" s="1"/>
  <c r="BI109"/>
  <c r="BJ109" s="1"/>
  <c r="DN109" s="1"/>
  <c r="BI177"/>
  <c r="BJ177" s="1"/>
  <c r="BI191"/>
  <c r="BJ191" s="1"/>
  <c r="EV44"/>
  <c r="FE44" s="1"/>
  <c r="IA44" s="1"/>
  <c r="EV107"/>
  <c r="FY38"/>
  <c r="BU15"/>
  <c r="BI206"/>
  <c r="BJ206" s="1"/>
  <c r="EW105"/>
  <c r="EV34"/>
  <c r="BD82"/>
  <c r="BC96"/>
  <c r="KU96" s="1"/>
  <c r="BD112"/>
  <c r="BI193"/>
  <c r="BJ193" s="1"/>
  <c r="EV39"/>
  <c r="BI171"/>
  <c r="BJ171" s="1"/>
  <c r="FZ38"/>
  <c r="EW38"/>
  <c r="CI15"/>
  <c r="EX15"/>
  <c r="EV32"/>
  <c r="GA15"/>
  <c r="BD110"/>
  <c r="EV22"/>
  <c r="BC22"/>
  <c r="GP22" s="1"/>
  <c r="JC22" s="1"/>
  <c r="BD25"/>
  <c r="CJ16"/>
  <c r="GP15"/>
  <c r="JC15" s="1"/>
  <c r="BD107"/>
  <c r="EV124"/>
  <c r="BD105"/>
  <c r="CH15"/>
  <c r="FE15"/>
  <c r="IA15" s="1"/>
  <c r="BI173"/>
  <c r="BJ173" s="1"/>
  <c r="EV112"/>
  <c r="EV102"/>
  <c r="FE19"/>
  <c r="IE19" s="1"/>
  <c r="BI179"/>
  <c r="BJ179" s="1"/>
  <c r="BD74"/>
  <c r="EV125"/>
  <c r="BT15"/>
  <c r="KU15"/>
  <c r="BE15"/>
  <c r="GP16"/>
  <c r="JC16" s="1"/>
  <c r="JD16" s="1"/>
  <c r="CH16"/>
  <c r="BC27"/>
  <c r="BI27" s="1"/>
  <c r="BJ27" s="1"/>
  <c r="DN27" s="1"/>
  <c r="BE16"/>
  <c r="KU19"/>
  <c r="BC114"/>
  <c r="BI114" s="1"/>
  <c r="BJ114" s="1"/>
  <c r="DN114" s="1"/>
  <c r="DE16"/>
  <c r="BT16"/>
  <c r="BD68"/>
  <c r="BC63"/>
  <c r="BI63" s="1"/>
  <c r="BJ63" s="1"/>
  <c r="DN63" s="1"/>
  <c r="BI140"/>
  <c r="BJ140" s="1"/>
  <c r="DN140" s="1"/>
  <c r="CI17"/>
  <c r="FE17"/>
  <c r="IA17" s="1"/>
  <c r="BC126"/>
  <c r="GA126" s="1"/>
  <c r="BC108"/>
  <c r="GA108" s="1"/>
  <c r="BC112"/>
  <c r="DE17"/>
  <c r="BK16"/>
  <c r="BI136"/>
  <c r="BJ136" s="1"/>
  <c r="DN136" s="1"/>
  <c r="BU16"/>
  <c r="BK17"/>
  <c r="BU17"/>
  <c r="BV15"/>
  <c r="BI128"/>
  <c r="BJ128" s="1"/>
  <c r="DN128" s="1"/>
  <c r="BI167"/>
  <c r="BJ167" s="1"/>
  <c r="EV134"/>
  <c r="CI19"/>
  <c r="BI44"/>
  <c r="BJ44" s="1"/>
  <c r="DN44" s="1"/>
  <c r="EV99"/>
  <c r="BI13"/>
  <c r="BJ13" s="1"/>
  <c r="CW13" s="1"/>
  <c r="KU13"/>
  <c r="BV16"/>
  <c r="KU16"/>
  <c r="CH17"/>
  <c r="BK19"/>
  <c r="EV41"/>
  <c r="FE16"/>
  <c r="IE16" s="1"/>
  <c r="EX16"/>
  <c r="EX17"/>
  <c r="BI40"/>
  <c r="BJ40" s="1"/>
  <c r="DN40" s="1"/>
  <c r="BE19"/>
  <c r="EV122"/>
  <c r="EX122" s="1"/>
  <c r="CI16"/>
  <c r="BT17"/>
  <c r="CJ17"/>
  <c r="BD94"/>
  <c r="BI197"/>
  <c r="BJ197" s="1"/>
  <c r="BI200"/>
  <c r="BJ200" s="1"/>
  <c r="BC135"/>
  <c r="KU135" s="1"/>
  <c r="BC34"/>
  <c r="GP34" s="1"/>
  <c r="JC34" s="1"/>
  <c r="GA16"/>
  <c r="BC32"/>
  <c r="BI32" s="1"/>
  <c r="BJ32" s="1"/>
  <c r="DN32" s="1"/>
  <c r="BE17"/>
  <c r="EW110"/>
  <c r="BC107"/>
  <c r="BI202"/>
  <c r="BJ202" s="1"/>
  <c r="BI155"/>
  <c r="BJ155" s="1"/>
  <c r="DN155" s="1"/>
  <c r="BI151"/>
  <c r="BJ151" s="1"/>
  <c r="DN151" s="1"/>
  <c r="BI192"/>
  <c r="BJ192" s="1"/>
  <c r="EX19"/>
  <c r="BI122"/>
  <c r="BJ122" s="1"/>
  <c r="DN122" s="1"/>
  <c r="BD96"/>
  <c r="BD95"/>
  <c r="BD77"/>
  <c r="BI162"/>
  <c r="BJ162" s="1"/>
  <c r="DN162" s="1"/>
  <c r="BD133"/>
  <c r="BI133" s="1"/>
  <c r="BJ133" s="1"/>
  <c r="DN133" s="1"/>
  <c r="BI196"/>
  <c r="BJ196" s="1"/>
  <c r="BI160"/>
  <c r="BJ160" s="1"/>
  <c r="DN160" s="1"/>
  <c r="BI142"/>
  <c r="BJ142" s="1"/>
  <c r="DN142" s="1"/>
  <c r="GP19"/>
  <c r="JC19" s="1"/>
  <c r="BC36"/>
  <c r="BI36" s="1"/>
  <c r="BJ36" s="1"/>
  <c r="DN36" s="1"/>
  <c r="BC102"/>
  <c r="BI189"/>
  <c r="BJ189" s="1"/>
  <c r="EW124"/>
  <c r="HF11"/>
  <c r="BD81"/>
  <c r="BC115"/>
  <c r="BI115" s="1"/>
  <c r="BJ115" s="1"/>
  <c r="DN115" s="1"/>
  <c r="BI166"/>
  <c r="BJ166" s="1"/>
  <c r="BI141"/>
  <c r="BJ141" s="1"/>
  <c r="DN141" s="1"/>
  <c r="EV38"/>
  <c r="BI194"/>
  <c r="BJ194" s="1"/>
  <c r="BD80"/>
  <c r="BI161"/>
  <c r="BJ161" s="1"/>
  <c r="DN161" s="1"/>
  <c r="BI183"/>
  <c r="BJ183" s="1"/>
  <c r="BI204"/>
  <c r="BJ204" s="1"/>
  <c r="BI145"/>
  <c r="BJ145" s="1"/>
  <c r="DN145" s="1"/>
  <c r="EX18"/>
  <c r="EV47"/>
  <c r="EV126"/>
  <c r="BE40"/>
  <c r="BC25"/>
  <c r="GP25" s="1"/>
  <c r="JC25" s="1"/>
  <c r="EV26"/>
  <c r="BC41"/>
  <c r="BI41" s="1"/>
  <c r="BJ41" s="1"/>
  <c r="DN41" s="1"/>
  <c r="GA40"/>
  <c r="EV46"/>
  <c r="GR11"/>
  <c r="JS12"/>
  <c r="BD121"/>
  <c r="BD127"/>
  <c r="EV24"/>
  <c r="BC47"/>
  <c r="BI47" s="1"/>
  <c r="BJ47" s="1"/>
  <c r="BU47" s="1"/>
  <c r="BD139"/>
  <c r="BI139" s="1"/>
  <c r="BJ139" s="1"/>
  <c r="DN139" s="1"/>
  <c r="EW126"/>
  <c r="GP20"/>
  <c r="JC20" s="1"/>
  <c r="BC28"/>
  <c r="BI28" s="1"/>
  <c r="BJ28" s="1"/>
  <c r="DN28" s="1"/>
  <c r="EV21"/>
  <c r="BC39"/>
  <c r="BI39" s="1"/>
  <c r="BJ39" s="1"/>
  <c r="DN39" s="1"/>
  <c r="BC105"/>
  <c r="EV60"/>
  <c r="EW136"/>
  <c r="FE136" s="1"/>
  <c r="IA136" s="1"/>
  <c r="EV130"/>
  <c r="EV23"/>
  <c r="HG11"/>
  <c r="GV11"/>
  <c r="BC132"/>
  <c r="BI132" s="1"/>
  <c r="BJ132" s="1"/>
  <c r="DN132" s="1"/>
  <c r="EV123"/>
  <c r="EV30"/>
  <c r="GP106"/>
  <c r="JC106" s="1"/>
  <c r="EV29"/>
  <c r="BC61"/>
  <c r="BI61" s="1"/>
  <c r="BJ61" s="1"/>
  <c r="DN61" s="1"/>
  <c r="BC57"/>
  <c r="BI57" s="1"/>
  <c r="BJ57" s="1"/>
  <c r="DN57" s="1"/>
  <c r="BC49"/>
  <c r="BI49" s="1"/>
  <c r="BJ49" s="1"/>
  <c r="DN49" s="1"/>
  <c r="BC58"/>
  <c r="BI58" s="1"/>
  <c r="BJ58" s="1"/>
  <c r="DN58" s="1"/>
  <c r="BC54"/>
  <c r="BI54" s="1"/>
  <c r="BJ54" s="1"/>
  <c r="DN54" s="1"/>
  <c r="KU106"/>
  <c r="GA17"/>
  <c r="GP17"/>
  <c r="JC17" s="1"/>
  <c r="KU17"/>
  <c r="BC30"/>
  <c r="BI30" s="1"/>
  <c r="BJ30" s="1"/>
  <c r="CH30" s="1"/>
  <c r="BC65"/>
  <c r="BI65" s="1"/>
  <c r="BJ65" s="1"/>
  <c r="DN65" s="1"/>
  <c r="BC52"/>
  <c r="BI52" s="1"/>
  <c r="BJ52" s="1"/>
  <c r="DN52" s="1"/>
  <c r="BC50"/>
  <c r="BI50" s="1"/>
  <c r="BJ50" s="1"/>
  <c r="BC56"/>
  <c r="BI56" s="1"/>
  <c r="BJ56" s="1"/>
  <c r="DN56" s="1"/>
  <c r="BC64"/>
  <c r="BI64" s="1"/>
  <c r="BJ64" s="1"/>
  <c r="BC130"/>
  <c r="BI130" s="1"/>
  <c r="BJ130" s="1"/>
  <c r="DN130" s="1"/>
  <c r="BC24"/>
  <c r="BI24" s="1"/>
  <c r="BJ24" s="1"/>
  <c r="BD123"/>
  <c r="BC110"/>
  <c r="DN20"/>
  <c r="FE18"/>
  <c r="EV115"/>
  <c r="EX40"/>
  <c r="KU20"/>
  <c r="BC42"/>
  <c r="GP42" s="1"/>
  <c r="JC42" s="1"/>
  <c r="EX14"/>
  <c r="KU44"/>
  <c r="GU12"/>
  <c r="BE44"/>
  <c r="EV48"/>
  <c r="BE20"/>
  <c r="GA44"/>
  <c r="BC43"/>
  <c r="BI43" s="1"/>
  <c r="BJ43" s="1"/>
  <c r="CI43" s="1"/>
  <c r="GT12"/>
  <c r="EV138"/>
  <c r="EV132"/>
  <c r="GA20"/>
  <c r="GS12"/>
  <c r="BD102"/>
  <c r="GV12"/>
  <c r="BC33"/>
  <c r="BE33" s="1"/>
  <c r="GA106"/>
  <c r="GP40"/>
  <c r="JC40" s="1"/>
  <c r="JS40" s="1"/>
  <c r="BC31"/>
  <c r="GR12"/>
  <c r="HF12"/>
  <c r="GQ12"/>
  <c r="HG12"/>
  <c r="BD137"/>
  <c r="BE137" s="1"/>
  <c r="KU40"/>
  <c r="GP18"/>
  <c r="JC18" s="1"/>
  <c r="JR11"/>
  <c r="EV20"/>
  <c r="GQ11"/>
  <c r="GU11"/>
  <c r="EV135"/>
  <c r="BC138"/>
  <c r="BI138" s="1"/>
  <c r="BJ138" s="1"/>
  <c r="DN138" s="1"/>
  <c r="BE18"/>
  <c r="BC26"/>
  <c r="BI26" s="1"/>
  <c r="BJ26" s="1"/>
  <c r="BK26" s="1"/>
  <c r="GS11"/>
  <c r="FE40"/>
  <c r="IA40" s="1"/>
  <c r="GP44"/>
  <c r="JC44" s="1"/>
  <c r="EV65"/>
  <c r="GT11"/>
  <c r="BC55"/>
  <c r="BI55" s="1"/>
  <c r="BJ55" s="1"/>
  <c r="DN55" s="1"/>
  <c r="BC59"/>
  <c r="BI59" s="1"/>
  <c r="BJ59" s="1"/>
  <c r="DN59" s="1"/>
  <c r="BC53"/>
  <c r="BI53" s="1"/>
  <c r="BJ53" s="1"/>
  <c r="DN53" s="1"/>
  <c r="BC60"/>
  <c r="BI60" s="1"/>
  <c r="BJ60" s="1"/>
  <c r="DN60" s="1"/>
  <c r="BC131"/>
  <c r="BI131" s="1"/>
  <c r="BJ131" s="1"/>
  <c r="DN131" s="1"/>
  <c r="BC134"/>
  <c r="BI134" s="1"/>
  <c r="BJ134" s="1"/>
  <c r="DN134" s="1"/>
  <c r="EV57"/>
  <c r="EV53"/>
  <c r="EV64"/>
  <c r="EV58"/>
  <c r="EV61"/>
  <c r="EV67"/>
  <c r="EV63"/>
  <c r="EV50"/>
  <c r="EV100"/>
  <c r="BC51"/>
  <c r="BI51" s="1"/>
  <c r="BJ51" s="1"/>
  <c r="DN51" s="1"/>
  <c r="BC48"/>
  <c r="BI48" s="1"/>
  <c r="BJ48" s="1"/>
  <c r="DN48" s="1"/>
  <c r="BC62"/>
  <c r="BI62" s="1"/>
  <c r="BJ62" s="1"/>
  <c r="DN62" s="1"/>
  <c r="EV54"/>
  <c r="EV98"/>
  <c r="EV33"/>
  <c r="BI14"/>
  <c r="BJ14" s="1"/>
  <c r="CW14" s="1"/>
  <c r="GA14"/>
  <c r="KU14"/>
  <c r="GP14"/>
  <c r="JC14" s="1"/>
  <c r="JD14" s="1"/>
  <c r="EV59"/>
  <c r="EV55"/>
  <c r="EV66"/>
  <c r="EV56"/>
  <c r="EV49"/>
  <c r="BC99"/>
  <c r="BI99" s="1"/>
  <c r="BJ99" s="1"/>
  <c r="DN99" s="1"/>
  <c r="EV52"/>
  <c r="FE14"/>
  <c r="IE14" s="1"/>
  <c r="BC66"/>
  <c r="BI66" s="1"/>
  <c r="BJ66" s="1"/>
  <c r="DN66" s="1"/>
  <c r="EV51"/>
  <c r="EV62"/>
  <c r="EV43"/>
  <c r="EX13"/>
  <c r="BI18"/>
  <c r="BJ18" s="1"/>
  <c r="DE18" s="1"/>
  <c r="KU18"/>
  <c r="DG9"/>
  <c r="DH9" s="1"/>
  <c r="CY9"/>
  <c r="CZ9" s="1"/>
  <c r="EJ9"/>
  <c r="FM9"/>
  <c r="BG11"/>
  <c r="BG12"/>
  <c r="BG9"/>
  <c r="CH20"/>
  <c r="CJ20"/>
  <c r="CI20"/>
  <c r="BT20"/>
  <c r="BV19"/>
  <c r="BK20"/>
  <c r="DE20"/>
  <c r="BU20"/>
  <c r="KU194"/>
  <c r="KU137"/>
  <c r="KU195"/>
  <c r="KU207"/>
  <c r="KU139"/>
  <c r="BC148"/>
  <c r="BI148" s="1"/>
  <c r="BJ148" s="1"/>
  <c r="EV171"/>
  <c r="FE171" s="1"/>
  <c r="EV157"/>
  <c r="BC199"/>
  <c r="BI199" s="1"/>
  <c r="BJ199" s="1"/>
  <c r="EV206"/>
  <c r="EX206" s="1"/>
  <c r="BC208"/>
  <c r="BI208" s="1"/>
  <c r="BJ208" s="1"/>
  <c r="BC203"/>
  <c r="BI203" s="1"/>
  <c r="BJ203" s="1"/>
  <c r="EW146"/>
  <c r="EX146" s="1"/>
  <c r="EV196"/>
  <c r="FE196" s="1"/>
  <c r="EW167"/>
  <c r="EX167" s="1"/>
  <c r="BC181"/>
  <c r="BI181" s="1"/>
  <c r="BJ181" s="1"/>
  <c r="EV177"/>
  <c r="FE177" s="1"/>
  <c r="BD190"/>
  <c r="BI190" s="1"/>
  <c r="BJ190" s="1"/>
  <c r="BC158"/>
  <c r="BI158" s="1"/>
  <c r="BJ158" s="1"/>
  <c r="EW150"/>
  <c r="BC188"/>
  <c r="BI188" s="1"/>
  <c r="BJ188" s="1"/>
  <c r="BC143"/>
  <c r="BI143" s="1"/>
  <c r="BJ143" s="1"/>
  <c r="EW178"/>
  <c r="EV194"/>
  <c r="EX194" s="1"/>
  <c r="BD207"/>
  <c r="BE207" s="1"/>
  <c r="BD163"/>
  <c r="BD180"/>
  <c r="BI180" s="1"/>
  <c r="BJ180" s="1"/>
  <c r="EW203"/>
  <c r="EV153"/>
  <c r="EV202"/>
  <c r="FE202" s="1"/>
  <c r="BC198"/>
  <c r="BI198" s="1"/>
  <c r="BJ198" s="1"/>
  <c r="BD169"/>
  <c r="BI169" s="1"/>
  <c r="BJ169" s="1"/>
  <c r="BD164"/>
  <c r="EV191"/>
  <c r="EX191" s="1"/>
  <c r="BC175"/>
  <c r="BI175" s="1"/>
  <c r="BJ175" s="1"/>
  <c r="BD146"/>
  <c r="BI146" s="1"/>
  <c r="BJ146" s="1"/>
  <c r="DN146" s="1"/>
  <c r="BC150"/>
  <c r="BI150" s="1"/>
  <c r="BJ150" s="1"/>
  <c r="EV155"/>
  <c r="EX155" s="1"/>
  <c r="EW181"/>
  <c r="BC176"/>
  <c r="BI176" s="1"/>
  <c r="BJ176" s="1"/>
  <c r="EV193"/>
  <c r="EX193" s="1"/>
  <c r="BD195"/>
  <c r="BE195" s="1"/>
  <c r="BC165"/>
  <c r="BI165" s="1"/>
  <c r="BJ165" s="1"/>
  <c r="EV208"/>
  <c r="BC184"/>
  <c r="BI184" s="1"/>
  <c r="BJ184" s="1"/>
  <c r="EV188"/>
  <c r="EV192"/>
  <c r="FE192" s="1"/>
  <c r="EW180"/>
  <c r="EX180" s="1"/>
  <c r="EW201"/>
  <c r="EW169"/>
  <c r="EX169" s="1"/>
  <c r="BC154"/>
  <c r="BI154" s="1"/>
  <c r="BJ154" s="1"/>
  <c r="BD172"/>
  <c r="EW183"/>
  <c r="EX183" s="1"/>
  <c r="EV168"/>
  <c r="BC152"/>
  <c r="BI152" s="1"/>
  <c r="BJ152" s="1"/>
  <c r="EV204"/>
  <c r="FE204" s="1"/>
  <c r="AQ9"/>
  <c r="BG10"/>
  <c r="BC186"/>
  <c r="BI186" s="1"/>
  <c r="BJ186" s="1"/>
  <c r="EW179"/>
  <c r="EX179" s="1"/>
  <c r="EV185"/>
  <c r="FE185" s="1"/>
  <c r="EW170"/>
  <c r="BD156"/>
  <c r="BI156" s="1"/>
  <c r="BJ156" s="1"/>
  <c r="DN156" s="1"/>
  <c r="EV200"/>
  <c r="EX200" s="1"/>
  <c r="EV159"/>
  <c r="BC168"/>
  <c r="BI168" s="1"/>
  <c r="BJ168" s="1"/>
  <c r="EV144"/>
  <c r="BC157"/>
  <c r="BI157" s="1"/>
  <c r="BJ157" s="1"/>
  <c r="EV176"/>
  <c r="BC170"/>
  <c r="BI170" s="1"/>
  <c r="BJ170" s="1"/>
  <c r="BC144"/>
  <c r="BI144" s="1"/>
  <c r="BJ144" s="1"/>
  <c r="BC174"/>
  <c r="BI174" s="1"/>
  <c r="BJ174" s="1"/>
  <c r="EV187"/>
  <c r="BC159"/>
  <c r="BI159" s="1"/>
  <c r="BJ159" s="1"/>
  <c r="BC187"/>
  <c r="BI187" s="1"/>
  <c r="BJ187" s="1"/>
  <c r="EV174"/>
  <c r="GP191"/>
  <c r="JC191" s="1"/>
  <c r="GP139"/>
  <c r="JC139" s="1"/>
  <c r="FE139"/>
  <c r="IE139" s="1"/>
  <c r="BD70"/>
  <c r="BD91"/>
  <c r="BD87"/>
  <c r="BE194"/>
  <c r="BD83"/>
  <c r="BC98"/>
  <c r="BI98" s="1"/>
  <c r="BJ98" s="1"/>
  <c r="BD97"/>
  <c r="BD93"/>
  <c r="GA142"/>
  <c r="GP142"/>
  <c r="JC142" s="1"/>
  <c r="KU142"/>
  <c r="GA195"/>
  <c r="FE195"/>
  <c r="GP195"/>
  <c r="JC195" s="1"/>
  <c r="BE142"/>
  <c r="GP194"/>
  <c r="JC194" s="1"/>
  <c r="GA194"/>
  <c r="EX195"/>
  <c r="BE191"/>
  <c r="KU191"/>
  <c r="FE207"/>
  <c r="GP207"/>
  <c r="JC207" s="1"/>
  <c r="GA207"/>
  <c r="GP137"/>
  <c r="JC137" s="1"/>
  <c r="JD137" s="1"/>
  <c r="GA139"/>
  <c r="GA191"/>
  <c r="GA137"/>
  <c r="FQ9"/>
  <c r="GP193"/>
  <c r="JC193" s="1"/>
  <c r="KU193"/>
  <c r="GA193"/>
  <c r="GA109"/>
  <c r="GP109"/>
  <c r="JC109" s="1"/>
  <c r="JD109" s="1"/>
  <c r="KU109"/>
  <c r="GP177"/>
  <c r="JC177" s="1"/>
  <c r="KU177"/>
  <c r="GA177"/>
  <c r="KU180"/>
  <c r="GA180"/>
  <c r="GP180"/>
  <c r="JC180" s="1"/>
  <c r="KU149"/>
  <c r="GA149"/>
  <c r="GP149"/>
  <c r="JC149" s="1"/>
  <c r="JD149" s="1"/>
  <c r="KU122"/>
  <c r="GA122"/>
  <c r="GP122"/>
  <c r="JC122" s="1"/>
  <c r="JD122" s="1"/>
  <c r="KU146"/>
  <c r="GA146"/>
  <c r="GP146"/>
  <c r="JC146" s="1"/>
  <c r="JD146" s="1"/>
  <c r="GP197"/>
  <c r="JC197" s="1"/>
  <c r="GA197"/>
  <c r="KU197"/>
  <c r="GP155"/>
  <c r="JC155" s="1"/>
  <c r="JD155" s="1"/>
  <c r="KU155"/>
  <c r="GA155"/>
  <c r="KU196"/>
  <c r="GA196"/>
  <c r="GP196"/>
  <c r="JC196" s="1"/>
  <c r="GP160"/>
  <c r="JC160" s="1"/>
  <c r="JD160" s="1"/>
  <c r="KU160"/>
  <c r="GA160"/>
  <c r="KU156"/>
  <c r="GA156"/>
  <c r="GP156"/>
  <c r="JC156" s="1"/>
  <c r="JD156" s="1"/>
  <c r="KU161"/>
  <c r="GP161"/>
  <c r="JC161" s="1"/>
  <c r="JD161" s="1"/>
  <c r="GA161"/>
  <c r="KU202"/>
  <c r="GP202"/>
  <c r="JC202" s="1"/>
  <c r="GA202"/>
  <c r="GP189"/>
  <c r="JC189" s="1"/>
  <c r="KU189"/>
  <c r="GA189"/>
  <c r="KU162"/>
  <c r="GA162"/>
  <c r="GP162"/>
  <c r="JC162" s="1"/>
  <c r="JD162" s="1"/>
  <c r="GP128"/>
  <c r="JC128" s="1"/>
  <c r="JD128" s="1"/>
  <c r="KU128"/>
  <c r="GA128"/>
  <c r="GP185"/>
  <c r="JC185" s="1"/>
  <c r="KU185"/>
  <c r="GA185"/>
  <c r="KU167"/>
  <c r="GA167"/>
  <c r="GP167"/>
  <c r="JC167" s="1"/>
  <c r="GP133"/>
  <c r="JC133" s="1"/>
  <c r="JD133" s="1"/>
  <c r="GA133"/>
  <c r="KU133"/>
  <c r="KU190"/>
  <c r="GA190"/>
  <c r="GP190"/>
  <c r="JC190" s="1"/>
  <c r="GP173"/>
  <c r="JC173" s="1"/>
  <c r="GA173"/>
  <c r="KU173"/>
  <c r="GA141"/>
  <c r="GP141"/>
  <c r="JC141" s="1"/>
  <c r="JD141" s="1"/>
  <c r="KU141"/>
  <c r="KU140"/>
  <c r="GA140"/>
  <c r="GP140"/>
  <c r="JC140" s="1"/>
  <c r="JD140" s="1"/>
  <c r="KU171"/>
  <c r="GA171"/>
  <c r="GP171"/>
  <c r="JC171" s="1"/>
  <c r="KU183"/>
  <c r="GA183"/>
  <c r="GP183"/>
  <c r="JC183" s="1"/>
  <c r="GP166"/>
  <c r="JC166" s="1"/>
  <c r="GA166"/>
  <c r="KU166"/>
  <c r="GP147"/>
  <c r="JC147" s="1"/>
  <c r="JD147" s="1"/>
  <c r="KU147"/>
  <c r="GA147"/>
  <c r="KU179"/>
  <c r="GA179"/>
  <c r="GP179"/>
  <c r="JC179" s="1"/>
  <c r="GP192"/>
  <c r="JC192" s="1"/>
  <c r="KU192"/>
  <c r="GA192"/>
  <c r="KU204"/>
  <c r="GA204"/>
  <c r="GP204"/>
  <c r="JC204" s="1"/>
  <c r="GP136"/>
  <c r="JC136" s="1"/>
  <c r="JD136" s="1"/>
  <c r="KU136"/>
  <c r="GA136"/>
  <c r="KU151"/>
  <c r="GA151"/>
  <c r="GP151"/>
  <c r="JC151" s="1"/>
  <c r="JD151" s="1"/>
  <c r="KU206"/>
  <c r="GA206"/>
  <c r="GP206"/>
  <c r="JC206" s="1"/>
  <c r="KU145"/>
  <c r="GP145"/>
  <c r="JC145" s="1"/>
  <c r="JD145" s="1"/>
  <c r="GA145"/>
  <c r="GP200"/>
  <c r="JC200" s="1"/>
  <c r="KU200"/>
  <c r="GA200"/>
  <c r="GP169"/>
  <c r="JC169" s="1"/>
  <c r="GA169"/>
  <c r="KU169"/>
  <c r="FP9"/>
  <c r="FN9"/>
  <c r="FO9"/>
  <c r="EX207"/>
  <c r="EX160"/>
  <c r="BE200"/>
  <c r="FE160"/>
  <c r="IE160" s="1"/>
  <c r="BE192"/>
  <c r="BE171"/>
  <c r="BE145"/>
  <c r="BE136"/>
  <c r="IJ10"/>
  <c r="EX139"/>
  <c r="EL9"/>
  <c r="EM9"/>
  <c r="EW84"/>
  <c r="EV84"/>
  <c r="EW81"/>
  <c r="EV81"/>
  <c r="FE156"/>
  <c r="IA156" s="1"/>
  <c r="EX156"/>
  <c r="FE190"/>
  <c r="EX190"/>
  <c r="EW92"/>
  <c r="EV92"/>
  <c r="EW93"/>
  <c r="EV93"/>
  <c r="EW91"/>
  <c r="EV91"/>
  <c r="EW87"/>
  <c r="EV87"/>
  <c r="EW77"/>
  <c r="EV77"/>
  <c r="EW75"/>
  <c r="EV75"/>
  <c r="EW70"/>
  <c r="EV70"/>
  <c r="EW73"/>
  <c r="EV73"/>
  <c r="EW94"/>
  <c r="EV94"/>
  <c r="BE147"/>
  <c r="EX147"/>
  <c r="FE147"/>
  <c r="IE147" s="1"/>
  <c r="EW83"/>
  <c r="EV83"/>
  <c r="EW74"/>
  <c r="EV74"/>
  <c r="EW72"/>
  <c r="EV72"/>
  <c r="EX166"/>
  <c r="FE166"/>
  <c r="FE161"/>
  <c r="IA161" s="1"/>
  <c r="EX161"/>
  <c r="EW89"/>
  <c r="EV89"/>
  <c r="EW78"/>
  <c r="EV78"/>
  <c r="EW79"/>
  <c r="EV79"/>
  <c r="EW69"/>
  <c r="EV69"/>
  <c r="EW96"/>
  <c r="EV96"/>
  <c r="EX162"/>
  <c r="FE162"/>
  <c r="IE162" s="1"/>
  <c r="EW80"/>
  <c r="EV80"/>
  <c r="EX197"/>
  <c r="FE197"/>
  <c r="EW85"/>
  <c r="EV85"/>
  <c r="EW95"/>
  <c r="EV95"/>
  <c r="EK9"/>
  <c r="EW82"/>
  <c r="EV82"/>
  <c r="EW88"/>
  <c r="EV88"/>
  <c r="EW68"/>
  <c r="EV68"/>
  <c r="EW97"/>
  <c r="EV97"/>
  <c r="EW71"/>
  <c r="EV71"/>
  <c r="FE141"/>
  <c r="IA141" s="1"/>
  <c r="EX141"/>
  <c r="FE189"/>
  <c r="EX189"/>
  <c r="FE151"/>
  <c r="IE151" s="1"/>
  <c r="EX151"/>
  <c r="EW86"/>
  <c r="EV86"/>
  <c r="EW76"/>
  <c r="EV76"/>
  <c r="EW90"/>
  <c r="EV90"/>
  <c r="EN9"/>
  <c r="BE151"/>
  <c r="BE204"/>
  <c r="BE149"/>
  <c r="BE189"/>
  <c r="BE109"/>
  <c r="BE160"/>
  <c r="BE155"/>
  <c r="BE140"/>
  <c r="BE177"/>
  <c r="BE197"/>
  <c r="BE179"/>
  <c r="BE167"/>
  <c r="BE196"/>
  <c r="BC91"/>
  <c r="BC81"/>
  <c r="BC77"/>
  <c r="BC87"/>
  <c r="BC93"/>
  <c r="BC97"/>
  <c r="BD86"/>
  <c r="BC86"/>
  <c r="BE173"/>
  <c r="BE128"/>
  <c r="BE185"/>
  <c r="BD76"/>
  <c r="BC76"/>
  <c r="BD89"/>
  <c r="BC89"/>
  <c r="BE193"/>
  <c r="BC82"/>
  <c r="BC80"/>
  <c r="BC68"/>
  <c r="BC74"/>
  <c r="BE162"/>
  <c r="BD75"/>
  <c r="BC75"/>
  <c r="BD84"/>
  <c r="BC84"/>
  <c r="BD78"/>
  <c r="BC78"/>
  <c r="BE183"/>
  <c r="BD85"/>
  <c r="BC85"/>
  <c r="BD69"/>
  <c r="BC69"/>
  <c r="BD71"/>
  <c r="BC71"/>
  <c r="BC70"/>
  <c r="BD72"/>
  <c r="BC72"/>
  <c r="BD92"/>
  <c r="BC92"/>
  <c r="BD90"/>
  <c r="BC90"/>
  <c r="BC94"/>
  <c r="BC95"/>
  <c r="BE141"/>
  <c r="BE202"/>
  <c r="BD73"/>
  <c r="BC73"/>
  <c r="BD88"/>
  <c r="BC88"/>
  <c r="BD79"/>
  <c r="BC79"/>
  <c r="BE166"/>
  <c r="BE161"/>
  <c r="BE206"/>
  <c r="BC83"/>
  <c r="AU9"/>
  <c r="AR9"/>
  <c r="AT9"/>
  <c r="AS9"/>
  <c r="BG152"/>
  <c r="BG146"/>
  <c r="BG135"/>
  <c r="BG147"/>
  <c r="BG114"/>
  <c r="BG130"/>
  <c r="BG148"/>
  <c r="BG95"/>
  <c r="BG86"/>
  <c r="BG73"/>
  <c r="BG76"/>
  <c r="BG90"/>
  <c r="BG89"/>
  <c r="BG16"/>
  <c r="BG37"/>
  <c r="BG58"/>
  <c r="BG61"/>
  <c r="BG54"/>
  <c r="BG35"/>
  <c r="BG32"/>
  <c r="BG113"/>
  <c r="BG157"/>
  <c r="BG126"/>
  <c r="BG132"/>
  <c r="BG111"/>
  <c r="BG149"/>
  <c r="BG118"/>
  <c r="BG71"/>
  <c r="BG101"/>
  <c r="BG80"/>
  <c r="BG92"/>
  <c r="BG98"/>
  <c r="BG14"/>
  <c r="BG19"/>
  <c r="BG43"/>
  <c r="BG34"/>
  <c r="BG56"/>
  <c r="BG29"/>
  <c r="BG33"/>
  <c r="BG100"/>
  <c r="BG154"/>
  <c r="BG145"/>
  <c r="BG121"/>
  <c r="BG110"/>
  <c r="BG156"/>
  <c r="BG143"/>
  <c r="BG120"/>
  <c r="BG72"/>
  <c r="BG82"/>
  <c r="BG85"/>
  <c r="BG79"/>
  <c r="BG103"/>
  <c r="BG21"/>
  <c r="BG47"/>
  <c r="BG31"/>
  <c r="BG59"/>
  <c r="BG48"/>
  <c r="BG63"/>
  <c r="BG140"/>
  <c r="BG125"/>
  <c r="BG128"/>
  <c r="BG107"/>
  <c r="BG68"/>
  <c r="BG83"/>
  <c r="BG94"/>
  <c r="BG91"/>
  <c r="BG99"/>
  <c r="BG38"/>
  <c r="BG42"/>
  <c r="BG20"/>
  <c r="BG46"/>
  <c r="BG22"/>
  <c r="BG40"/>
  <c r="BG158"/>
  <c r="BG163"/>
  <c r="BG162"/>
  <c r="BG116"/>
  <c r="BG141"/>
  <c r="BG109"/>
  <c r="BG115"/>
  <c r="BG75"/>
  <c r="BG65"/>
  <c r="BG66"/>
  <c r="BG104"/>
  <c r="BG117"/>
  <c r="BG129"/>
  <c r="BG138"/>
  <c r="BG112"/>
  <c r="BG137"/>
  <c r="BG164"/>
  <c r="BG123"/>
  <c r="BG127"/>
  <c r="BG144"/>
  <c r="BG133"/>
  <c r="BG142"/>
  <c r="BG105"/>
  <c r="BG77"/>
  <c r="BG67"/>
  <c r="BG88"/>
  <c r="BG81"/>
  <c r="BG13"/>
  <c r="BG62"/>
  <c r="BG25"/>
  <c r="BG45"/>
  <c r="BG52"/>
  <c r="BG53"/>
  <c r="BG131"/>
  <c r="BG151"/>
  <c r="BG136"/>
  <c r="BG108"/>
  <c r="BG106"/>
  <c r="BG119"/>
  <c r="BG153"/>
  <c r="BG134"/>
  <c r="BG102"/>
  <c r="BG74"/>
  <c r="BG93"/>
  <c r="BG78"/>
  <c r="BG84"/>
  <c r="BG17"/>
  <c r="BG49"/>
  <c r="BG39"/>
  <c r="BG26"/>
  <c r="BG23"/>
  <c r="BG51"/>
  <c r="BG159"/>
  <c r="BG155"/>
  <c r="BG139"/>
  <c r="BG122"/>
  <c r="BG160"/>
  <c r="BG150"/>
  <c r="BG124"/>
  <c r="BG161"/>
  <c r="BG69"/>
  <c r="BG87"/>
  <c r="BG64"/>
  <c r="BG97"/>
  <c r="BG70"/>
  <c r="BG96"/>
  <c r="BG27"/>
  <c r="BG50"/>
  <c r="BG18"/>
  <c r="BG36"/>
  <c r="BG44"/>
  <c r="BG41"/>
  <c r="BG15"/>
  <c r="BG24"/>
  <c r="BG30"/>
  <c r="BG28"/>
  <c r="BG57"/>
  <c r="BF9"/>
  <c r="BG55"/>
  <c r="BG60"/>
  <c r="FA56"/>
  <c r="FD56" s="1"/>
  <c r="FA120"/>
  <c r="FD120" s="1"/>
  <c r="FA184"/>
  <c r="FD184" s="1"/>
  <c r="FA189"/>
  <c r="FD189" s="1"/>
  <c r="FA161"/>
  <c r="FD161" s="1"/>
  <c r="FA37"/>
  <c r="FD37" s="1"/>
  <c r="FA40"/>
  <c r="FD40" s="1"/>
  <c r="FA93"/>
  <c r="FD93" s="1"/>
  <c r="FA34"/>
  <c r="FD34" s="1"/>
  <c r="FA118"/>
  <c r="FD118" s="1"/>
  <c r="FA24"/>
  <c r="FD24" s="1"/>
  <c r="FA114"/>
  <c r="FD114" s="1"/>
  <c r="FA178"/>
  <c r="FD178" s="1"/>
  <c r="FA89"/>
  <c r="FD89" s="1"/>
  <c r="FA190"/>
  <c r="FD190" s="1"/>
  <c r="FA27"/>
  <c r="FD27" s="1"/>
  <c r="FA63"/>
  <c r="FD63" s="1"/>
  <c r="FA127"/>
  <c r="FD127" s="1"/>
  <c r="FA191"/>
  <c r="FD191" s="1"/>
  <c r="FA84"/>
  <c r="FD84" s="1"/>
  <c r="FA148"/>
  <c r="FD148" s="1"/>
  <c r="FA26"/>
  <c r="FD26" s="1"/>
  <c r="FA13"/>
  <c r="FD13" s="1"/>
  <c r="FA67"/>
  <c r="FD67" s="1"/>
  <c r="FA131"/>
  <c r="FD131" s="1"/>
  <c r="FA25"/>
  <c r="FD25" s="1"/>
  <c r="FA173"/>
  <c r="FD173" s="1"/>
  <c r="FA198"/>
  <c r="FD198" s="1"/>
  <c r="FA181"/>
  <c r="FD181" s="1"/>
  <c r="FA106"/>
  <c r="FD106" s="1"/>
  <c r="FA158"/>
  <c r="FD158" s="1"/>
  <c r="FA119"/>
  <c r="FD119" s="1"/>
  <c r="FA140"/>
  <c r="FD140" s="1"/>
  <c r="FA45"/>
  <c r="FD45" s="1"/>
  <c r="FA12"/>
  <c r="FD12" s="1"/>
  <c r="FA104"/>
  <c r="FD104" s="1"/>
  <c r="FA168"/>
  <c r="FD168" s="1"/>
  <c r="FA165"/>
  <c r="FD165" s="1"/>
  <c r="FA113"/>
  <c r="FD113" s="1"/>
  <c r="FA166"/>
  <c r="FD166" s="1"/>
  <c r="FA32"/>
  <c r="FD32" s="1"/>
  <c r="FA77"/>
  <c r="FD77" s="1"/>
  <c r="FA157"/>
  <c r="FD157" s="1"/>
  <c r="FA201"/>
  <c r="FD201" s="1"/>
  <c r="FA107"/>
  <c r="FD107" s="1"/>
  <c r="FA98"/>
  <c r="FD98" s="1"/>
  <c r="FA162"/>
  <c r="FD162" s="1"/>
  <c r="FA38"/>
  <c r="FD38" s="1"/>
  <c r="FA126"/>
  <c r="FD126" s="1"/>
  <c r="FA11"/>
  <c r="FD11" s="1"/>
  <c r="FA51"/>
  <c r="FD51" s="1"/>
  <c r="FA111"/>
  <c r="FD111" s="1"/>
  <c r="FA175"/>
  <c r="FD175" s="1"/>
  <c r="FA68"/>
  <c r="FD68" s="1"/>
  <c r="FA132"/>
  <c r="FD132" s="1"/>
  <c r="FA196"/>
  <c r="FD196" s="1"/>
  <c r="FA137"/>
  <c r="FD137" s="1"/>
  <c r="FA33"/>
  <c r="FD33" s="1"/>
  <c r="FA179"/>
  <c r="FD179" s="1"/>
  <c r="FA88"/>
  <c r="FD88" s="1"/>
  <c r="FA152"/>
  <c r="FD152" s="1"/>
  <c r="FA141"/>
  <c r="FD141" s="1"/>
  <c r="FA102"/>
  <c r="FD102" s="1"/>
  <c r="FA18"/>
  <c r="FD18" s="1"/>
  <c r="FA125"/>
  <c r="FD125" s="1"/>
  <c r="FA41"/>
  <c r="FD41" s="1"/>
  <c r="FA146"/>
  <c r="FD146" s="1"/>
  <c r="FA62"/>
  <c r="FD62" s="1"/>
  <c r="FA43"/>
  <c r="FD43" s="1"/>
  <c r="FA159"/>
  <c r="FD159" s="1"/>
  <c r="FA116"/>
  <c r="FD116" s="1"/>
  <c r="FA97"/>
  <c r="FD97" s="1"/>
  <c r="FA203"/>
  <c r="FD203" s="1"/>
  <c r="FA44"/>
  <c r="FD44" s="1"/>
  <c r="FA186"/>
  <c r="FD186" s="1"/>
  <c r="FA71"/>
  <c r="FD71" s="1"/>
  <c r="FA199"/>
  <c r="FD199" s="1"/>
  <c r="FA42"/>
  <c r="FD42" s="1"/>
  <c r="FA99"/>
  <c r="FD99" s="1"/>
  <c r="FA86"/>
  <c r="FD86" s="1"/>
  <c r="FA55"/>
  <c r="FD55" s="1"/>
  <c r="FA169"/>
  <c r="FD169" s="1"/>
  <c r="FA96"/>
  <c r="FD96" s="1"/>
  <c r="FA160"/>
  <c r="FD160" s="1"/>
  <c r="FA149"/>
  <c r="FD149" s="1"/>
  <c r="FA81"/>
  <c r="FD81" s="1"/>
  <c r="FA134"/>
  <c r="FD134" s="1"/>
  <c r="FA28"/>
  <c r="FD28" s="1"/>
  <c r="FA69"/>
  <c r="FD69" s="1"/>
  <c r="FA133"/>
  <c r="FD133" s="1"/>
  <c r="FA177"/>
  <c r="FD177" s="1"/>
  <c r="FA75"/>
  <c r="FD75" s="1"/>
  <c r="FA90"/>
  <c r="FD90" s="1"/>
  <c r="FA154"/>
  <c r="FD154" s="1"/>
  <c r="FA23"/>
  <c r="FD23" s="1"/>
  <c r="FA94"/>
  <c r="FD94" s="1"/>
  <c r="FA91"/>
  <c r="FD91" s="1"/>
  <c r="FA47"/>
  <c r="FD47" s="1"/>
  <c r="FA103"/>
  <c r="FD103" s="1"/>
  <c r="FA167"/>
  <c r="FD167" s="1"/>
  <c r="FA60"/>
  <c r="FD60" s="1"/>
  <c r="FA124"/>
  <c r="FD124" s="1"/>
  <c r="FA188"/>
  <c r="FD188" s="1"/>
  <c r="FA129"/>
  <c r="FD129" s="1"/>
  <c r="FA19"/>
  <c r="FD19" s="1"/>
  <c r="FA115"/>
  <c r="FD115" s="1"/>
  <c r="FA187"/>
  <c r="FD187" s="1"/>
  <c r="FA46"/>
  <c r="FD46" s="1"/>
  <c r="FA61"/>
  <c r="FD61" s="1"/>
  <c r="FA153"/>
  <c r="FD153" s="1"/>
  <c r="FA82"/>
  <c r="FD82" s="1"/>
  <c r="FA10"/>
  <c r="FD10" s="1"/>
  <c r="FA59"/>
  <c r="FD59" s="1"/>
  <c r="FA95"/>
  <c r="FD95" s="1"/>
  <c r="FA20"/>
  <c r="FD20" s="1"/>
  <c r="FA180"/>
  <c r="FD180" s="1"/>
  <c r="FA182"/>
  <c r="FD182" s="1"/>
  <c r="FA123"/>
  <c r="FD123" s="1"/>
  <c r="FA64"/>
  <c r="FD64" s="1"/>
  <c r="FA128"/>
  <c r="FD128" s="1"/>
  <c r="FA192"/>
  <c r="FD192" s="1"/>
  <c r="FA185"/>
  <c r="FD185" s="1"/>
  <c r="FA53"/>
  <c r="FD53" s="1"/>
  <c r="FA101"/>
  <c r="FD101" s="1"/>
  <c r="FA150"/>
  <c r="FD150" s="1"/>
  <c r="FA58"/>
  <c r="FD58" s="1"/>
  <c r="FA121"/>
  <c r="FD121" s="1"/>
  <c r="FA31"/>
  <c r="FD31" s="1"/>
  <c r="FA80"/>
  <c r="FD80" s="1"/>
  <c r="FA144"/>
  <c r="FD144" s="1"/>
  <c r="FA208"/>
  <c r="FD208" s="1"/>
  <c r="FA30"/>
  <c r="FD30" s="1"/>
  <c r="FA78"/>
  <c r="FD78" s="1"/>
  <c r="FA15"/>
  <c r="FD15" s="1"/>
  <c r="FA52"/>
  <c r="FD52" s="1"/>
  <c r="FA117"/>
  <c r="FD117" s="1"/>
  <c r="FA105"/>
  <c r="FD105" s="1"/>
  <c r="FA206"/>
  <c r="FD206" s="1"/>
  <c r="FA74"/>
  <c r="FD74" s="1"/>
  <c r="FA138"/>
  <c r="FD138" s="1"/>
  <c r="FA202"/>
  <c r="FD202" s="1"/>
  <c r="FA16"/>
  <c r="FD16" s="1"/>
  <c r="FA49"/>
  <c r="FD49" s="1"/>
  <c r="FA39"/>
  <c r="FD39" s="1"/>
  <c r="FA87"/>
  <c r="FD87" s="1"/>
  <c r="FA151"/>
  <c r="FD151" s="1"/>
  <c r="FA17"/>
  <c r="FD17" s="1"/>
  <c r="FA108"/>
  <c r="FD108" s="1"/>
  <c r="FA172"/>
  <c r="FD172" s="1"/>
  <c r="FA65"/>
  <c r="FD65" s="1"/>
  <c r="FA142"/>
  <c r="FD142" s="1"/>
  <c r="FA139"/>
  <c r="FD139" s="1"/>
  <c r="FA147"/>
  <c r="FD147" s="1"/>
  <c r="FA112"/>
  <c r="FD112" s="1"/>
  <c r="FA176"/>
  <c r="FD176" s="1"/>
  <c r="FA145"/>
  <c r="FD145" s="1"/>
  <c r="FA85"/>
  <c r="FD85" s="1"/>
  <c r="FA21"/>
  <c r="FD21" s="1"/>
  <c r="FA170"/>
  <c r="FD170" s="1"/>
  <c r="FA14"/>
  <c r="FD14" s="1"/>
  <c r="FA183"/>
  <c r="FD183" s="1"/>
  <c r="FA204"/>
  <c r="FD204" s="1"/>
  <c r="FA155"/>
  <c r="FD155" s="1"/>
  <c r="FA72"/>
  <c r="FD72" s="1"/>
  <c r="FA136"/>
  <c r="FD136" s="1"/>
  <c r="FA200"/>
  <c r="FD200" s="1"/>
  <c r="FA205"/>
  <c r="FD205" s="1"/>
  <c r="FA9"/>
  <c r="FD9" s="1"/>
  <c r="FA83"/>
  <c r="FD83" s="1"/>
  <c r="FA48"/>
  <c r="FD48" s="1"/>
  <c r="FA109"/>
  <c r="FD109" s="1"/>
  <c r="FA73"/>
  <c r="FD73" s="1"/>
  <c r="FA174"/>
  <c r="FD174" s="1"/>
  <c r="FA66"/>
  <c r="FD66" s="1"/>
  <c r="FA130"/>
  <c r="FD130" s="1"/>
  <c r="FA194"/>
  <c r="FD194" s="1"/>
  <c r="FA193"/>
  <c r="FD193" s="1"/>
  <c r="FA29"/>
  <c r="FD29" s="1"/>
  <c r="FA35"/>
  <c r="FD35" s="1"/>
  <c r="FA79"/>
  <c r="FD79" s="1"/>
  <c r="FA143"/>
  <c r="FD143" s="1"/>
  <c r="FA207"/>
  <c r="FD207" s="1"/>
  <c r="FA100"/>
  <c r="FD100" s="1"/>
  <c r="FA164"/>
  <c r="FD164" s="1"/>
  <c r="FA57"/>
  <c r="FD57" s="1"/>
  <c r="FA110"/>
  <c r="FD110" s="1"/>
  <c r="FA163"/>
  <c r="FD163" s="1"/>
  <c r="FA171"/>
  <c r="FD171" s="1"/>
  <c r="FA197"/>
  <c r="FD197" s="1"/>
  <c r="FA50"/>
  <c r="FD50" s="1"/>
  <c r="FA122"/>
  <c r="FD122" s="1"/>
  <c r="FA22"/>
  <c r="FD22" s="1"/>
  <c r="FA135"/>
  <c r="FD135" s="1"/>
  <c r="FA92"/>
  <c r="FD92" s="1"/>
  <c r="FA156"/>
  <c r="FD156" s="1"/>
  <c r="FA70"/>
  <c r="FD70" s="1"/>
  <c r="FA195"/>
  <c r="FD195" s="1"/>
  <c r="FA36"/>
  <c r="FD36" s="1"/>
  <c r="FA54"/>
  <c r="FD54" s="1"/>
  <c r="FA76"/>
  <c r="FD76" s="1"/>
  <c r="CX11"/>
  <c r="CY10" s="1"/>
  <c r="JH10"/>
  <c r="JJ10"/>
  <c r="JF10"/>
  <c r="JG10"/>
  <c r="JE10"/>
  <c r="IF10"/>
  <c r="IB10"/>
  <c r="GX10"/>
  <c r="GZ10"/>
  <c r="DF11"/>
  <c r="DG10" s="1"/>
  <c r="JD193" l="1"/>
  <c r="JR193"/>
  <c r="JS193"/>
  <c r="HF195"/>
  <c r="HG195"/>
  <c r="HG204"/>
  <c r="HF204"/>
  <c r="JR195"/>
  <c r="JS195"/>
  <c r="HG177"/>
  <c r="HF177"/>
  <c r="JD171"/>
  <c r="JF171" s="1"/>
  <c r="JR171"/>
  <c r="JS171"/>
  <c r="JD189"/>
  <c r="JS189"/>
  <c r="JR189"/>
  <c r="CH190"/>
  <c r="BK190"/>
  <c r="BT190"/>
  <c r="CH202"/>
  <c r="BT202"/>
  <c r="BK202"/>
  <c r="JD185"/>
  <c r="JR185"/>
  <c r="JS185"/>
  <c r="JD180"/>
  <c r="JF180" s="1"/>
  <c r="JS180"/>
  <c r="JR180"/>
  <c r="JS194"/>
  <c r="JR194"/>
  <c r="BT187"/>
  <c r="BK187"/>
  <c r="CH187"/>
  <c r="BK165"/>
  <c r="BT165"/>
  <c r="CH165"/>
  <c r="BK175"/>
  <c r="CH175"/>
  <c r="BT175"/>
  <c r="BT180"/>
  <c r="CH180"/>
  <c r="BK180"/>
  <c r="BK208"/>
  <c r="CH208"/>
  <c r="BT208"/>
  <c r="CH194"/>
  <c r="BT194"/>
  <c r="BK194"/>
  <c r="BT189"/>
  <c r="BK189"/>
  <c r="CH189"/>
  <c r="BT167"/>
  <c r="BK167"/>
  <c r="CH167"/>
  <c r="HG197"/>
  <c r="HF197"/>
  <c r="HF190"/>
  <c r="HG190"/>
  <c r="JD169"/>
  <c r="JR169"/>
  <c r="JS169"/>
  <c r="JD204"/>
  <c r="JH204" s="1"/>
  <c r="JS204"/>
  <c r="JR204"/>
  <c r="BK203"/>
  <c r="BT203"/>
  <c r="CH203"/>
  <c r="BK174"/>
  <c r="BT174"/>
  <c r="CH174"/>
  <c r="BT181"/>
  <c r="BK181"/>
  <c r="CH181"/>
  <c r="BT166"/>
  <c r="CH166"/>
  <c r="BK166"/>
  <c r="JS207"/>
  <c r="JR207"/>
  <c r="BK177"/>
  <c r="CH177"/>
  <c r="BT177"/>
  <c r="JD206"/>
  <c r="JH206" s="1"/>
  <c r="JS206"/>
  <c r="JR206"/>
  <c r="JD183"/>
  <c r="JS183"/>
  <c r="JR183"/>
  <c r="JD196"/>
  <c r="JH196" s="1"/>
  <c r="JS196"/>
  <c r="JR196"/>
  <c r="JD197"/>
  <c r="JF197" s="1"/>
  <c r="JR197"/>
  <c r="JS197"/>
  <c r="HF185"/>
  <c r="HG185"/>
  <c r="BK184"/>
  <c r="BT184"/>
  <c r="CH184"/>
  <c r="CH188"/>
  <c r="BT188"/>
  <c r="BK188"/>
  <c r="BK196"/>
  <c r="CH196"/>
  <c r="BT196"/>
  <c r="BT192"/>
  <c r="BK192"/>
  <c r="CH192"/>
  <c r="BT179"/>
  <c r="BK179"/>
  <c r="CH179"/>
  <c r="BK193"/>
  <c r="CH193"/>
  <c r="BT193"/>
  <c r="JD202"/>
  <c r="JH202" s="1"/>
  <c r="JS202"/>
  <c r="JR202"/>
  <c r="CH176"/>
  <c r="BT176"/>
  <c r="BK176"/>
  <c r="JR191"/>
  <c r="JS191"/>
  <c r="BK199"/>
  <c r="BT199"/>
  <c r="CH199"/>
  <c r="BK173"/>
  <c r="BT173"/>
  <c r="CH173"/>
  <c r="BT200"/>
  <c r="BK200"/>
  <c r="CH200"/>
  <c r="HG189"/>
  <c r="HF189"/>
  <c r="JD179"/>
  <c r="JH179" s="1"/>
  <c r="JS179"/>
  <c r="JR179"/>
  <c r="JD166"/>
  <c r="JH166" s="1"/>
  <c r="JS166"/>
  <c r="JR166"/>
  <c r="JD190"/>
  <c r="JH190" s="1"/>
  <c r="JS190"/>
  <c r="JR190"/>
  <c r="JD177"/>
  <c r="JH177" s="1"/>
  <c r="JS177"/>
  <c r="JR177"/>
  <c r="BT170"/>
  <c r="BK170"/>
  <c r="CH170"/>
  <c r="HF202"/>
  <c r="HG202"/>
  <c r="HF196"/>
  <c r="HG196"/>
  <c r="BT183"/>
  <c r="BK183"/>
  <c r="CH183"/>
  <c r="BK185"/>
  <c r="BT185"/>
  <c r="CH185"/>
  <c r="JD167"/>
  <c r="JH167" s="1"/>
  <c r="JR167"/>
  <c r="JS167"/>
  <c r="HG207"/>
  <c r="HF207"/>
  <c r="BT169"/>
  <c r="BK169"/>
  <c r="CH169"/>
  <c r="JD200"/>
  <c r="JF200" s="1"/>
  <c r="JR200"/>
  <c r="JS200"/>
  <c r="BK197"/>
  <c r="CH197"/>
  <c r="BT197"/>
  <c r="HF166"/>
  <c r="HG166"/>
  <c r="CH168"/>
  <c r="BT168"/>
  <c r="BK168"/>
  <c r="BK191"/>
  <c r="CH191"/>
  <c r="BT191"/>
  <c r="CH186"/>
  <c r="BT186"/>
  <c r="BK186"/>
  <c r="JD192"/>
  <c r="JS192"/>
  <c r="JR192"/>
  <c r="JD173"/>
  <c r="JH173" s="1"/>
  <c r="JS173"/>
  <c r="JR173"/>
  <c r="HG192"/>
  <c r="HF192"/>
  <c r="CH198"/>
  <c r="BK198"/>
  <c r="BT198"/>
  <c r="HG171"/>
  <c r="HF171"/>
  <c r="BK204"/>
  <c r="CH204"/>
  <c r="BT204"/>
  <c r="CH171"/>
  <c r="BT171"/>
  <c r="BK171"/>
  <c r="BK206"/>
  <c r="CH206"/>
  <c r="BT206"/>
  <c r="DE36"/>
  <c r="DE37"/>
  <c r="CW28"/>
  <c r="DE30"/>
  <c r="CW29"/>
  <c r="CW46"/>
  <c r="DE106"/>
  <c r="CW41"/>
  <c r="CW44"/>
  <c r="DE45"/>
  <c r="DE35"/>
  <c r="DE39"/>
  <c r="DE43"/>
  <c r="FE153"/>
  <c r="IE153" s="1"/>
  <c r="CW40"/>
  <c r="CW32"/>
  <c r="FE142"/>
  <c r="IE142" s="1"/>
  <c r="KU163"/>
  <c r="GA163"/>
  <c r="GA153"/>
  <c r="EX140"/>
  <c r="GP153"/>
  <c r="JC153" s="1"/>
  <c r="JR153" s="1"/>
  <c r="BI163"/>
  <c r="BJ163" s="1"/>
  <c r="CW163" s="1"/>
  <c r="GP163"/>
  <c r="JC163" s="1"/>
  <c r="JD163" s="1"/>
  <c r="BI153"/>
  <c r="BJ153" s="1"/>
  <c r="DN153" s="1"/>
  <c r="EX163"/>
  <c r="KU153"/>
  <c r="EX129"/>
  <c r="FE201"/>
  <c r="KU201"/>
  <c r="GP201"/>
  <c r="JC201" s="1"/>
  <c r="GA201"/>
  <c r="BI201"/>
  <c r="BJ201" s="1"/>
  <c r="BV201" s="1"/>
  <c r="GA129"/>
  <c r="FE205"/>
  <c r="FE149"/>
  <c r="IE149" s="1"/>
  <c r="KU205"/>
  <c r="GP172"/>
  <c r="JC172" s="1"/>
  <c r="FE137"/>
  <c r="IE137" s="1"/>
  <c r="FE145"/>
  <c r="IA145" s="1"/>
  <c r="BI129"/>
  <c r="BJ129" s="1"/>
  <c r="DN129" s="1"/>
  <c r="DO129" s="1"/>
  <c r="BE129"/>
  <c r="KU129"/>
  <c r="GP205"/>
  <c r="JC205" s="1"/>
  <c r="BE172"/>
  <c r="BI205"/>
  <c r="BJ205" s="1"/>
  <c r="CW205" s="1"/>
  <c r="BE205"/>
  <c r="GP178"/>
  <c r="JC178" s="1"/>
  <c r="GA205"/>
  <c r="FE173"/>
  <c r="FE172"/>
  <c r="KU172"/>
  <c r="GA178"/>
  <c r="EX205"/>
  <c r="EX172"/>
  <c r="BI182"/>
  <c r="BJ182" s="1"/>
  <c r="BU182" s="1"/>
  <c r="KU164"/>
  <c r="EX182"/>
  <c r="FE182"/>
  <c r="GA103"/>
  <c r="GP103"/>
  <c r="JC103" s="1"/>
  <c r="JD103" s="1"/>
  <c r="JG103" s="1"/>
  <c r="EX164"/>
  <c r="EX103"/>
  <c r="BI164"/>
  <c r="BJ164" s="1"/>
  <c r="BU164" s="1"/>
  <c r="BI178"/>
  <c r="BJ178" s="1"/>
  <c r="CI178" s="1"/>
  <c r="EX178"/>
  <c r="FE103"/>
  <c r="IE103" s="1"/>
  <c r="BE178"/>
  <c r="BE103"/>
  <c r="EX149"/>
  <c r="GA124"/>
  <c r="BE182"/>
  <c r="GP124"/>
  <c r="JC124" s="1"/>
  <c r="JD124" s="1"/>
  <c r="GP182"/>
  <c r="JC182" s="1"/>
  <c r="BE124"/>
  <c r="KU182"/>
  <c r="EX137"/>
  <c r="FE164"/>
  <c r="IE164" s="1"/>
  <c r="GA164"/>
  <c r="GA104"/>
  <c r="KU124"/>
  <c r="BI104"/>
  <c r="BJ104" s="1"/>
  <c r="BK104" s="1"/>
  <c r="BE118"/>
  <c r="GA118"/>
  <c r="BE104"/>
  <c r="KU118"/>
  <c r="BI118"/>
  <c r="BJ118" s="1"/>
  <c r="DN118" s="1"/>
  <c r="DO116" s="1"/>
  <c r="GP104"/>
  <c r="JC104" s="1"/>
  <c r="JD104" s="1"/>
  <c r="BT41"/>
  <c r="GA113"/>
  <c r="BU35"/>
  <c r="BE113"/>
  <c r="GP113"/>
  <c r="JC113" s="1"/>
  <c r="JD113" s="1"/>
  <c r="CW45"/>
  <c r="BI113"/>
  <c r="BJ113" s="1"/>
  <c r="DN113" s="1"/>
  <c r="DO113" s="1"/>
  <c r="CH35"/>
  <c r="DN47"/>
  <c r="DO44" s="1"/>
  <c r="BI125"/>
  <c r="BJ125" s="1"/>
  <c r="DN125" s="1"/>
  <c r="BE106"/>
  <c r="BI103"/>
  <c r="BJ103" s="1"/>
  <c r="DN103" s="1"/>
  <c r="EX113"/>
  <c r="CH45"/>
  <c r="BU45"/>
  <c r="BT29"/>
  <c r="BK45"/>
  <c r="BT45"/>
  <c r="CW37"/>
  <c r="BU32"/>
  <c r="CW106"/>
  <c r="BK28"/>
  <c r="CI45"/>
  <c r="BV45"/>
  <c r="CH32"/>
  <c r="BU37"/>
  <c r="CI44"/>
  <c r="DE44"/>
  <c r="DE32"/>
  <c r="CW36"/>
  <c r="BT36"/>
  <c r="DE28"/>
  <c r="KU125"/>
  <c r="CI40"/>
  <c r="BU36"/>
  <c r="BK40"/>
  <c r="JR106"/>
  <c r="JD106"/>
  <c r="JJ106" s="1"/>
  <c r="JD17"/>
  <c r="JJ17" s="1"/>
  <c r="JD20"/>
  <c r="JH20" s="1"/>
  <c r="JD19"/>
  <c r="JJ19" s="1"/>
  <c r="JD194"/>
  <c r="JJ194" s="1"/>
  <c r="JD195"/>
  <c r="JH195" s="1"/>
  <c r="DE40"/>
  <c r="BU28"/>
  <c r="GA125"/>
  <c r="JE12"/>
  <c r="BT40"/>
  <c r="DN29"/>
  <c r="JJ12"/>
  <c r="JD15"/>
  <c r="JJ15" s="1"/>
  <c r="JR164"/>
  <c r="JD164"/>
  <c r="JJ164" s="1"/>
  <c r="JR25"/>
  <c r="JD25"/>
  <c r="JH25" s="1"/>
  <c r="JF12"/>
  <c r="BT28"/>
  <c r="BK46"/>
  <c r="CI28"/>
  <c r="CI36"/>
  <c r="JR44"/>
  <c r="JD44"/>
  <c r="JE44" s="1"/>
  <c r="JD207"/>
  <c r="JH207" s="1"/>
  <c r="JS13"/>
  <c r="JD13"/>
  <c r="JF13" s="1"/>
  <c r="JS139"/>
  <c r="JD139"/>
  <c r="JF139" s="1"/>
  <c r="JD18"/>
  <c r="JG18" s="1"/>
  <c r="JR40"/>
  <c r="JD40"/>
  <c r="JE40" s="1"/>
  <c r="JR22"/>
  <c r="JD22"/>
  <c r="JF22" s="1"/>
  <c r="BK36"/>
  <c r="CJ29"/>
  <c r="JD191"/>
  <c r="JG191" s="1"/>
  <c r="JS142"/>
  <c r="JD142"/>
  <c r="JJ142" s="1"/>
  <c r="JS125"/>
  <c r="JD125"/>
  <c r="JH125" s="1"/>
  <c r="JS42"/>
  <c r="JD42"/>
  <c r="JJ42" s="1"/>
  <c r="JR34"/>
  <c r="JD34"/>
  <c r="JJ34" s="1"/>
  <c r="JH12"/>
  <c r="KV12" s="1"/>
  <c r="CH36"/>
  <c r="CH28"/>
  <c r="CJ45"/>
  <c r="CH47"/>
  <c r="DE41"/>
  <c r="BK41"/>
  <c r="CH46"/>
  <c r="CI41"/>
  <c r="BV46"/>
  <c r="DE46"/>
  <c r="JS106"/>
  <c r="BU46"/>
  <c r="CH40"/>
  <c r="CJ46"/>
  <c r="CH43"/>
  <c r="JS44"/>
  <c r="BU30"/>
  <c r="CI46"/>
  <c r="BV35"/>
  <c r="BU40"/>
  <c r="CJ41"/>
  <c r="BT35"/>
  <c r="CI35"/>
  <c r="BV40"/>
  <c r="BT46"/>
  <c r="CJ40"/>
  <c r="CJ30"/>
  <c r="CW39"/>
  <c r="CI29"/>
  <c r="CI32"/>
  <c r="BK35"/>
  <c r="CW35"/>
  <c r="BV43"/>
  <c r="BT30"/>
  <c r="CH41"/>
  <c r="BV36"/>
  <c r="BK39"/>
  <c r="BT106"/>
  <c r="JS34"/>
  <c r="CI106"/>
  <c r="CH39"/>
  <c r="CW47"/>
  <c r="DN30"/>
  <c r="BT39"/>
  <c r="CW43"/>
  <c r="BV29"/>
  <c r="BV28"/>
  <c r="BK37"/>
  <c r="BU29"/>
  <c r="BT44"/>
  <c r="BK106"/>
  <c r="BT47"/>
  <c r="DE47"/>
  <c r="BK47"/>
  <c r="CW30"/>
  <c r="BK32"/>
  <c r="BK30"/>
  <c r="BU39"/>
  <c r="CH106"/>
  <c r="CH37"/>
  <c r="CJ47"/>
  <c r="CJ36"/>
  <c r="BK29"/>
  <c r="BV44"/>
  <c r="BT32"/>
  <c r="BV39"/>
  <c r="BK44"/>
  <c r="BU41"/>
  <c r="BK43"/>
  <c r="CJ37"/>
  <c r="CI39"/>
  <c r="CI47"/>
  <c r="DN43"/>
  <c r="DO43" s="1"/>
  <c r="CJ44"/>
  <c r="BU43"/>
  <c r="CI30"/>
  <c r="BT43"/>
  <c r="CH29"/>
  <c r="BU44"/>
  <c r="CH44"/>
  <c r="BT37"/>
  <c r="BU106"/>
  <c r="JR42"/>
  <c r="CI37"/>
  <c r="FE104"/>
  <c r="EX31"/>
  <c r="KU111"/>
  <c r="EX104"/>
  <c r="BE111"/>
  <c r="BE125"/>
  <c r="FE106"/>
  <c r="IE106" s="1"/>
  <c r="EX121"/>
  <c r="EX111"/>
  <c r="GP111"/>
  <c r="JC111" s="1"/>
  <c r="JD111" s="1"/>
  <c r="FE125"/>
  <c r="IE125" s="1"/>
  <c r="KU37"/>
  <c r="GP37"/>
  <c r="JC37" s="1"/>
  <c r="JD37" s="1"/>
  <c r="GA37"/>
  <c r="BE37"/>
  <c r="EX37"/>
  <c r="FE111"/>
  <c r="IA111" s="1"/>
  <c r="KU35"/>
  <c r="FE35"/>
  <c r="IE35" s="1"/>
  <c r="FE113"/>
  <c r="IE113" s="1"/>
  <c r="GA35"/>
  <c r="GP35"/>
  <c r="JC35" s="1"/>
  <c r="JD35" s="1"/>
  <c r="EX35"/>
  <c r="BE35"/>
  <c r="GZ12"/>
  <c r="CW27"/>
  <c r="CW26"/>
  <c r="CW23"/>
  <c r="GP123"/>
  <c r="JC123" s="1"/>
  <c r="JD123" s="1"/>
  <c r="BI123"/>
  <c r="BJ123" s="1"/>
  <c r="DN123" s="1"/>
  <c r="EX123"/>
  <c r="KU123"/>
  <c r="EX116"/>
  <c r="FE128"/>
  <c r="IA128" s="1"/>
  <c r="FE116"/>
  <c r="IA116" s="1"/>
  <c r="EX109"/>
  <c r="KU116"/>
  <c r="GA116"/>
  <c r="GP116"/>
  <c r="JC116" s="1"/>
  <c r="JD116" s="1"/>
  <c r="BE116"/>
  <c r="EX119"/>
  <c r="DE21"/>
  <c r="FE118"/>
  <c r="IE118" s="1"/>
  <c r="BE101"/>
  <c r="KU101"/>
  <c r="IG9"/>
  <c r="IH9" s="1"/>
  <c r="IC9"/>
  <c r="ID9" s="1"/>
  <c r="BE117"/>
  <c r="KU117"/>
  <c r="KU121"/>
  <c r="KU119"/>
  <c r="CJ21"/>
  <c r="GP119"/>
  <c r="JC119" s="1"/>
  <c r="FE37"/>
  <c r="IE37" s="1"/>
  <c r="FE129"/>
  <c r="IE129" s="1"/>
  <c r="EX125"/>
  <c r="FE133"/>
  <c r="IA133" s="1"/>
  <c r="EX101"/>
  <c r="FE132"/>
  <c r="IE132" s="1"/>
  <c r="FE101"/>
  <c r="IA101" s="1"/>
  <c r="EX118"/>
  <c r="GP101"/>
  <c r="JC101" s="1"/>
  <c r="JR101" s="1"/>
  <c r="GA101"/>
  <c r="FE117"/>
  <c r="IE117" s="1"/>
  <c r="GA117"/>
  <c r="BI117"/>
  <c r="BJ117" s="1"/>
  <c r="DN117" s="1"/>
  <c r="EO9"/>
  <c r="EX117"/>
  <c r="BE119"/>
  <c r="FE119"/>
  <c r="IA119" s="1"/>
  <c r="FR9"/>
  <c r="BE180"/>
  <c r="BI111"/>
  <c r="BJ111" s="1"/>
  <c r="CW111" s="1"/>
  <c r="BI77"/>
  <c r="BJ77" s="1"/>
  <c r="AV9"/>
  <c r="CW21"/>
  <c r="FE38"/>
  <c r="IE38" s="1"/>
  <c r="BI119"/>
  <c r="BJ119" s="1"/>
  <c r="DN119" s="1"/>
  <c r="EX39"/>
  <c r="BV20"/>
  <c r="CI21"/>
  <c r="GA119"/>
  <c r="BE108"/>
  <c r="EX127"/>
  <c r="BE21"/>
  <c r="BU21"/>
  <c r="GA21"/>
  <c r="BT21"/>
  <c r="JR13"/>
  <c r="FE21"/>
  <c r="IA21" s="1"/>
  <c r="EX120"/>
  <c r="GA96"/>
  <c r="CH21"/>
  <c r="EX21"/>
  <c r="GP127"/>
  <c r="JC127" s="1"/>
  <c r="JD127" s="1"/>
  <c r="BK21"/>
  <c r="KU21"/>
  <c r="KU46"/>
  <c r="FE122"/>
  <c r="IE122" s="1"/>
  <c r="EX45"/>
  <c r="GP121"/>
  <c r="JC121" s="1"/>
  <c r="JD121" s="1"/>
  <c r="GP45"/>
  <c r="JC45" s="1"/>
  <c r="JD45" s="1"/>
  <c r="EX44"/>
  <c r="FE120"/>
  <c r="IA120" s="1"/>
  <c r="GA121"/>
  <c r="BE45"/>
  <c r="BI100"/>
  <c r="BJ100" s="1"/>
  <c r="BU100" s="1"/>
  <c r="BE38"/>
  <c r="GP120"/>
  <c r="JC120" s="1"/>
  <c r="FE102"/>
  <c r="IA102" s="1"/>
  <c r="FE121"/>
  <c r="IE121" s="1"/>
  <c r="KU120"/>
  <c r="BE121"/>
  <c r="KU29"/>
  <c r="GA38"/>
  <c r="EX27"/>
  <c r="BE46"/>
  <c r="EX38"/>
  <c r="GA46"/>
  <c r="KU127"/>
  <c r="EX124"/>
  <c r="FE127"/>
  <c r="IA127" s="1"/>
  <c r="BK23"/>
  <c r="FE23"/>
  <c r="IA23" s="1"/>
  <c r="GP46"/>
  <c r="JC46" s="1"/>
  <c r="JD46" s="1"/>
  <c r="BI127"/>
  <c r="BJ127" s="1"/>
  <c r="DN127" s="1"/>
  <c r="DO127" s="1"/>
  <c r="GA22"/>
  <c r="KU45"/>
  <c r="GA45"/>
  <c r="EX23"/>
  <c r="GA29"/>
  <c r="BI126"/>
  <c r="BJ126" s="1"/>
  <c r="DN126" s="1"/>
  <c r="DO126" s="1"/>
  <c r="EX22"/>
  <c r="BE100"/>
  <c r="FE45"/>
  <c r="IE45" s="1"/>
  <c r="DE23"/>
  <c r="BE163"/>
  <c r="CH27"/>
  <c r="BI82"/>
  <c r="BJ82" s="1"/>
  <c r="BE135"/>
  <c r="FE140"/>
  <c r="IE140" s="1"/>
  <c r="FE178"/>
  <c r="GP135"/>
  <c r="JC135" s="1"/>
  <c r="EX29"/>
  <c r="FE25"/>
  <c r="IE25" s="1"/>
  <c r="BI38"/>
  <c r="BJ38" s="1"/>
  <c r="DE38" s="1"/>
  <c r="BT27"/>
  <c r="GA23"/>
  <c r="FE29"/>
  <c r="IA29" s="1"/>
  <c r="BE29"/>
  <c r="GP21"/>
  <c r="JC21" s="1"/>
  <c r="BI120"/>
  <c r="BJ120" s="1"/>
  <c r="DN120" s="1"/>
  <c r="BT23"/>
  <c r="GP29"/>
  <c r="JC29" s="1"/>
  <c r="JD29" s="1"/>
  <c r="EX46"/>
  <c r="BU23"/>
  <c r="FE124"/>
  <c r="IA124" s="1"/>
  <c r="CI23"/>
  <c r="EX100"/>
  <c r="GP23"/>
  <c r="JC23" s="1"/>
  <c r="CH23"/>
  <c r="KU108"/>
  <c r="JR20"/>
  <c r="GP38"/>
  <c r="JC38" s="1"/>
  <c r="JD38" s="1"/>
  <c r="BV27"/>
  <c r="GA120"/>
  <c r="GP67"/>
  <c r="JC67" s="1"/>
  <c r="GA100"/>
  <c r="BE164"/>
  <c r="FE67"/>
  <c r="IE67" s="1"/>
  <c r="FE27"/>
  <c r="IE27" s="1"/>
  <c r="KU23"/>
  <c r="KU100"/>
  <c r="BV23"/>
  <c r="BE67"/>
  <c r="KU67"/>
  <c r="GP100"/>
  <c r="JC100" s="1"/>
  <c r="JD100" s="1"/>
  <c r="BK27"/>
  <c r="CJ28"/>
  <c r="JR15"/>
  <c r="BE23"/>
  <c r="BI102"/>
  <c r="BJ102" s="1"/>
  <c r="GA67"/>
  <c r="DE27"/>
  <c r="BE27"/>
  <c r="BI110"/>
  <c r="BJ110" s="1"/>
  <c r="DN110" s="1"/>
  <c r="BI83"/>
  <c r="BJ83" s="1"/>
  <c r="BI95"/>
  <c r="BJ95" s="1"/>
  <c r="DN95" s="1"/>
  <c r="KU56"/>
  <c r="BI87"/>
  <c r="BJ87" s="1"/>
  <c r="DN87" s="1"/>
  <c r="EX114"/>
  <c r="FE114"/>
  <c r="IE114" s="1"/>
  <c r="KU114"/>
  <c r="BE114"/>
  <c r="GA114"/>
  <c r="BE190"/>
  <c r="GP96"/>
  <c r="JC96" s="1"/>
  <c r="GP110"/>
  <c r="JC110" s="1"/>
  <c r="BI96"/>
  <c r="BJ96" s="1"/>
  <c r="DN96" s="1"/>
  <c r="GA36"/>
  <c r="FE179"/>
  <c r="EX132"/>
  <c r="BE34"/>
  <c r="BI105"/>
  <c r="BJ105" s="1"/>
  <c r="CI105" s="1"/>
  <c r="BI112"/>
  <c r="BJ112" s="1"/>
  <c r="DN112" s="1"/>
  <c r="DO112" s="1"/>
  <c r="BE127"/>
  <c r="BE61"/>
  <c r="GP126"/>
  <c r="JC126" s="1"/>
  <c r="JS126" s="1"/>
  <c r="BE132"/>
  <c r="GA34"/>
  <c r="KU34"/>
  <c r="FE41"/>
  <c r="IA41" s="1"/>
  <c r="BE126"/>
  <c r="KU126"/>
  <c r="FE36"/>
  <c r="IE36" s="1"/>
  <c r="KU36"/>
  <c r="EX126"/>
  <c r="BI74"/>
  <c r="BJ74" s="1"/>
  <c r="EX108"/>
  <c r="FE34"/>
  <c r="IA34" s="1"/>
  <c r="JS15"/>
  <c r="KU63"/>
  <c r="EX36"/>
  <c r="BI22"/>
  <c r="BJ22" s="1"/>
  <c r="CW22" s="1"/>
  <c r="BE22"/>
  <c r="KU22"/>
  <c r="FE22"/>
  <c r="IE22" s="1"/>
  <c r="FE146"/>
  <c r="IA146" s="1"/>
  <c r="FE183"/>
  <c r="GA135"/>
  <c r="KU50"/>
  <c r="GP108"/>
  <c r="JC108" s="1"/>
  <c r="EX102"/>
  <c r="GA102"/>
  <c r="GA27"/>
  <c r="BI135"/>
  <c r="BJ135" s="1"/>
  <c r="DN135" s="1"/>
  <c r="DO135" s="1"/>
  <c r="GP50"/>
  <c r="JC50" s="1"/>
  <c r="JD50" s="1"/>
  <c r="BI79"/>
  <c r="BJ79" s="1"/>
  <c r="BI90"/>
  <c r="BJ90" s="1"/>
  <c r="BI72"/>
  <c r="BJ72" s="1"/>
  <c r="BI71"/>
  <c r="BJ71" s="1"/>
  <c r="DN71" s="1"/>
  <c r="FE108"/>
  <c r="IA108" s="1"/>
  <c r="GP102"/>
  <c r="JC102" s="1"/>
  <c r="EX63"/>
  <c r="BE102"/>
  <c r="FE50"/>
  <c r="IA50" s="1"/>
  <c r="BU27"/>
  <c r="KU110"/>
  <c r="GP27"/>
  <c r="JC27" s="1"/>
  <c r="KU27"/>
  <c r="EX135"/>
  <c r="KU102"/>
  <c r="BI108"/>
  <c r="BJ108" s="1"/>
  <c r="DN108" s="1"/>
  <c r="BI84"/>
  <c r="BJ84" s="1"/>
  <c r="FE167"/>
  <c r="GA63"/>
  <c r="JS19"/>
  <c r="GP114"/>
  <c r="JC114" s="1"/>
  <c r="JS114" s="1"/>
  <c r="CI27"/>
  <c r="BE28"/>
  <c r="BI107"/>
  <c r="BJ107" s="1"/>
  <c r="DN107" s="1"/>
  <c r="DN13"/>
  <c r="CI13"/>
  <c r="CH13"/>
  <c r="DE13"/>
  <c r="CJ13"/>
  <c r="BU13"/>
  <c r="BV12"/>
  <c r="BK13"/>
  <c r="BT13"/>
  <c r="JR16"/>
  <c r="JF16"/>
  <c r="BE32"/>
  <c r="BI75"/>
  <c r="BJ75" s="1"/>
  <c r="BI68"/>
  <c r="BJ68" s="1"/>
  <c r="DN68" s="1"/>
  <c r="GA107"/>
  <c r="FE112"/>
  <c r="IE112" s="1"/>
  <c r="GA32"/>
  <c r="BI73"/>
  <c r="BJ73" s="1"/>
  <c r="DN73" s="1"/>
  <c r="BE146"/>
  <c r="BI86"/>
  <c r="BJ86" s="1"/>
  <c r="BE123"/>
  <c r="BE133"/>
  <c r="BE169"/>
  <c r="GP63"/>
  <c r="JC63" s="1"/>
  <c r="GP36"/>
  <c r="JC36" s="1"/>
  <c r="JD36" s="1"/>
  <c r="JR19"/>
  <c r="EX32"/>
  <c r="KU32"/>
  <c r="BI76"/>
  <c r="BJ76" s="1"/>
  <c r="EX112"/>
  <c r="GP32"/>
  <c r="JC32" s="1"/>
  <c r="JD32" s="1"/>
  <c r="BI92"/>
  <c r="BJ92" s="1"/>
  <c r="DN92" s="1"/>
  <c r="BE156"/>
  <c r="FE180"/>
  <c r="EX136"/>
  <c r="GP112"/>
  <c r="JC112" s="1"/>
  <c r="BI34"/>
  <c r="BJ34" s="1"/>
  <c r="CW34" s="1"/>
  <c r="EX34"/>
  <c r="BI97"/>
  <c r="BJ97" s="1"/>
  <c r="DN97" s="1"/>
  <c r="GA112"/>
  <c r="BI94"/>
  <c r="BJ94" s="1"/>
  <c r="DN94" s="1"/>
  <c r="BI81"/>
  <c r="BJ81" s="1"/>
  <c r="GP105"/>
  <c r="JC105" s="1"/>
  <c r="BE112"/>
  <c r="GP47"/>
  <c r="JC47" s="1"/>
  <c r="JD47" s="1"/>
  <c r="BE63"/>
  <c r="GA105"/>
  <c r="KU112"/>
  <c r="BE139"/>
  <c r="FE32"/>
  <c r="IA32" s="1"/>
  <c r="JS16"/>
  <c r="GA31"/>
  <c r="IJ12"/>
  <c r="BI207"/>
  <c r="BJ207" s="1"/>
  <c r="DN207" s="1"/>
  <c r="BI93"/>
  <c r="BJ93" s="1"/>
  <c r="DN93" s="1"/>
  <c r="BE115"/>
  <c r="KU41"/>
  <c r="GA41"/>
  <c r="BE41"/>
  <c r="BI195"/>
  <c r="BJ195" s="1"/>
  <c r="BV195" s="1"/>
  <c r="BI121"/>
  <c r="BJ121" s="1"/>
  <c r="DN121" s="1"/>
  <c r="BI88"/>
  <c r="BJ88" s="1"/>
  <c r="DN88" s="1"/>
  <c r="BI85"/>
  <c r="BJ85" s="1"/>
  <c r="BI78"/>
  <c r="BJ78" s="1"/>
  <c r="BI89"/>
  <c r="BJ89" s="1"/>
  <c r="DN89" s="1"/>
  <c r="BK24"/>
  <c r="BE96"/>
  <c r="FE96"/>
  <c r="IA96" s="1"/>
  <c r="FE126"/>
  <c r="IE126" s="1"/>
  <c r="EX107"/>
  <c r="BE36"/>
  <c r="CH24"/>
  <c r="GP115"/>
  <c r="JC115" s="1"/>
  <c r="EX115"/>
  <c r="BI69"/>
  <c r="BJ69" s="1"/>
  <c r="DN69" s="1"/>
  <c r="FE61"/>
  <c r="IE61" s="1"/>
  <c r="KU115"/>
  <c r="EX24"/>
  <c r="BI172"/>
  <c r="BJ172" s="1"/>
  <c r="DN172" s="1"/>
  <c r="DO172" s="1"/>
  <c r="BI137"/>
  <c r="BJ137" s="1"/>
  <c r="DN137" s="1"/>
  <c r="DO136" s="1"/>
  <c r="BE50"/>
  <c r="BI80"/>
  <c r="BJ80" s="1"/>
  <c r="GA115"/>
  <c r="KU52"/>
  <c r="FE31"/>
  <c r="IE31" s="1"/>
  <c r="EX55"/>
  <c r="FE107"/>
  <c r="IA107" s="1"/>
  <c r="GA61"/>
  <c r="GP107"/>
  <c r="JC107" s="1"/>
  <c r="JS20"/>
  <c r="BI70"/>
  <c r="BJ70" s="1"/>
  <c r="DN70" s="1"/>
  <c r="BI91"/>
  <c r="BJ91" s="1"/>
  <c r="BE107"/>
  <c r="FE169"/>
  <c r="GA50"/>
  <c r="KU107"/>
  <c r="GP41"/>
  <c r="JC41" s="1"/>
  <c r="JD41" s="1"/>
  <c r="BI25"/>
  <c r="BJ25" s="1"/>
  <c r="CW25" s="1"/>
  <c r="BE25"/>
  <c r="GA25"/>
  <c r="EX105"/>
  <c r="FE46"/>
  <c r="IA46" s="1"/>
  <c r="KU39"/>
  <c r="KU47"/>
  <c r="JH11"/>
  <c r="BE57"/>
  <c r="FE115"/>
  <c r="IE115" s="1"/>
  <c r="GA49"/>
  <c r="KU132"/>
  <c r="EX25"/>
  <c r="EX41"/>
  <c r="KU105"/>
  <c r="KU49"/>
  <c r="JF11"/>
  <c r="JL11" s="1"/>
  <c r="BE105"/>
  <c r="BE110"/>
  <c r="KU58"/>
  <c r="JS22"/>
  <c r="FE47"/>
  <c r="HG47" s="1"/>
  <c r="BE47"/>
  <c r="GP39"/>
  <c r="JC39" s="1"/>
  <c r="JD39" s="1"/>
  <c r="KU57"/>
  <c r="FE39"/>
  <c r="IE39" s="1"/>
  <c r="GA110"/>
  <c r="GP49"/>
  <c r="JC49" s="1"/>
  <c r="JD49" s="1"/>
  <c r="BE39"/>
  <c r="JG11"/>
  <c r="JJ11"/>
  <c r="BE49"/>
  <c r="FE110"/>
  <c r="IE110" s="1"/>
  <c r="GP132"/>
  <c r="JC132" s="1"/>
  <c r="JD132" s="1"/>
  <c r="KU25"/>
  <c r="GA47"/>
  <c r="FE138"/>
  <c r="IA138" s="1"/>
  <c r="FE105"/>
  <c r="IE105" s="1"/>
  <c r="EX49"/>
  <c r="EX57"/>
  <c r="EX110"/>
  <c r="FE123"/>
  <c r="IA123" s="1"/>
  <c r="BE56"/>
  <c r="KU28"/>
  <c r="JS18"/>
  <c r="GX11"/>
  <c r="BT24"/>
  <c r="GP56"/>
  <c r="JC56" s="1"/>
  <c r="JS56" s="1"/>
  <c r="FE130"/>
  <c r="IA130" s="1"/>
  <c r="GA132"/>
  <c r="KU43"/>
  <c r="EX26"/>
  <c r="EX56"/>
  <c r="IJ11"/>
  <c r="EX47"/>
  <c r="GA39"/>
  <c r="GA130"/>
  <c r="EX48"/>
  <c r="GA56"/>
  <c r="DN24"/>
  <c r="GP28"/>
  <c r="JC28" s="1"/>
  <c r="JD28" s="1"/>
  <c r="EX43"/>
  <c r="FE28"/>
  <c r="IA28" s="1"/>
  <c r="BE52"/>
  <c r="KU61"/>
  <c r="GA48"/>
  <c r="GP24"/>
  <c r="JC24" s="1"/>
  <c r="EX28"/>
  <c r="GP43"/>
  <c r="JC43" s="1"/>
  <c r="JD43" s="1"/>
  <c r="GP61"/>
  <c r="JC61" s="1"/>
  <c r="GA65"/>
  <c r="GA28"/>
  <c r="JR18"/>
  <c r="FE59"/>
  <c r="IE59" s="1"/>
  <c r="EX61"/>
  <c r="JS17"/>
  <c r="JR17"/>
  <c r="FE30"/>
  <c r="IE30" s="1"/>
  <c r="KU60"/>
  <c r="BE58"/>
  <c r="CW24"/>
  <c r="BU24"/>
  <c r="KU64"/>
  <c r="GA54"/>
  <c r="KU134"/>
  <c r="DE24"/>
  <c r="KU130"/>
  <c r="GA43"/>
  <c r="EX42"/>
  <c r="FE42"/>
  <c r="IA42" s="1"/>
  <c r="GP30"/>
  <c r="JC30" s="1"/>
  <c r="GX12"/>
  <c r="FE135"/>
  <c r="IE135" s="1"/>
  <c r="EX58"/>
  <c r="EX67"/>
  <c r="GA64"/>
  <c r="KU65"/>
  <c r="GP130"/>
  <c r="JC130" s="1"/>
  <c r="GA30"/>
  <c r="KU30"/>
  <c r="FE58"/>
  <c r="IA58" s="1"/>
  <c r="EX65"/>
  <c r="BE30"/>
  <c r="BE54"/>
  <c r="FE51"/>
  <c r="IE51" s="1"/>
  <c r="GP65"/>
  <c r="JC65" s="1"/>
  <c r="EX130"/>
  <c r="GA24"/>
  <c r="KU24"/>
  <c r="BE65"/>
  <c r="EX50"/>
  <c r="EX171"/>
  <c r="BE64"/>
  <c r="GP54"/>
  <c r="JC54" s="1"/>
  <c r="JD54" s="1"/>
  <c r="GP57"/>
  <c r="JC57" s="1"/>
  <c r="GA60"/>
  <c r="GA52"/>
  <c r="BE130"/>
  <c r="CJ24"/>
  <c r="FE24"/>
  <c r="IE24" s="1"/>
  <c r="BE24"/>
  <c r="EX53"/>
  <c r="GA58"/>
  <c r="GP58"/>
  <c r="JC58" s="1"/>
  <c r="BE131"/>
  <c r="FE134"/>
  <c r="IA134" s="1"/>
  <c r="GP64"/>
  <c r="JC64" s="1"/>
  <c r="KU54"/>
  <c r="GA57"/>
  <c r="GP52"/>
  <c r="JC52" s="1"/>
  <c r="CI24"/>
  <c r="EX52"/>
  <c r="EX54"/>
  <c r="FE64"/>
  <c r="IE64" s="1"/>
  <c r="EX30"/>
  <c r="BI42"/>
  <c r="BJ42" s="1"/>
  <c r="KU42"/>
  <c r="EX131"/>
  <c r="BE43"/>
  <c r="GA55"/>
  <c r="GP131"/>
  <c r="JC131" s="1"/>
  <c r="JS131" s="1"/>
  <c r="GA62"/>
  <c r="JS25"/>
  <c r="EX62"/>
  <c r="BE42"/>
  <c r="FE131"/>
  <c r="IA131" s="1"/>
  <c r="FE57"/>
  <c r="IE57" s="1"/>
  <c r="GP62"/>
  <c r="JC62" s="1"/>
  <c r="JS62" s="1"/>
  <c r="BE55"/>
  <c r="BE134"/>
  <c r="EX134"/>
  <c r="GP55"/>
  <c r="JC55" s="1"/>
  <c r="JD55" s="1"/>
  <c r="KU131"/>
  <c r="GA33"/>
  <c r="GA42"/>
  <c r="FE55"/>
  <c r="IE55" s="1"/>
  <c r="GA131"/>
  <c r="KU26"/>
  <c r="GZ11"/>
  <c r="FE100"/>
  <c r="HG100" s="1"/>
  <c r="GP59"/>
  <c r="JC59" s="1"/>
  <c r="JD59" s="1"/>
  <c r="BV26"/>
  <c r="FE54"/>
  <c r="IE54" s="1"/>
  <c r="FE52"/>
  <c r="IA52" s="1"/>
  <c r="KU59"/>
  <c r="BI33"/>
  <c r="BJ33" s="1"/>
  <c r="DE33" s="1"/>
  <c r="KU33"/>
  <c r="BI31"/>
  <c r="BJ31" s="1"/>
  <c r="DE31" s="1"/>
  <c r="GP31"/>
  <c r="JC31" s="1"/>
  <c r="JD31" s="1"/>
  <c r="KU31"/>
  <c r="BE31"/>
  <c r="GA66"/>
  <c r="BE59"/>
  <c r="GA59"/>
  <c r="GP26"/>
  <c r="JC26" s="1"/>
  <c r="EX59"/>
  <c r="BE51"/>
  <c r="GA53"/>
  <c r="GP33"/>
  <c r="JC33" s="1"/>
  <c r="JD33" s="1"/>
  <c r="EX20"/>
  <c r="FE20"/>
  <c r="IE20" s="1"/>
  <c r="BE53"/>
  <c r="CI26"/>
  <c r="DN26"/>
  <c r="BE60"/>
  <c r="KU53"/>
  <c r="GP60"/>
  <c r="JC60" s="1"/>
  <c r="JS60" s="1"/>
  <c r="KU138"/>
  <c r="FE26"/>
  <c r="IA26" s="1"/>
  <c r="BT26"/>
  <c r="CH26"/>
  <c r="FE60"/>
  <c r="IA60" s="1"/>
  <c r="FE65"/>
  <c r="IA65" s="1"/>
  <c r="GP51"/>
  <c r="JC51" s="1"/>
  <c r="JR51" s="1"/>
  <c r="GA99"/>
  <c r="EX138"/>
  <c r="CJ27"/>
  <c r="GA26"/>
  <c r="DE26"/>
  <c r="EX60"/>
  <c r="FE49"/>
  <c r="IE49" s="1"/>
  <c r="GP134"/>
  <c r="JC134" s="1"/>
  <c r="JD134" s="1"/>
  <c r="KU51"/>
  <c r="GP138"/>
  <c r="JC138" s="1"/>
  <c r="BU26"/>
  <c r="FE53"/>
  <c r="IA53" s="1"/>
  <c r="GP53"/>
  <c r="JC53" s="1"/>
  <c r="JD53" s="1"/>
  <c r="GA138"/>
  <c r="EX51"/>
  <c r="KU55"/>
  <c r="GA134"/>
  <c r="GA51"/>
  <c r="BE138"/>
  <c r="BE26"/>
  <c r="EX64"/>
  <c r="GP66"/>
  <c r="JC66" s="1"/>
  <c r="BE48"/>
  <c r="FE63"/>
  <c r="IA63" s="1"/>
  <c r="FE62"/>
  <c r="IE62" s="1"/>
  <c r="KU62"/>
  <c r="EX99"/>
  <c r="GP99"/>
  <c r="JC99" s="1"/>
  <c r="BE99"/>
  <c r="DN14"/>
  <c r="BV13"/>
  <c r="BU14"/>
  <c r="CI14"/>
  <c r="BV14"/>
  <c r="BT14"/>
  <c r="CJ14"/>
  <c r="BK14"/>
  <c r="CJ15"/>
  <c r="CH14"/>
  <c r="DE14"/>
  <c r="FE99"/>
  <c r="IE99" s="1"/>
  <c r="BE62"/>
  <c r="FE66"/>
  <c r="IE66" s="1"/>
  <c r="KU99"/>
  <c r="EX66"/>
  <c r="FE56"/>
  <c r="IA56" s="1"/>
  <c r="GP48"/>
  <c r="JC48" s="1"/>
  <c r="JD48" s="1"/>
  <c r="EX33"/>
  <c r="FE33"/>
  <c r="IE33" s="1"/>
  <c r="JS14"/>
  <c r="JR14"/>
  <c r="BE66"/>
  <c r="FE48"/>
  <c r="IA48" s="1"/>
  <c r="KU66"/>
  <c r="KU48"/>
  <c r="FE43"/>
  <c r="IE43" s="1"/>
  <c r="DN18"/>
  <c r="BV17"/>
  <c r="CW18"/>
  <c r="CI18"/>
  <c r="BV18"/>
  <c r="BT18"/>
  <c r="CJ19"/>
  <c r="CJ18"/>
  <c r="BU18"/>
  <c r="BK18"/>
  <c r="CH18"/>
  <c r="BE198"/>
  <c r="BE158"/>
  <c r="GA208"/>
  <c r="DN144"/>
  <c r="KU165"/>
  <c r="FE175"/>
  <c r="BV202"/>
  <c r="EX199"/>
  <c r="GP174"/>
  <c r="JC174" s="1"/>
  <c r="GP188"/>
  <c r="JC188" s="1"/>
  <c r="GP98"/>
  <c r="JC98" s="1"/>
  <c r="BE187"/>
  <c r="GA176"/>
  <c r="DN170"/>
  <c r="GA152"/>
  <c r="KU186"/>
  <c r="GP154"/>
  <c r="JC154" s="1"/>
  <c r="KU184"/>
  <c r="FE150"/>
  <c r="IA150" s="1"/>
  <c r="KU143"/>
  <c r="KU148"/>
  <c r="GA157"/>
  <c r="GA181"/>
  <c r="KU159"/>
  <c r="DN206"/>
  <c r="DN183"/>
  <c r="DN204"/>
  <c r="DN196"/>
  <c r="DN166"/>
  <c r="DN189"/>
  <c r="DN171"/>
  <c r="DN192"/>
  <c r="DN197"/>
  <c r="DN190"/>
  <c r="DN200"/>
  <c r="DN169"/>
  <c r="DN193"/>
  <c r="DN194"/>
  <c r="DN202"/>
  <c r="DN50"/>
  <c r="DO48" s="1"/>
  <c r="DN101"/>
  <c r="DN185"/>
  <c r="DN180"/>
  <c r="DN64"/>
  <c r="DO64" s="1"/>
  <c r="DN191"/>
  <c r="DO191" s="1"/>
  <c r="DN173"/>
  <c r="DN179"/>
  <c r="DN177"/>
  <c r="DN167"/>
  <c r="DE155"/>
  <c r="DE140"/>
  <c r="DE149"/>
  <c r="DE51"/>
  <c r="CW63"/>
  <c r="CW60"/>
  <c r="CW134"/>
  <c r="DE99"/>
  <c r="CW156"/>
  <c r="CW56"/>
  <c r="DE61"/>
  <c r="CW136"/>
  <c r="DE132"/>
  <c r="CW55"/>
  <c r="DE59"/>
  <c r="DE114"/>
  <c r="CW58"/>
  <c r="CW116"/>
  <c r="DE122"/>
  <c r="CW146"/>
  <c r="DE162"/>
  <c r="DE54"/>
  <c r="CW133"/>
  <c r="CW130"/>
  <c r="DE208"/>
  <c r="CW128"/>
  <c r="DE151"/>
  <c r="CW161"/>
  <c r="DE66"/>
  <c r="DE139"/>
  <c r="CW109"/>
  <c r="DE142"/>
  <c r="DE67"/>
  <c r="DE62"/>
  <c r="CW53"/>
  <c r="DE147"/>
  <c r="CW138"/>
  <c r="DE49"/>
  <c r="DE115"/>
  <c r="DE160"/>
  <c r="CW124"/>
  <c r="CW141"/>
  <c r="CW48"/>
  <c r="CW52"/>
  <c r="CW65"/>
  <c r="CW145"/>
  <c r="DE57"/>
  <c r="CW131"/>
  <c r="GA148"/>
  <c r="CI148"/>
  <c r="GP148"/>
  <c r="JC148" s="1"/>
  <c r="JR148" s="1"/>
  <c r="FE148"/>
  <c r="IA148" s="1"/>
  <c r="EX148"/>
  <c r="BE148"/>
  <c r="DN181"/>
  <c r="EX181"/>
  <c r="CW101"/>
  <c r="FE206"/>
  <c r="KU199"/>
  <c r="EX208"/>
  <c r="BE199"/>
  <c r="GP208"/>
  <c r="JC208" s="1"/>
  <c r="GA199"/>
  <c r="FE199"/>
  <c r="KU208"/>
  <c r="GP199"/>
  <c r="JC199" s="1"/>
  <c r="BE208"/>
  <c r="FE203"/>
  <c r="GA203"/>
  <c r="EX203"/>
  <c r="BE203"/>
  <c r="GP203"/>
  <c r="JC203" s="1"/>
  <c r="KU203"/>
  <c r="EX196"/>
  <c r="FE181"/>
  <c r="GP181"/>
  <c r="JC181" s="1"/>
  <c r="KU181"/>
  <c r="BE181"/>
  <c r="EX177"/>
  <c r="FE143"/>
  <c r="GA143"/>
  <c r="GP158"/>
  <c r="JC158" s="1"/>
  <c r="DN158"/>
  <c r="FE158"/>
  <c r="HF158" s="1"/>
  <c r="GA158"/>
  <c r="KU158"/>
  <c r="EX158"/>
  <c r="FE208"/>
  <c r="EX143"/>
  <c r="KU188"/>
  <c r="DN188"/>
  <c r="GA188"/>
  <c r="GP143"/>
  <c r="JC143" s="1"/>
  <c r="EX188"/>
  <c r="BE188"/>
  <c r="GA175"/>
  <c r="BE143"/>
  <c r="EX153"/>
  <c r="EX198"/>
  <c r="GP175"/>
  <c r="JC175" s="1"/>
  <c r="EX202"/>
  <c r="FE198"/>
  <c r="GP198"/>
  <c r="JC198" s="1"/>
  <c r="GA198"/>
  <c r="KU198"/>
  <c r="FE194"/>
  <c r="KU175"/>
  <c r="FE188"/>
  <c r="GP165"/>
  <c r="JC165" s="1"/>
  <c r="DN198"/>
  <c r="BE184"/>
  <c r="EX201"/>
  <c r="FE184"/>
  <c r="FE155"/>
  <c r="DN184"/>
  <c r="GA150"/>
  <c r="GP150"/>
  <c r="JC150" s="1"/>
  <c r="BE150"/>
  <c r="EX150"/>
  <c r="EX175"/>
  <c r="FE191"/>
  <c r="EX157"/>
  <c r="KU150"/>
  <c r="BE175"/>
  <c r="DN175"/>
  <c r="FE176"/>
  <c r="BE176"/>
  <c r="DN176"/>
  <c r="GP176"/>
  <c r="JC176" s="1"/>
  <c r="FE193"/>
  <c r="KU176"/>
  <c r="EX176"/>
  <c r="EX192"/>
  <c r="BE152"/>
  <c r="BE157"/>
  <c r="FE157"/>
  <c r="GA184"/>
  <c r="FE165"/>
  <c r="KU157"/>
  <c r="EX184"/>
  <c r="EX204"/>
  <c r="FE200"/>
  <c r="GP152"/>
  <c r="JC152" s="1"/>
  <c r="GP157"/>
  <c r="JC157" s="1"/>
  <c r="FE152"/>
  <c r="EX152"/>
  <c r="DN165"/>
  <c r="DO165" s="1"/>
  <c r="KU152"/>
  <c r="GP184"/>
  <c r="JC184" s="1"/>
  <c r="BE165"/>
  <c r="GA165"/>
  <c r="EX165"/>
  <c r="FE168"/>
  <c r="BE154"/>
  <c r="EX185"/>
  <c r="EX154"/>
  <c r="FE154"/>
  <c r="KU154"/>
  <c r="EX159"/>
  <c r="GA154"/>
  <c r="FE186"/>
  <c r="GP186"/>
  <c r="JC186" s="1"/>
  <c r="EX186"/>
  <c r="JR125"/>
  <c r="GA170"/>
  <c r="KU170"/>
  <c r="GA168"/>
  <c r="FE170"/>
  <c r="BE170"/>
  <c r="GA186"/>
  <c r="GA159"/>
  <c r="GP144"/>
  <c r="JC144" s="1"/>
  <c r="JD144" s="1"/>
  <c r="EX170"/>
  <c r="BE186"/>
  <c r="GP170"/>
  <c r="JC170" s="1"/>
  <c r="EX168"/>
  <c r="BE168"/>
  <c r="GP168"/>
  <c r="JC168" s="1"/>
  <c r="DN186"/>
  <c r="CJ55"/>
  <c r="CI55"/>
  <c r="BK64"/>
  <c r="CJ64"/>
  <c r="CI64"/>
  <c r="CW192"/>
  <c r="CJ192"/>
  <c r="CI192"/>
  <c r="CW160"/>
  <c r="CI160"/>
  <c r="CI166"/>
  <c r="CW115"/>
  <c r="CJ115"/>
  <c r="CI115"/>
  <c r="BT133"/>
  <c r="CJ133"/>
  <c r="CI133"/>
  <c r="BU194"/>
  <c r="CJ194"/>
  <c r="CI194"/>
  <c r="CJ141"/>
  <c r="CI141"/>
  <c r="CJ146"/>
  <c r="CI146"/>
  <c r="CJ162"/>
  <c r="CI162"/>
  <c r="CI204"/>
  <c r="CJ193"/>
  <c r="CI193"/>
  <c r="CI173"/>
  <c r="CJ57"/>
  <c r="CI57"/>
  <c r="BU109"/>
  <c r="CI109"/>
  <c r="CH134"/>
  <c r="CJ134"/>
  <c r="CI134"/>
  <c r="CI170"/>
  <c r="DE169"/>
  <c r="CI169"/>
  <c r="KU144"/>
  <c r="GA144"/>
  <c r="DN168"/>
  <c r="CJ51"/>
  <c r="CI51"/>
  <c r="CH138"/>
  <c r="CI138"/>
  <c r="CI128"/>
  <c r="BK142"/>
  <c r="CJ142"/>
  <c r="CI142"/>
  <c r="CJ116"/>
  <c r="CI116"/>
  <c r="CI185"/>
  <c r="BU132"/>
  <c r="CJ132"/>
  <c r="CI132"/>
  <c r="CJ161"/>
  <c r="CI161"/>
  <c r="CJ66"/>
  <c r="CI66"/>
  <c r="CJ61"/>
  <c r="CI61"/>
  <c r="BU114"/>
  <c r="CI114"/>
  <c r="FE144"/>
  <c r="FE187"/>
  <c r="CI202"/>
  <c r="CW189"/>
  <c r="CI189"/>
  <c r="CI122"/>
  <c r="CJ65"/>
  <c r="CI65"/>
  <c r="BU200"/>
  <c r="CI200"/>
  <c r="CW207"/>
  <c r="CJ207"/>
  <c r="CI207"/>
  <c r="CI101"/>
  <c r="CJ63"/>
  <c r="CI63"/>
  <c r="CJ60"/>
  <c r="CI60"/>
  <c r="DE191"/>
  <c r="CJ191"/>
  <c r="CI191"/>
  <c r="BT130"/>
  <c r="CI130"/>
  <c r="CJ58"/>
  <c r="CI58"/>
  <c r="CW167"/>
  <c r="CJ167"/>
  <c r="CI167"/>
  <c r="BK151"/>
  <c r="CI151"/>
  <c r="CJ48"/>
  <c r="CI48"/>
  <c r="CJ52"/>
  <c r="CI52"/>
  <c r="CJ156"/>
  <c r="CI156"/>
  <c r="CJ54"/>
  <c r="CI54"/>
  <c r="BU179"/>
  <c r="CI179"/>
  <c r="CW177"/>
  <c r="CI177"/>
  <c r="BU197"/>
  <c r="CJ197"/>
  <c r="CI197"/>
  <c r="CW196"/>
  <c r="CI196"/>
  <c r="BE144"/>
  <c r="EX144"/>
  <c r="GP187"/>
  <c r="JC187" s="1"/>
  <c r="CI183"/>
  <c r="CI171"/>
  <c r="CI124"/>
  <c r="CI145"/>
  <c r="CJ49"/>
  <c r="CI49"/>
  <c r="BU155"/>
  <c r="CI155"/>
  <c r="CW180"/>
  <c r="CJ180"/>
  <c r="CI180"/>
  <c r="CJ50"/>
  <c r="CI50"/>
  <c r="CJ59"/>
  <c r="CI59"/>
  <c r="BK131"/>
  <c r="CJ131"/>
  <c r="CI131"/>
  <c r="BK149"/>
  <c r="CI149"/>
  <c r="BT136"/>
  <c r="CI136"/>
  <c r="CI206"/>
  <c r="CJ67"/>
  <c r="CI67"/>
  <c r="CJ62"/>
  <c r="CI62"/>
  <c r="CJ53"/>
  <c r="CI53"/>
  <c r="CJ56"/>
  <c r="CI56"/>
  <c r="BU139"/>
  <c r="CJ139"/>
  <c r="CI139"/>
  <c r="BK147"/>
  <c r="CJ147"/>
  <c r="CI147"/>
  <c r="BK140"/>
  <c r="CJ140"/>
  <c r="CI140"/>
  <c r="BU190"/>
  <c r="CJ190"/>
  <c r="CI190"/>
  <c r="BT99"/>
  <c r="CI99"/>
  <c r="KU168"/>
  <c r="DN159"/>
  <c r="KU174"/>
  <c r="GP159"/>
  <c r="JC159" s="1"/>
  <c r="EX187"/>
  <c r="DN174"/>
  <c r="DO174" s="1"/>
  <c r="BE174"/>
  <c r="BE159"/>
  <c r="FE159"/>
  <c r="GA187"/>
  <c r="FE174"/>
  <c r="EX174"/>
  <c r="GA174"/>
  <c r="KU187"/>
  <c r="BK132"/>
  <c r="CW132"/>
  <c r="BT132"/>
  <c r="CH132"/>
  <c r="BK138"/>
  <c r="BU138"/>
  <c r="CH130"/>
  <c r="DE138"/>
  <c r="BK130"/>
  <c r="BU130"/>
  <c r="GA98"/>
  <c r="DE130"/>
  <c r="JS164"/>
  <c r="BT138"/>
  <c r="JR142"/>
  <c r="EX98"/>
  <c r="JR139"/>
  <c r="KU98"/>
  <c r="FE98"/>
  <c r="BE98"/>
  <c r="CW194"/>
  <c r="DE194"/>
  <c r="CH148"/>
  <c r="BK148"/>
  <c r="BT148"/>
  <c r="BU142"/>
  <c r="CH142"/>
  <c r="CW142"/>
  <c r="BT142"/>
  <c r="BU191"/>
  <c r="CH99"/>
  <c r="BK99"/>
  <c r="CW99"/>
  <c r="CW191"/>
  <c r="DE207"/>
  <c r="BU99"/>
  <c r="BU207"/>
  <c r="JS137"/>
  <c r="JR137"/>
  <c r="FU9"/>
  <c r="GP72"/>
  <c r="JC72" s="1"/>
  <c r="JD72" s="1"/>
  <c r="KU72"/>
  <c r="GA72"/>
  <c r="GP83"/>
  <c r="JC83" s="1"/>
  <c r="JD83" s="1"/>
  <c r="KU83"/>
  <c r="GA83"/>
  <c r="KU68"/>
  <c r="GA68"/>
  <c r="GP68"/>
  <c r="JC68" s="1"/>
  <c r="JD68" s="1"/>
  <c r="KU87"/>
  <c r="GA87"/>
  <c r="GP87"/>
  <c r="JC87" s="1"/>
  <c r="JD87" s="1"/>
  <c r="JS147"/>
  <c r="JR147"/>
  <c r="JR128"/>
  <c r="JS128"/>
  <c r="JH128"/>
  <c r="JH162"/>
  <c r="JR162"/>
  <c r="JS162"/>
  <c r="JR155"/>
  <c r="JF155"/>
  <c r="JS155"/>
  <c r="GP94"/>
  <c r="JC94" s="1"/>
  <c r="JD94" s="1"/>
  <c r="KU94"/>
  <c r="GA94"/>
  <c r="GP80"/>
  <c r="JC80" s="1"/>
  <c r="JD80" s="1"/>
  <c r="KU80"/>
  <c r="GA80"/>
  <c r="GA77"/>
  <c r="GP77"/>
  <c r="JC77" s="1"/>
  <c r="JD77" s="1"/>
  <c r="KU77"/>
  <c r="JF192"/>
  <c r="JS141"/>
  <c r="JR141"/>
  <c r="JS161"/>
  <c r="JF161"/>
  <c r="JR161"/>
  <c r="JF160"/>
  <c r="JS160"/>
  <c r="JR160"/>
  <c r="KU85"/>
  <c r="GA85"/>
  <c r="GP85"/>
  <c r="JC85" s="1"/>
  <c r="JD85" s="1"/>
  <c r="GP75"/>
  <c r="JC75" s="1"/>
  <c r="JD75" s="1"/>
  <c r="KU75"/>
  <c r="GA75"/>
  <c r="KU74"/>
  <c r="GA74"/>
  <c r="GP74"/>
  <c r="JC74" s="1"/>
  <c r="JD74" s="1"/>
  <c r="KU76"/>
  <c r="GA76"/>
  <c r="GP76"/>
  <c r="JC76" s="1"/>
  <c r="JD76" s="1"/>
  <c r="GP86"/>
  <c r="JC86" s="1"/>
  <c r="JD86" s="1"/>
  <c r="KU86"/>
  <c r="GA86"/>
  <c r="JF145"/>
  <c r="JS145"/>
  <c r="JR145"/>
  <c r="JF137"/>
  <c r="JH137"/>
  <c r="JE137"/>
  <c r="JG137"/>
  <c r="JJ137"/>
  <c r="JR122"/>
  <c r="JS122"/>
  <c r="KU81"/>
  <c r="GP81"/>
  <c r="JC81" s="1"/>
  <c r="JD81" s="1"/>
  <c r="GA81"/>
  <c r="GP91"/>
  <c r="JC91" s="1"/>
  <c r="JD91" s="1"/>
  <c r="KU91"/>
  <c r="GA91"/>
  <c r="JR117"/>
  <c r="JS117"/>
  <c r="JS149"/>
  <c r="JR149"/>
  <c r="KU92"/>
  <c r="GA92"/>
  <c r="GP92"/>
  <c r="JC92" s="1"/>
  <c r="JD92" s="1"/>
  <c r="GP88"/>
  <c r="JC88" s="1"/>
  <c r="JD88" s="1"/>
  <c r="KU88"/>
  <c r="GA88"/>
  <c r="KU95"/>
  <c r="GA95"/>
  <c r="GP95"/>
  <c r="JC95" s="1"/>
  <c r="JD95" s="1"/>
  <c r="KU93"/>
  <c r="GP93"/>
  <c r="JC93" s="1"/>
  <c r="JD93" s="1"/>
  <c r="GA93"/>
  <c r="KU90"/>
  <c r="GA90"/>
  <c r="GP90"/>
  <c r="JC90" s="1"/>
  <c r="JD90" s="1"/>
  <c r="GP69"/>
  <c r="JC69" s="1"/>
  <c r="JD69" s="1"/>
  <c r="GA69"/>
  <c r="KU69"/>
  <c r="KU84"/>
  <c r="GA84"/>
  <c r="GP84"/>
  <c r="JC84" s="1"/>
  <c r="JD84" s="1"/>
  <c r="KU89"/>
  <c r="GP89"/>
  <c r="JC89" s="1"/>
  <c r="JD89" s="1"/>
  <c r="GA89"/>
  <c r="KU97"/>
  <c r="GP97"/>
  <c r="JC97" s="1"/>
  <c r="JD97" s="1"/>
  <c r="GA97"/>
  <c r="JS129"/>
  <c r="JR129"/>
  <c r="JH129"/>
  <c r="JF185"/>
  <c r="FT9"/>
  <c r="JS140"/>
  <c r="JR140"/>
  <c r="GP73"/>
  <c r="JC73" s="1"/>
  <c r="JD73" s="1"/>
  <c r="GA73"/>
  <c r="KU73"/>
  <c r="JR118"/>
  <c r="JS118"/>
  <c r="JR146"/>
  <c r="JS146"/>
  <c r="JR109"/>
  <c r="JS109"/>
  <c r="KV10"/>
  <c r="KU79"/>
  <c r="GA79"/>
  <c r="GP79"/>
  <c r="JC79" s="1"/>
  <c r="JD79" s="1"/>
  <c r="GP70"/>
  <c r="JC70" s="1"/>
  <c r="JD70" s="1"/>
  <c r="GA70"/>
  <c r="KU70"/>
  <c r="KU71"/>
  <c r="GA71"/>
  <c r="GP71"/>
  <c r="JC71" s="1"/>
  <c r="JD71" s="1"/>
  <c r="GP78"/>
  <c r="JC78" s="1"/>
  <c r="JD78" s="1"/>
  <c r="KU78"/>
  <c r="GA78"/>
  <c r="KU82"/>
  <c r="GA82"/>
  <c r="GP82"/>
  <c r="JC82" s="1"/>
  <c r="JD82" s="1"/>
  <c r="JS151"/>
  <c r="JR151"/>
  <c r="JH136"/>
  <c r="JS136"/>
  <c r="JR136"/>
  <c r="JH133"/>
  <c r="JS133"/>
  <c r="JR133"/>
  <c r="JF156"/>
  <c r="JS156"/>
  <c r="JR156"/>
  <c r="FS9"/>
  <c r="BK133"/>
  <c r="DE134"/>
  <c r="DE200"/>
  <c r="CW200"/>
  <c r="BU133"/>
  <c r="CH133"/>
  <c r="DE133"/>
  <c r="BT64"/>
  <c r="BV132"/>
  <c r="BV191"/>
  <c r="BU192"/>
  <c r="DE64"/>
  <c r="BU64"/>
  <c r="CW169"/>
  <c r="BU169"/>
  <c r="BV169"/>
  <c r="BK134"/>
  <c r="BV170"/>
  <c r="CW64"/>
  <c r="CH64"/>
  <c r="BU134"/>
  <c r="DE192"/>
  <c r="BT134"/>
  <c r="CW170"/>
  <c r="BV133"/>
  <c r="BU170"/>
  <c r="BK160"/>
  <c r="CH160"/>
  <c r="BT160"/>
  <c r="BU160"/>
  <c r="EP9"/>
  <c r="CH136"/>
  <c r="BK109"/>
  <c r="BU136"/>
  <c r="DE136"/>
  <c r="BK136"/>
  <c r="ER9"/>
  <c r="EQ9"/>
  <c r="BT109"/>
  <c r="CH109"/>
  <c r="DE109"/>
  <c r="EX96"/>
  <c r="FE88"/>
  <c r="IE88" s="1"/>
  <c r="EX88"/>
  <c r="FE95"/>
  <c r="IE95" s="1"/>
  <c r="EX95"/>
  <c r="EX85"/>
  <c r="FE85"/>
  <c r="EX75"/>
  <c r="FE75"/>
  <c r="IA75" s="1"/>
  <c r="EX74"/>
  <c r="FE74"/>
  <c r="IE74" s="1"/>
  <c r="EX70"/>
  <c r="FE70"/>
  <c r="IA70" s="1"/>
  <c r="FE89"/>
  <c r="IA89" s="1"/>
  <c r="EX89"/>
  <c r="BE97"/>
  <c r="FE97"/>
  <c r="IE97" s="1"/>
  <c r="EX97"/>
  <c r="CH149"/>
  <c r="FE72"/>
  <c r="IE72" s="1"/>
  <c r="EX72"/>
  <c r="FE94"/>
  <c r="IA94" s="1"/>
  <c r="EX94"/>
  <c r="FE78"/>
  <c r="IA78" s="1"/>
  <c r="EX78"/>
  <c r="BE93"/>
  <c r="FE93"/>
  <c r="IE93" s="1"/>
  <c r="EX93"/>
  <c r="FE81"/>
  <c r="EX81"/>
  <c r="EX84"/>
  <c r="FE84"/>
  <c r="FE92"/>
  <c r="IA92" s="1"/>
  <c r="EX92"/>
  <c r="BE87"/>
  <c r="FE87"/>
  <c r="EX87"/>
  <c r="FE73"/>
  <c r="EX73"/>
  <c r="FE80"/>
  <c r="HF80" s="1"/>
  <c r="EX80"/>
  <c r="EX69"/>
  <c r="FE69"/>
  <c r="IE69" s="1"/>
  <c r="EX82"/>
  <c r="FE82"/>
  <c r="IE82" s="1"/>
  <c r="BE77"/>
  <c r="FE77"/>
  <c r="IA77" s="1"/>
  <c r="EX77"/>
  <c r="FE79"/>
  <c r="IE79" s="1"/>
  <c r="EX79"/>
  <c r="FE71"/>
  <c r="EX71"/>
  <c r="BE91"/>
  <c r="EX91"/>
  <c r="FE91"/>
  <c r="IE91" s="1"/>
  <c r="EX83"/>
  <c r="FE83"/>
  <c r="EX90"/>
  <c r="FE90"/>
  <c r="IA90" s="1"/>
  <c r="EX68"/>
  <c r="FE68"/>
  <c r="FE76"/>
  <c r="EX76"/>
  <c r="EX86"/>
  <c r="FE86"/>
  <c r="IA86" s="1"/>
  <c r="BU151"/>
  <c r="BU196"/>
  <c r="CW151"/>
  <c r="BT151"/>
  <c r="DE196"/>
  <c r="CH151"/>
  <c r="BT149"/>
  <c r="DE167"/>
  <c r="DE190"/>
  <c r="BV190"/>
  <c r="BU149"/>
  <c r="BV155"/>
  <c r="CH155"/>
  <c r="BT155"/>
  <c r="CW155"/>
  <c r="BK155"/>
  <c r="CW149"/>
  <c r="BU171"/>
  <c r="BU180"/>
  <c r="BU177"/>
  <c r="BU131"/>
  <c r="CH131"/>
  <c r="DE131"/>
  <c r="BU167"/>
  <c r="DE180"/>
  <c r="CW190"/>
  <c r="BV131"/>
  <c r="CW171"/>
  <c r="DE171"/>
  <c r="BK114"/>
  <c r="BT114"/>
  <c r="BK139"/>
  <c r="CH114"/>
  <c r="BV196"/>
  <c r="CW114"/>
  <c r="CH140"/>
  <c r="DE177"/>
  <c r="BT131"/>
  <c r="BK115"/>
  <c r="CW197"/>
  <c r="CW140"/>
  <c r="BT140"/>
  <c r="DE197"/>
  <c r="BV130"/>
  <c r="BV189"/>
  <c r="BT147"/>
  <c r="CH147"/>
  <c r="BU147"/>
  <c r="CW147"/>
  <c r="DE189"/>
  <c r="BU140"/>
  <c r="BE81"/>
  <c r="BU115"/>
  <c r="BU189"/>
  <c r="BV114"/>
  <c r="CH115"/>
  <c r="BT115"/>
  <c r="CW139"/>
  <c r="CW179"/>
  <c r="DE179"/>
  <c r="BV179"/>
  <c r="BV139"/>
  <c r="CH139"/>
  <c r="BT139"/>
  <c r="BV138"/>
  <c r="BT62"/>
  <c r="CH62"/>
  <c r="BV62"/>
  <c r="CW62"/>
  <c r="BK62"/>
  <c r="BU62"/>
  <c r="BK146"/>
  <c r="BT146"/>
  <c r="BV146"/>
  <c r="DE146"/>
  <c r="CH146"/>
  <c r="BU146"/>
  <c r="CH162"/>
  <c r="BK162"/>
  <c r="BT162"/>
  <c r="BU162"/>
  <c r="CW162"/>
  <c r="BE68"/>
  <c r="BV57"/>
  <c r="BK57"/>
  <c r="BT57"/>
  <c r="CH57"/>
  <c r="CW57"/>
  <c r="BU57"/>
  <c r="DE202"/>
  <c r="BU202"/>
  <c r="CW202"/>
  <c r="BE92"/>
  <c r="BE72"/>
  <c r="BK124"/>
  <c r="BU124"/>
  <c r="DE124"/>
  <c r="BT124"/>
  <c r="CH124"/>
  <c r="BU183"/>
  <c r="CW183"/>
  <c r="DE183"/>
  <c r="BE74"/>
  <c r="BV63"/>
  <c r="CH63"/>
  <c r="BK63"/>
  <c r="BU63"/>
  <c r="BT63"/>
  <c r="DE63"/>
  <c r="CH55"/>
  <c r="BV55"/>
  <c r="BU55"/>
  <c r="BK55"/>
  <c r="BT55"/>
  <c r="DE55"/>
  <c r="BK51"/>
  <c r="CH51"/>
  <c r="BU51"/>
  <c r="DO51"/>
  <c r="BV51"/>
  <c r="BT51"/>
  <c r="CW51"/>
  <c r="DE101"/>
  <c r="BK101"/>
  <c r="CH101"/>
  <c r="BU101"/>
  <c r="BT101"/>
  <c r="CW49"/>
  <c r="CH49"/>
  <c r="BV49"/>
  <c r="BU49"/>
  <c r="BT49"/>
  <c r="BK49"/>
  <c r="BV166"/>
  <c r="BU166"/>
  <c r="DE166"/>
  <c r="CW166"/>
  <c r="BK161"/>
  <c r="DE161"/>
  <c r="BV161"/>
  <c r="CH161"/>
  <c r="BU161"/>
  <c r="BT161"/>
  <c r="BV160"/>
  <c r="BE90"/>
  <c r="BK116"/>
  <c r="BU116"/>
  <c r="CH116"/>
  <c r="DE116"/>
  <c r="BT116"/>
  <c r="BV115"/>
  <c r="BE70"/>
  <c r="BE69"/>
  <c r="BE84"/>
  <c r="BU204"/>
  <c r="DE204"/>
  <c r="CW204"/>
  <c r="BK144"/>
  <c r="CH144"/>
  <c r="BT144"/>
  <c r="BE76"/>
  <c r="BK128"/>
  <c r="DE128"/>
  <c r="CH128"/>
  <c r="BT128"/>
  <c r="BU128"/>
  <c r="CW61"/>
  <c r="BV61"/>
  <c r="BK61"/>
  <c r="CH61"/>
  <c r="BU61"/>
  <c r="BT61"/>
  <c r="BE79"/>
  <c r="BV65"/>
  <c r="CH65"/>
  <c r="DE65"/>
  <c r="BK65"/>
  <c r="BT65"/>
  <c r="BV64"/>
  <c r="BU65"/>
  <c r="BK59"/>
  <c r="CW59"/>
  <c r="CH59"/>
  <c r="BV59"/>
  <c r="BU59"/>
  <c r="BT59"/>
  <c r="DE173"/>
  <c r="CW173"/>
  <c r="BU173"/>
  <c r="BE85"/>
  <c r="BE73"/>
  <c r="BE83"/>
  <c r="BE88"/>
  <c r="BU141"/>
  <c r="CH141"/>
  <c r="BV141"/>
  <c r="BK141"/>
  <c r="BT141"/>
  <c r="DE141"/>
  <c r="BV140"/>
  <c r="BU66"/>
  <c r="CW66"/>
  <c r="BV66"/>
  <c r="BK66"/>
  <c r="BT66"/>
  <c r="CH66"/>
  <c r="CH53"/>
  <c r="DE53"/>
  <c r="DO53"/>
  <c r="BU53"/>
  <c r="BV53"/>
  <c r="BK53"/>
  <c r="BT53"/>
  <c r="BE82"/>
  <c r="BV193"/>
  <c r="BV192"/>
  <c r="CW193"/>
  <c r="DE193"/>
  <c r="BU193"/>
  <c r="CW185"/>
  <c r="BU185"/>
  <c r="DE185"/>
  <c r="BV54"/>
  <c r="BK54"/>
  <c r="BU54"/>
  <c r="CW54"/>
  <c r="CH54"/>
  <c r="DO54"/>
  <c r="BT54"/>
  <c r="CW122"/>
  <c r="CH122"/>
  <c r="BK122"/>
  <c r="BT122"/>
  <c r="BU122"/>
  <c r="BE75"/>
  <c r="BT60"/>
  <c r="CH60"/>
  <c r="BK60"/>
  <c r="BU60"/>
  <c r="DE60"/>
  <c r="BV60"/>
  <c r="BE95"/>
  <c r="CH50"/>
  <c r="DE50"/>
  <c r="BV50"/>
  <c r="BU50"/>
  <c r="CW50"/>
  <c r="BK50"/>
  <c r="BT50"/>
  <c r="BU156"/>
  <c r="DE156"/>
  <c r="BT156"/>
  <c r="CH156"/>
  <c r="BK156"/>
  <c r="CH58"/>
  <c r="BT58"/>
  <c r="BU58"/>
  <c r="BK58"/>
  <c r="BV58"/>
  <c r="DE58"/>
  <c r="BV206"/>
  <c r="BU206"/>
  <c r="DE206"/>
  <c r="CW206"/>
  <c r="CW67"/>
  <c r="BU67"/>
  <c r="CH67"/>
  <c r="BT67"/>
  <c r="BK67"/>
  <c r="BE94"/>
  <c r="BK48"/>
  <c r="BT48"/>
  <c r="DE48"/>
  <c r="CH48"/>
  <c r="BV48"/>
  <c r="BU48"/>
  <c r="BV47"/>
  <c r="BK52"/>
  <c r="BT52"/>
  <c r="BU52"/>
  <c r="CH52"/>
  <c r="DE52"/>
  <c r="BV52"/>
  <c r="DO52"/>
  <c r="BE71"/>
  <c r="CH56"/>
  <c r="BV56"/>
  <c r="BU56"/>
  <c r="BK56"/>
  <c r="BT56"/>
  <c r="DE56"/>
  <c r="BE78"/>
  <c r="BE80"/>
  <c r="DE145"/>
  <c r="BT145"/>
  <c r="BV145"/>
  <c r="CH145"/>
  <c r="BU145"/>
  <c r="BK145"/>
  <c r="BE89"/>
  <c r="BE86"/>
  <c r="AW9"/>
  <c r="AY9"/>
  <c r="AX9"/>
  <c r="GT190"/>
  <c r="IE190"/>
  <c r="IA190"/>
  <c r="GS190"/>
  <c r="GV190"/>
  <c r="GR190"/>
  <c r="GQ190"/>
  <c r="GU190"/>
  <c r="GV18"/>
  <c r="GQ18"/>
  <c r="GU18"/>
  <c r="GR18"/>
  <c r="IA18"/>
  <c r="HG18"/>
  <c r="GT18"/>
  <c r="GS18"/>
  <c r="IE18"/>
  <c r="HF18"/>
  <c r="GQ196"/>
  <c r="GU196"/>
  <c r="GS196"/>
  <c r="GT196"/>
  <c r="GR196"/>
  <c r="GV196"/>
  <c r="IE196"/>
  <c r="IA196"/>
  <c r="IE166"/>
  <c r="GQ166"/>
  <c r="IA166"/>
  <c r="GU166"/>
  <c r="GT166"/>
  <c r="GS166"/>
  <c r="GV166"/>
  <c r="GR166"/>
  <c r="DO59"/>
  <c r="DO61"/>
  <c r="DO58"/>
  <c r="DO62"/>
  <c r="DO55"/>
  <c r="DO66"/>
  <c r="DO60"/>
  <c r="DO65"/>
  <c r="DO57"/>
  <c r="DO56"/>
  <c r="DO63"/>
  <c r="HF147"/>
  <c r="GV147"/>
  <c r="GR147"/>
  <c r="HG147"/>
  <c r="GT147"/>
  <c r="IA147"/>
  <c r="GS147"/>
  <c r="GU147"/>
  <c r="GQ147"/>
  <c r="GQ192"/>
  <c r="IE192"/>
  <c r="IA192"/>
  <c r="GT192"/>
  <c r="GS192"/>
  <c r="GV192"/>
  <c r="GR192"/>
  <c r="GU192"/>
  <c r="GQ19"/>
  <c r="GR19"/>
  <c r="GT19"/>
  <c r="GU19"/>
  <c r="HF19"/>
  <c r="GV19"/>
  <c r="HG19"/>
  <c r="IA19"/>
  <c r="GS19"/>
  <c r="HF14"/>
  <c r="HG14"/>
  <c r="GT14"/>
  <c r="GR14"/>
  <c r="GU14"/>
  <c r="IA14"/>
  <c r="GQ14"/>
  <c r="GV14"/>
  <c r="GS14"/>
  <c r="IA151"/>
  <c r="HG151"/>
  <c r="HF151"/>
  <c r="GR151"/>
  <c r="GT151"/>
  <c r="GQ151"/>
  <c r="GU151"/>
  <c r="GV151"/>
  <c r="GS151"/>
  <c r="HG156"/>
  <c r="GS156"/>
  <c r="GR156"/>
  <c r="GT156"/>
  <c r="GQ156"/>
  <c r="GU156"/>
  <c r="HF156"/>
  <c r="GV156"/>
  <c r="IE156"/>
  <c r="HF163"/>
  <c r="HG163"/>
  <c r="IA163"/>
  <c r="IE109"/>
  <c r="HF109"/>
  <c r="HG109"/>
  <c r="GQ109"/>
  <c r="GT109"/>
  <c r="GR109"/>
  <c r="GS109"/>
  <c r="GU109"/>
  <c r="GV109"/>
  <c r="GS17"/>
  <c r="GT17"/>
  <c r="GR17"/>
  <c r="GV17"/>
  <c r="HF17"/>
  <c r="HG17"/>
  <c r="GU17"/>
  <c r="GQ17"/>
  <c r="IE17"/>
  <c r="IE177"/>
  <c r="GQ177"/>
  <c r="IA177"/>
  <c r="GV177"/>
  <c r="GT177"/>
  <c r="GR177"/>
  <c r="GS177"/>
  <c r="GU177"/>
  <c r="IE40"/>
  <c r="GR40"/>
  <c r="HG40"/>
  <c r="GS40"/>
  <c r="GQ40"/>
  <c r="GU40"/>
  <c r="HF40"/>
  <c r="GT40"/>
  <c r="GV40"/>
  <c r="IA139"/>
  <c r="GV139"/>
  <c r="HG139"/>
  <c r="GQ139"/>
  <c r="GT139"/>
  <c r="GS139"/>
  <c r="GR139"/>
  <c r="HF139"/>
  <c r="GU139"/>
  <c r="IE44"/>
  <c r="HF44"/>
  <c r="HG44"/>
  <c r="GS44"/>
  <c r="GR44"/>
  <c r="GQ44"/>
  <c r="GV44"/>
  <c r="GU44"/>
  <c r="GT44"/>
  <c r="IE171"/>
  <c r="IA171"/>
  <c r="GQ171"/>
  <c r="GT171"/>
  <c r="GU171"/>
  <c r="GS171"/>
  <c r="GV171"/>
  <c r="GR171"/>
  <c r="IA160"/>
  <c r="HG160"/>
  <c r="GU160"/>
  <c r="GS160"/>
  <c r="HF160"/>
  <c r="GR160"/>
  <c r="GT160"/>
  <c r="GQ160"/>
  <c r="GV160"/>
  <c r="GQ189"/>
  <c r="GS189"/>
  <c r="IE189"/>
  <c r="GU189"/>
  <c r="GR189"/>
  <c r="GV189"/>
  <c r="GT189"/>
  <c r="IA189"/>
  <c r="IA195"/>
  <c r="GT195"/>
  <c r="IE195"/>
  <c r="GR195"/>
  <c r="GS195"/>
  <c r="GQ195"/>
  <c r="GU195"/>
  <c r="GV195"/>
  <c r="GU197"/>
  <c r="GV197"/>
  <c r="GR197"/>
  <c r="GS197"/>
  <c r="GQ197"/>
  <c r="IA197"/>
  <c r="IE197"/>
  <c r="GT197"/>
  <c r="HG136"/>
  <c r="HF136"/>
  <c r="IE136"/>
  <c r="GS136"/>
  <c r="GT136"/>
  <c r="GQ136"/>
  <c r="GU136"/>
  <c r="GV136"/>
  <c r="GR136"/>
  <c r="IE202"/>
  <c r="GU202"/>
  <c r="GT202"/>
  <c r="GR202"/>
  <c r="GQ202"/>
  <c r="IA202"/>
  <c r="GS202"/>
  <c r="GV202"/>
  <c r="IE161"/>
  <c r="GQ161"/>
  <c r="GU161"/>
  <c r="GS161"/>
  <c r="GR161"/>
  <c r="HF161"/>
  <c r="GT161"/>
  <c r="HG161"/>
  <c r="GV161"/>
  <c r="GT162"/>
  <c r="GQ162"/>
  <c r="GS162"/>
  <c r="HG162"/>
  <c r="GR162"/>
  <c r="HF162"/>
  <c r="GU162"/>
  <c r="GV162"/>
  <c r="IA162"/>
  <c r="IA13"/>
  <c r="GV13"/>
  <c r="GR13"/>
  <c r="GS13"/>
  <c r="GQ13"/>
  <c r="HF13"/>
  <c r="HG13"/>
  <c r="GU13"/>
  <c r="GT13"/>
  <c r="IE204"/>
  <c r="GR204"/>
  <c r="IA204"/>
  <c r="GQ204"/>
  <c r="GU204"/>
  <c r="GV204"/>
  <c r="GS204"/>
  <c r="GT204"/>
  <c r="GT185"/>
  <c r="GQ185"/>
  <c r="GU185"/>
  <c r="GS185"/>
  <c r="IE185"/>
  <c r="GV185"/>
  <c r="IA185"/>
  <c r="GR185"/>
  <c r="IE207"/>
  <c r="GS207"/>
  <c r="GU207"/>
  <c r="GQ207"/>
  <c r="IA207"/>
  <c r="GV207"/>
  <c r="GT207"/>
  <c r="GR207"/>
  <c r="IA16"/>
  <c r="GQ16"/>
  <c r="GT16"/>
  <c r="GR16"/>
  <c r="GV16"/>
  <c r="HF16"/>
  <c r="GS16"/>
  <c r="GU16"/>
  <c r="HG16"/>
  <c r="IE15"/>
  <c r="GV15"/>
  <c r="GT15"/>
  <c r="GU15"/>
  <c r="HF15"/>
  <c r="HG15"/>
  <c r="GS15"/>
  <c r="GR15"/>
  <c r="GQ15"/>
  <c r="HG153"/>
  <c r="HF141"/>
  <c r="GS141"/>
  <c r="GV141"/>
  <c r="GT141"/>
  <c r="HG141"/>
  <c r="GU141"/>
  <c r="GR141"/>
  <c r="IE141"/>
  <c r="GQ141"/>
  <c r="DF12"/>
  <c r="DG11" s="1"/>
  <c r="CX12"/>
  <c r="CY11" s="1"/>
  <c r="JL10"/>
  <c r="IB11"/>
  <c r="IC10" s="1"/>
  <c r="IF11"/>
  <c r="IG10" s="1"/>
  <c r="DH10"/>
  <c r="DI10" s="1"/>
  <c r="BV178" l="1"/>
  <c r="BV177"/>
  <c r="DN201"/>
  <c r="DN182"/>
  <c r="CJ196"/>
  <c r="CJ179"/>
  <c r="CJ178"/>
  <c r="DE201"/>
  <c r="BU201"/>
  <c r="CI195"/>
  <c r="DE182"/>
  <c r="CI182"/>
  <c r="BV182"/>
  <c r="BV200"/>
  <c r="CJ195"/>
  <c r="CI201"/>
  <c r="BU195"/>
  <c r="BL191"/>
  <c r="BM190" s="1"/>
  <c r="BN189" s="1"/>
  <c r="BO188" s="1"/>
  <c r="BP187" s="1"/>
  <c r="BQ186" s="1"/>
  <c r="CW201"/>
  <c r="CW178"/>
  <c r="DE178"/>
  <c r="DE195"/>
  <c r="DN195"/>
  <c r="BV194"/>
  <c r="CJ202"/>
  <c r="CJ183"/>
  <c r="CW182"/>
  <c r="CW195"/>
  <c r="CJ201"/>
  <c r="BU178"/>
  <c r="DN178"/>
  <c r="DO178" s="1"/>
  <c r="BV204"/>
  <c r="BU205"/>
  <c r="BL194"/>
  <c r="BM193" s="1"/>
  <c r="BN192" s="1"/>
  <c r="BO191" s="1"/>
  <c r="BP190" s="1"/>
  <c r="BQ189" s="1"/>
  <c r="IA193"/>
  <c r="HG193"/>
  <c r="HF193"/>
  <c r="JR188"/>
  <c r="JS188"/>
  <c r="BK205"/>
  <c r="CH205"/>
  <c r="BT205"/>
  <c r="JR165"/>
  <c r="JS165"/>
  <c r="IE180"/>
  <c r="HG180"/>
  <c r="HF180"/>
  <c r="GQ167"/>
  <c r="HF167"/>
  <c r="HG167"/>
  <c r="JS184"/>
  <c r="JR184"/>
  <c r="IE198"/>
  <c r="HG198"/>
  <c r="HF198"/>
  <c r="JD208"/>
  <c r="JH208" s="1"/>
  <c r="JS208"/>
  <c r="JR208"/>
  <c r="CH182"/>
  <c r="BT182"/>
  <c r="BK182"/>
  <c r="BL189" s="1"/>
  <c r="JD178"/>
  <c r="JJ178" s="1"/>
  <c r="JS178"/>
  <c r="JR178"/>
  <c r="KC197"/>
  <c r="KD196" s="1"/>
  <c r="KE195" s="1"/>
  <c r="KF194" s="1"/>
  <c r="KG193" s="1"/>
  <c r="KH192" s="1"/>
  <c r="KI191" s="1"/>
  <c r="KJ190" s="1"/>
  <c r="JT197"/>
  <c r="DO188"/>
  <c r="DO173"/>
  <c r="DP173" s="1"/>
  <c r="DO124"/>
  <c r="DO185"/>
  <c r="DO123"/>
  <c r="DO130"/>
  <c r="DP129" s="1"/>
  <c r="BV205"/>
  <c r="DO180"/>
  <c r="BL192"/>
  <c r="CJ206"/>
  <c r="DE205"/>
  <c r="DO175"/>
  <c r="DP174" s="1"/>
  <c r="DO177"/>
  <c r="DO193"/>
  <c r="DO166"/>
  <c r="DO120"/>
  <c r="IA168"/>
  <c r="HF168"/>
  <c r="HG168"/>
  <c r="JR187"/>
  <c r="JS187"/>
  <c r="JS168"/>
  <c r="JR168"/>
  <c r="JS186"/>
  <c r="JR186"/>
  <c r="HG165"/>
  <c r="HF165"/>
  <c r="GU183"/>
  <c r="HF183"/>
  <c r="HG183"/>
  <c r="JS175"/>
  <c r="JR175"/>
  <c r="JD181"/>
  <c r="JJ181" s="1"/>
  <c r="JS181"/>
  <c r="JR181"/>
  <c r="HF203"/>
  <c r="HG203"/>
  <c r="IE200"/>
  <c r="HF200"/>
  <c r="HG200"/>
  <c r="IE176"/>
  <c r="HF176"/>
  <c r="HG176"/>
  <c r="JR198"/>
  <c r="JS198"/>
  <c r="IE175"/>
  <c r="HG175"/>
  <c r="HF175"/>
  <c r="CH195"/>
  <c r="BT195"/>
  <c r="BK195"/>
  <c r="BL197" s="1"/>
  <c r="GR179"/>
  <c r="HF179"/>
  <c r="HG179"/>
  <c r="CH178"/>
  <c r="BT178"/>
  <c r="BK178"/>
  <c r="BK201"/>
  <c r="CH201"/>
  <c r="BT201"/>
  <c r="DO134"/>
  <c r="DP134" s="1"/>
  <c r="DO107"/>
  <c r="DO179"/>
  <c r="DO168"/>
  <c r="DO169"/>
  <c r="DO131"/>
  <c r="CJ205"/>
  <c r="DO181"/>
  <c r="DO167"/>
  <c r="DO194"/>
  <c r="DO189"/>
  <c r="DO170"/>
  <c r="DO153"/>
  <c r="JS176"/>
  <c r="JR176"/>
  <c r="GR194"/>
  <c r="HG194"/>
  <c r="HF194"/>
  <c r="IA206"/>
  <c r="HF206"/>
  <c r="HG206"/>
  <c r="HG188"/>
  <c r="HF188"/>
  <c r="HF178"/>
  <c r="HG178"/>
  <c r="JD201"/>
  <c r="JG201" s="1"/>
  <c r="JR201"/>
  <c r="JS201"/>
  <c r="IA174"/>
  <c r="HF174"/>
  <c r="HG174"/>
  <c r="JS170"/>
  <c r="JR170"/>
  <c r="HG208"/>
  <c r="HF208"/>
  <c r="JS203"/>
  <c r="JR203"/>
  <c r="IA199"/>
  <c r="HF199"/>
  <c r="HG199"/>
  <c r="JD182"/>
  <c r="JJ182" s="1"/>
  <c r="JS182"/>
  <c r="JR182"/>
  <c r="GS173"/>
  <c r="HF173"/>
  <c r="HG173"/>
  <c r="DO158"/>
  <c r="BL190"/>
  <c r="DO118"/>
  <c r="DO132"/>
  <c r="DO115"/>
  <c r="DP115" s="1"/>
  <c r="CI205"/>
  <c r="DO207"/>
  <c r="DO171"/>
  <c r="DP171" s="1"/>
  <c r="DO121"/>
  <c r="DO117"/>
  <c r="DO125"/>
  <c r="BL193"/>
  <c r="HG186"/>
  <c r="HF186"/>
  <c r="IE191"/>
  <c r="HF191"/>
  <c r="HG191"/>
  <c r="JS199"/>
  <c r="JR199"/>
  <c r="JR174"/>
  <c r="JS174"/>
  <c r="BK172"/>
  <c r="BL173" s="1"/>
  <c r="BM172" s="1"/>
  <c r="BN171" s="1"/>
  <c r="BO170" s="1"/>
  <c r="BP169" s="1"/>
  <c r="BQ168" s="1"/>
  <c r="CH172"/>
  <c r="BT172"/>
  <c r="JD205"/>
  <c r="JH205" s="1"/>
  <c r="JS205"/>
  <c r="JR205"/>
  <c r="HG181"/>
  <c r="HF181"/>
  <c r="HF201"/>
  <c r="HG201"/>
  <c r="JD172"/>
  <c r="JF172" s="1"/>
  <c r="JS172"/>
  <c r="JR172"/>
  <c r="IE187"/>
  <c r="HF187"/>
  <c r="HG187"/>
  <c r="HG170"/>
  <c r="HF170"/>
  <c r="IA184"/>
  <c r="HF184"/>
  <c r="HG184"/>
  <c r="GR169"/>
  <c r="HF169"/>
  <c r="HG169"/>
  <c r="BK207"/>
  <c r="BT207"/>
  <c r="CH207"/>
  <c r="IE182"/>
  <c r="HF182"/>
  <c r="HG182"/>
  <c r="IE172"/>
  <c r="HF172"/>
  <c r="HG172"/>
  <c r="IA205"/>
  <c r="HG205"/>
  <c r="HF205"/>
  <c r="JT196"/>
  <c r="JU195" s="1"/>
  <c r="JV194" s="1"/>
  <c r="JW193" s="1"/>
  <c r="JX192" s="1"/>
  <c r="JY191" s="1"/>
  <c r="KC196"/>
  <c r="KD195" s="1"/>
  <c r="KE194" s="1"/>
  <c r="KF193" s="1"/>
  <c r="KG192" s="1"/>
  <c r="KH191" s="1"/>
  <c r="KI190" s="1"/>
  <c r="KJ189" s="1"/>
  <c r="DO206"/>
  <c r="DO190"/>
  <c r="DP190" s="1"/>
  <c r="DO106"/>
  <c r="HF153"/>
  <c r="DO114"/>
  <c r="DP113" s="1"/>
  <c r="DO133"/>
  <c r="DO176"/>
  <c r="DN205"/>
  <c r="DO205" s="1"/>
  <c r="DO192"/>
  <c r="DP191" s="1"/>
  <c r="DE105"/>
  <c r="DE112"/>
  <c r="DE118"/>
  <c r="CW96"/>
  <c r="DE129"/>
  <c r="DE153"/>
  <c r="CW120"/>
  <c r="IA149"/>
  <c r="DE125"/>
  <c r="DO18"/>
  <c r="DO16"/>
  <c r="DO17"/>
  <c r="DO15"/>
  <c r="CW108"/>
  <c r="DE103"/>
  <c r="DE121"/>
  <c r="DE126"/>
  <c r="DO92"/>
  <c r="DO45"/>
  <c r="DP44" s="1"/>
  <c r="CW107"/>
  <c r="DO14"/>
  <c r="DO26"/>
  <c r="DO13"/>
  <c r="DO10"/>
  <c r="DO11"/>
  <c r="DO12"/>
  <c r="CJ43"/>
  <c r="CW42"/>
  <c r="DE110"/>
  <c r="DE137"/>
  <c r="DE135"/>
  <c r="CJ102"/>
  <c r="CW102"/>
  <c r="DE163"/>
  <c r="CW127"/>
  <c r="DE113"/>
  <c r="GV153"/>
  <c r="IA164"/>
  <c r="CW123"/>
  <c r="CW119"/>
  <c r="CW164"/>
  <c r="IA153"/>
  <c r="IA142"/>
  <c r="BU163"/>
  <c r="CJ163"/>
  <c r="BV162"/>
  <c r="GS142"/>
  <c r="GV142"/>
  <c r="HF142"/>
  <c r="GT142"/>
  <c r="GQ142"/>
  <c r="HG142"/>
  <c r="CW153"/>
  <c r="GR142"/>
  <c r="GU142"/>
  <c r="GR153"/>
  <c r="BK153"/>
  <c r="BT153"/>
  <c r="JD153"/>
  <c r="JG153" s="1"/>
  <c r="GT173"/>
  <c r="GV178"/>
  <c r="CI163"/>
  <c r="GU153"/>
  <c r="CH163"/>
  <c r="DN163"/>
  <c r="DO159" s="1"/>
  <c r="GS153"/>
  <c r="BT163"/>
  <c r="JR163"/>
  <c r="GT153"/>
  <c r="GR145"/>
  <c r="BK163"/>
  <c r="JS153"/>
  <c r="GQ153"/>
  <c r="GR163"/>
  <c r="GU163"/>
  <c r="JF163"/>
  <c r="CH153"/>
  <c r="GQ163"/>
  <c r="GT163"/>
  <c r="GV163"/>
  <c r="BU153"/>
  <c r="CJ129"/>
  <c r="GS163"/>
  <c r="JS163"/>
  <c r="CI153"/>
  <c r="GT145"/>
  <c r="GS201"/>
  <c r="GR201"/>
  <c r="BT129"/>
  <c r="CI129"/>
  <c r="GV149"/>
  <c r="GS149"/>
  <c r="CW129"/>
  <c r="GT201"/>
  <c r="GV201"/>
  <c r="IE201"/>
  <c r="GS137"/>
  <c r="GU201"/>
  <c r="GQ201"/>
  <c r="IA201"/>
  <c r="GV137"/>
  <c r="GR173"/>
  <c r="GU173"/>
  <c r="GV173"/>
  <c r="IE173"/>
  <c r="GQ173"/>
  <c r="IA173"/>
  <c r="IA103"/>
  <c r="IE205"/>
  <c r="GT149"/>
  <c r="GR149"/>
  <c r="GQ149"/>
  <c r="HF149"/>
  <c r="IA172"/>
  <c r="HG149"/>
  <c r="GU149"/>
  <c r="GU145"/>
  <c r="BK129"/>
  <c r="GT172"/>
  <c r="BU129"/>
  <c r="IE145"/>
  <c r="BV129"/>
  <c r="HF145"/>
  <c r="GQ172"/>
  <c r="HG145"/>
  <c r="HG137"/>
  <c r="HF137"/>
  <c r="GQ145"/>
  <c r="GQ137"/>
  <c r="GU137"/>
  <c r="CJ130"/>
  <c r="GV172"/>
  <c r="GQ164"/>
  <c r="GR172"/>
  <c r="GV145"/>
  <c r="GT137"/>
  <c r="BV128"/>
  <c r="CH129"/>
  <c r="GR137"/>
  <c r="GU172"/>
  <c r="GS172"/>
  <c r="GS145"/>
  <c r="IA137"/>
  <c r="GV205"/>
  <c r="GS103"/>
  <c r="GQ205"/>
  <c r="GS205"/>
  <c r="GT205"/>
  <c r="GR205"/>
  <c r="GR103"/>
  <c r="GU205"/>
  <c r="JS103"/>
  <c r="CI118"/>
  <c r="JR103"/>
  <c r="IA182"/>
  <c r="GQ103"/>
  <c r="GT103"/>
  <c r="BT164"/>
  <c r="GV182"/>
  <c r="GS182"/>
  <c r="CJ164"/>
  <c r="DN164"/>
  <c r="DO164" s="1"/>
  <c r="GU182"/>
  <c r="HG103"/>
  <c r="GT182"/>
  <c r="GV103"/>
  <c r="BV163"/>
  <c r="BU104"/>
  <c r="GU103"/>
  <c r="JR124"/>
  <c r="CH164"/>
  <c r="HF103"/>
  <c r="DE164"/>
  <c r="GQ182"/>
  <c r="BK164"/>
  <c r="BL171" s="1"/>
  <c r="BM170" s="1"/>
  <c r="BN169" s="1"/>
  <c r="BO168" s="1"/>
  <c r="BP167" s="1"/>
  <c r="BQ166" s="1"/>
  <c r="CI164"/>
  <c r="GR182"/>
  <c r="JS104"/>
  <c r="JR104"/>
  <c r="GV104"/>
  <c r="GT164"/>
  <c r="BU118"/>
  <c r="CH118"/>
  <c r="JS124"/>
  <c r="BK118"/>
  <c r="HG164"/>
  <c r="CW118"/>
  <c r="GU164"/>
  <c r="HF164"/>
  <c r="GV164"/>
  <c r="BT118"/>
  <c r="GR164"/>
  <c r="GS164"/>
  <c r="CW104"/>
  <c r="DN104"/>
  <c r="CI104"/>
  <c r="BT104"/>
  <c r="CH104"/>
  <c r="DE104"/>
  <c r="BU103"/>
  <c r="HF119"/>
  <c r="CH103"/>
  <c r="CW103"/>
  <c r="BK103"/>
  <c r="CI103"/>
  <c r="CI125"/>
  <c r="BV103"/>
  <c r="BT103"/>
  <c r="CJ104"/>
  <c r="BK123"/>
  <c r="JR113"/>
  <c r="CI113"/>
  <c r="CW125"/>
  <c r="BU125"/>
  <c r="CJ125"/>
  <c r="JS113"/>
  <c r="BT113"/>
  <c r="DO95"/>
  <c r="BU113"/>
  <c r="BV113"/>
  <c r="BV124"/>
  <c r="CW113"/>
  <c r="BT125"/>
  <c r="BK113"/>
  <c r="CH125"/>
  <c r="CJ114"/>
  <c r="CH113"/>
  <c r="BK125"/>
  <c r="BV118"/>
  <c r="CW112"/>
  <c r="DE117"/>
  <c r="BU123"/>
  <c r="BK120"/>
  <c r="HG117"/>
  <c r="CI120"/>
  <c r="HF51"/>
  <c r="HF32"/>
  <c r="JH191"/>
  <c r="KV191" s="1"/>
  <c r="JF18"/>
  <c r="HF128"/>
  <c r="HG119"/>
  <c r="DE107"/>
  <c r="HF105"/>
  <c r="BK112"/>
  <c r="CI123"/>
  <c r="JG15"/>
  <c r="JR131"/>
  <c r="BK119"/>
  <c r="BU119"/>
  <c r="DE123"/>
  <c r="JS101"/>
  <c r="CJ123"/>
  <c r="HG56"/>
  <c r="BK126"/>
  <c r="CH123"/>
  <c r="CJ119"/>
  <c r="CI112"/>
  <c r="DN105"/>
  <c r="DO105" s="1"/>
  <c r="HG99"/>
  <c r="BV134"/>
  <c r="JR60"/>
  <c r="DE119"/>
  <c r="CJ126"/>
  <c r="CI119"/>
  <c r="CW121"/>
  <c r="BT112"/>
  <c r="JH19"/>
  <c r="HF99"/>
  <c r="HG34"/>
  <c r="BV122"/>
  <c r="CJ106"/>
  <c r="JR114"/>
  <c r="BU121"/>
  <c r="JF20"/>
  <c r="JJ20"/>
  <c r="JE207"/>
  <c r="HF31"/>
  <c r="JF194"/>
  <c r="JF191"/>
  <c r="CH117"/>
  <c r="JJ191"/>
  <c r="JE19"/>
  <c r="JE20"/>
  <c r="HG48"/>
  <c r="BK108"/>
  <c r="BU117"/>
  <c r="JG207"/>
  <c r="KV207" s="1"/>
  <c r="JG19"/>
  <c r="JF19"/>
  <c r="JG20"/>
  <c r="KV20" s="1"/>
  <c r="JR100"/>
  <c r="CJ108"/>
  <c r="HG148"/>
  <c r="HG125"/>
  <c r="BK117"/>
  <c r="JR49"/>
  <c r="JR53"/>
  <c r="CJ107"/>
  <c r="CJ109"/>
  <c r="JE195"/>
  <c r="JE17"/>
  <c r="CH108"/>
  <c r="HF42"/>
  <c r="HF148"/>
  <c r="HG138"/>
  <c r="JS49"/>
  <c r="JS53"/>
  <c r="HF35"/>
  <c r="HG118"/>
  <c r="HF43"/>
  <c r="HG62"/>
  <c r="HG132"/>
  <c r="HG37"/>
  <c r="HF62"/>
  <c r="HF125"/>
  <c r="BV108"/>
  <c r="CH126"/>
  <c r="CH121"/>
  <c r="BT123"/>
  <c r="BT119"/>
  <c r="JF195"/>
  <c r="HG116"/>
  <c r="CI108"/>
  <c r="DO122"/>
  <c r="BV123"/>
  <c r="BU108"/>
  <c r="JR134"/>
  <c r="CH119"/>
  <c r="JF17"/>
  <c r="HF58"/>
  <c r="HF135"/>
  <c r="BT121"/>
  <c r="JJ195"/>
  <c r="BT108"/>
  <c r="HG33"/>
  <c r="HG43"/>
  <c r="DE108"/>
  <c r="BT126"/>
  <c r="BK121"/>
  <c r="DE96"/>
  <c r="JG195"/>
  <c r="KV195" s="1"/>
  <c r="CJ124"/>
  <c r="CJ122"/>
  <c r="JE191"/>
  <c r="JJ18"/>
  <c r="JJ207"/>
  <c r="JL12"/>
  <c r="JM12" s="1"/>
  <c r="JP12" s="1"/>
  <c r="HG58"/>
  <c r="CJ121"/>
  <c r="JH17"/>
  <c r="HG135"/>
  <c r="BU126"/>
  <c r="BV125"/>
  <c r="CI121"/>
  <c r="CI126"/>
  <c r="JH15"/>
  <c r="HF37"/>
  <c r="HF33"/>
  <c r="BV121"/>
  <c r="CW126"/>
  <c r="JE15"/>
  <c r="JS150"/>
  <c r="JD150"/>
  <c r="JJ150" s="1"/>
  <c r="JR143"/>
  <c r="JD143"/>
  <c r="JJ143" s="1"/>
  <c r="JD63"/>
  <c r="JE63" s="1"/>
  <c r="JD67"/>
  <c r="JF67" s="1"/>
  <c r="JD23"/>
  <c r="JE23" s="1"/>
  <c r="JD175"/>
  <c r="JG175" s="1"/>
  <c r="JD114"/>
  <c r="JJ114" s="1"/>
  <c r="JD101"/>
  <c r="JE101" s="1"/>
  <c r="HF50"/>
  <c r="HF64"/>
  <c r="HG124"/>
  <c r="HG51"/>
  <c r="HF29"/>
  <c r="BV117"/>
  <c r="CW117"/>
  <c r="JS116"/>
  <c r="JF207"/>
  <c r="JG17"/>
  <c r="JF15"/>
  <c r="JH194"/>
  <c r="JD186"/>
  <c r="JF186" s="1"/>
  <c r="JD108"/>
  <c r="JJ108" s="1"/>
  <c r="JD135"/>
  <c r="JE135" s="1"/>
  <c r="JD159"/>
  <c r="JF159" s="1"/>
  <c r="JD203"/>
  <c r="JH203" s="1"/>
  <c r="JD131"/>
  <c r="JF131" s="1"/>
  <c r="JD152"/>
  <c r="JJ152" s="1"/>
  <c r="JS148"/>
  <c r="JD148"/>
  <c r="JE148" s="1"/>
  <c r="JD188"/>
  <c r="JF188" s="1"/>
  <c r="JD66"/>
  <c r="JG66" s="1"/>
  <c r="JD52"/>
  <c r="JE52" s="1"/>
  <c r="JD65"/>
  <c r="JH65" s="1"/>
  <c r="JS130"/>
  <c r="JD130"/>
  <c r="JF130" s="1"/>
  <c r="JD110"/>
  <c r="JG110" s="1"/>
  <c r="HG140"/>
  <c r="HF61"/>
  <c r="JE194"/>
  <c r="HG134"/>
  <c r="HG61"/>
  <c r="HF34"/>
  <c r="JS108"/>
  <c r="JG194"/>
  <c r="BU112"/>
  <c r="JE18"/>
  <c r="JH18"/>
  <c r="KV18" s="1"/>
  <c r="JD138"/>
  <c r="JE138" s="1"/>
  <c r="JD120"/>
  <c r="JG120" s="1"/>
  <c r="JD26"/>
  <c r="JE26" s="1"/>
  <c r="JD198"/>
  <c r="JH198" s="1"/>
  <c r="JS99"/>
  <c r="JD99"/>
  <c r="JH99" s="1"/>
  <c r="JD96"/>
  <c r="JG96" s="1"/>
  <c r="JR21"/>
  <c r="JD21"/>
  <c r="JJ21" s="1"/>
  <c r="JD174"/>
  <c r="JJ174" s="1"/>
  <c r="JS27"/>
  <c r="JD27"/>
  <c r="JH27" s="1"/>
  <c r="JD170"/>
  <c r="JJ170" s="1"/>
  <c r="JS157"/>
  <c r="JD157"/>
  <c r="JH157" s="1"/>
  <c r="JD176"/>
  <c r="JH176" s="1"/>
  <c r="JS158"/>
  <c r="JD158"/>
  <c r="JF158" s="1"/>
  <c r="JD199"/>
  <c r="JE199" s="1"/>
  <c r="JR98"/>
  <c r="JD98"/>
  <c r="JJ98" s="1"/>
  <c r="JD57"/>
  <c r="JH57" s="1"/>
  <c r="JR30"/>
  <c r="JD30"/>
  <c r="JH30" s="1"/>
  <c r="JD24"/>
  <c r="JF24" s="1"/>
  <c r="JD115"/>
  <c r="JJ115" s="1"/>
  <c r="JD105"/>
  <c r="JH105" s="1"/>
  <c r="JR102"/>
  <c r="JD102"/>
  <c r="JG102" s="1"/>
  <c r="HF106"/>
  <c r="HG28"/>
  <c r="HG110"/>
  <c r="BV105"/>
  <c r="JR121"/>
  <c r="CH112"/>
  <c r="JD168"/>
  <c r="JF168" s="1"/>
  <c r="JD165"/>
  <c r="JH165" s="1"/>
  <c r="JD61"/>
  <c r="JH61" s="1"/>
  <c r="JD56"/>
  <c r="JF56" s="1"/>
  <c r="JD64"/>
  <c r="JJ64" s="1"/>
  <c r="JD184"/>
  <c r="JG184" s="1"/>
  <c r="JD62"/>
  <c r="JH62" s="1"/>
  <c r="JD154"/>
  <c r="JE154" s="1"/>
  <c r="JD187"/>
  <c r="JE187" s="1"/>
  <c r="JD51"/>
  <c r="JF51" s="1"/>
  <c r="JD60"/>
  <c r="JF60" s="1"/>
  <c r="JD58"/>
  <c r="JJ58" s="1"/>
  <c r="JD107"/>
  <c r="JJ107" s="1"/>
  <c r="JS112"/>
  <c r="JD112"/>
  <c r="JJ112" s="1"/>
  <c r="JD126"/>
  <c r="JF126" s="1"/>
  <c r="JR119"/>
  <c r="JD119"/>
  <c r="JJ119" s="1"/>
  <c r="HF30"/>
  <c r="HF110"/>
  <c r="BV119"/>
  <c r="BV112"/>
  <c r="CJ113"/>
  <c r="JS127"/>
  <c r="HF107"/>
  <c r="IA25"/>
  <c r="HG46"/>
  <c r="HF112"/>
  <c r="HF100"/>
  <c r="HG35"/>
  <c r="HF102"/>
  <c r="GV125"/>
  <c r="CH135"/>
  <c r="BT105"/>
  <c r="BV100"/>
  <c r="BK107"/>
  <c r="JR127"/>
  <c r="CI127"/>
  <c r="HF118"/>
  <c r="HF132"/>
  <c r="HG32"/>
  <c r="BK135"/>
  <c r="BU127"/>
  <c r="JS51"/>
  <c r="JS107"/>
  <c r="JR154"/>
  <c r="JR112"/>
  <c r="DN100"/>
  <c r="HG102"/>
  <c r="HF60"/>
  <c r="GT111"/>
  <c r="HG38"/>
  <c r="HF116"/>
  <c r="BU137"/>
  <c r="JR123"/>
  <c r="JS59"/>
  <c r="JR63"/>
  <c r="JS96"/>
  <c r="JR99"/>
  <c r="CI107"/>
  <c r="CH127"/>
  <c r="HG108"/>
  <c r="HG146"/>
  <c r="HG41"/>
  <c r="JR67"/>
  <c r="JS110"/>
  <c r="JR66"/>
  <c r="JR96"/>
  <c r="CJ137"/>
  <c r="CJ128"/>
  <c r="HF127"/>
  <c r="JR55"/>
  <c r="JR116"/>
  <c r="JR108"/>
  <c r="JR138"/>
  <c r="HG36"/>
  <c r="HG30"/>
  <c r="HG64"/>
  <c r="HF47"/>
  <c r="HF140"/>
  <c r="HG55"/>
  <c r="HF117"/>
  <c r="BV126"/>
  <c r="JS55"/>
  <c r="JS115"/>
  <c r="JS121"/>
  <c r="JS98"/>
  <c r="HG101"/>
  <c r="HF55"/>
  <c r="BT110"/>
  <c r="JS102"/>
  <c r="CH110"/>
  <c r="HG50"/>
  <c r="HF134"/>
  <c r="HF122"/>
  <c r="JR56"/>
  <c r="HF65"/>
  <c r="HF96"/>
  <c r="HF113"/>
  <c r="HF131"/>
  <c r="HG57"/>
  <c r="HF129"/>
  <c r="HF52"/>
  <c r="BK100"/>
  <c r="BT127"/>
  <c r="DE127"/>
  <c r="CW110"/>
  <c r="JR58"/>
  <c r="JR107"/>
  <c r="JS119"/>
  <c r="CI96"/>
  <c r="HG96"/>
  <c r="HG131"/>
  <c r="JR57"/>
  <c r="HF150"/>
  <c r="HG63"/>
  <c r="HG67"/>
  <c r="HG129"/>
  <c r="BV99"/>
  <c r="BV127"/>
  <c r="BT96"/>
  <c r="JS58"/>
  <c r="JR61"/>
  <c r="JR120"/>
  <c r="CJ100"/>
  <c r="CJ101"/>
  <c r="BK127"/>
  <c r="JS57"/>
  <c r="HF124"/>
  <c r="JS138"/>
  <c r="HG106"/>
  <c r="HG150"/>
  <c r="HG29"/>
  <c r="HF63"/>
  <c r="HG105"/>
  <c r="HF67"/>
  <c r="HF28"/>
  <c r="DE100"/>
  <c r="JS134"/>
  <c r="JS105"/>
  <c r="JS61"/>
  <c r="JS120"/>
  <c r="JR126"/>
  <c r="CJ127"/>
  <c r="JR31"/>
  <c r="JS31"/>
  <c r="DN42"/>
  <c r="DE42"/>
  <c r="CJ42"/>
  <c r="BV42"/>
  <c r="BU42"/>
  <c r="BK42"/>
  <c r="BL48" s="1"/>
  <c r="BM47" s="1"/>
  <c r="BN46" s="1"/>
  <c r="BO45" s="1"/>
  <c r="BP44" s="1"/>
  <c r="BQ43" s="1"/>
  <c r="CH42"/>
  <c r="BT42"/>
  <c r="CI42"/>
  <c r="JJ111"/>
  <c r="JS111"/>
  <c r="JR111"/>
  <c r="JS36"/>
  <c r="JR36"/>
  <c r="HF104"/>
  <c r="HF57"/>
  <c r="CH137"/>
  <c r="JS100"/>
  <c r="JR54"/>
  <c r="HG42"/>
  <c r="HF36"/>
  <c r="HG60"/>
  <c r="HF48"/>
  <c r="HG104"/>
  <c r="HF46"/>
  <c r="HF108"/>
  <c r="HG112"/>
  <c r="HF41"/>
  <c r="HG113"/>
  <c r="HF56"/>
  <c r="DO137"/>
  <c r="DP136" s="1"/>
  <c r="HG31"/>
  <c r="HG52"/>
  <c r="BV135"/>
  <c r="CH105"/>
  <c r="CW100"/>
  <c r="CH120"/>
  <c r="BU120"/>
  <c r="BV110"/>
  <c r="BK110"/>
  <c r="BU110"/>
  <c r="BU96"/>
  <c r="BV136"/>
  <c r="JS64"/>
  <c r="JS54"/>
  <c r="JR59"/>
  <c r="JS63"/>
  <c r="BK96"/>
  <c r="CJ136"/>
  <c r="CI100"/>
  <c r="BV106"/>
  <c r="CW137"/>
  <c r="BV41"/>
  <c r="JS132"/>
  <c r="JR132"/>
  <c r="DN38"/>
  <c r="CJ38"/>
  <c r="BK38"/>
  <c r="CW38"/>
  <c r="CH38"/>
  <c r="BV38"/>
  <c r="CI38"/>
  <c r="BT38"/>
  <c r="BU38"/>
  <c r="JS37"/>
  <c r="JR37"/>
  <c r="JS33"/>
  <c r="JR33"/>
  <c r="JJ41"/>
  <c r="JS41"/>
  <c r="JR41"/>
  <c r="JE35"/>
  <c r="JR35"/>
  <c r="JS35"/>
  <c r="HG133"/>
  <c r="JR64"/>
  <c r="CJ103"/>
  <c r="HG130"/>
  <c r="BU135"/>
  <c r="JR110"/>
  <c r="HF123"/>
  <c r="HF66"/>
  <c r="HF130"/>
  <c r="HG114"/>
  <c r="HG45"/>
  <c r="HF54"/>
  <c r="HF59"/>
  <c r="HF38"/>
  <c r="HG128"/>
  <c r="CW105"/>
  <c r="CH100"/>
  <c r="CH107"/>
  <c r="BT120"/>
  <c r="DE120"/>
  <c r="BV109"/>
  <c r="BT137"/>
  <c r="JS123"/>
  <c r="JS67"/>
  <c r="JS50"/>
  <c r="JR62"/>
  <c r="JR65"/>
  <c r="JR130"/>
  <c r="CJ117"/>
  <c r="CJ110"/>
  <c r="CJ118"/>
  <c r="CI135"/>
  <c r="CI31"/>
  <c r="BU31"/>
  <c r="CJ32"/>
  <c r="BT31"/>
  <c r="CJ31"/>
  <c r="BV31"/>
  <c r="CW31"/>
  <c r="DN31"/>
  <c r="CH31"/>
  <c r="BK31"/>
  <c r="JS32"/>
  <c r="JR32"/>
  <c r="DN102"/>
  <c r="DO102" s="1"/>
  <c r="BT102"/>
  <c r="CI102"/>
  <c r="DE102"/>
  <c r="CH102"/>
  <c r="BU102"/>
  <c r="BK102"/>
  <c r="CI111"/>
  <c r="DE111"/>
  <c r="CH111"/>
  <c r="BT111"/>
  <c r="BU111"/>
  <c r="DN111"/>
  <c r="DO108" s="1"/>
  <c r="BK111"/>
  <c r="JS29"/>
  <c r="JR29"/>
  <c r="JR28"/>
  <c r="JS28"/>
  <c r="BK33"/>
  <c r="BV32"/>
  <c r="CW33"/>
  <c r="CH33"/>
  <c r="BU33"/>
  <c r="DN33"/>
  <c r="DO28" s="1"/>
  <c r="CI33"/>
  <c r="BT33"/>
  <c r="CJ33"/>
  <c r="BV33"/>
  <c r="JJ43"/>
  <c r="JR43"/>
  <c r="JS43"/>
  <c r="JR39"/>
  <c r="JS39"/>
  <c r="JR47"/>
  <c r="JS47"/>
  <c r="DN34"/>
  <c r="CJ34"/>
  <c r="BV34"/>
  <c r="BU34"/>
  <c r="BT34"/>
  <c r="CJ35"/>
  <c r="BK34"/>
  <c r="DE34"/>
  <c r="CH34"/>
  <c r="CI34"/>
  <c r="JR38"/>
  <c r="JS38"/>
  <c r="JR46"/>
  <c r="JS46"/>
  <c r="HG115"/>
  <c r="BV101"/>
  <c r="BV102"/>
  <c r="HF45"/>
  <c r="HG54"/>
  <c r="JS154"/>
  <c r="CJ135"/>
  <c r="CI137"/>
  <c r="BV30"/>
  <c r="DP43"/>
  <c r="HG123"/>
  <c r="HG66"/>
  <c r="HF49"/>
  <c r="HF111"/>
  <c r="HG53"/>
  <c r="HF120"/>
  <c r="HF121"/>
  <c r="HF126"/>
  <c r="HG59"/>
  <c r="HF39"/>
  <c r="BT135"/>
  <c r="BV104"/>
  <c r="BV116"/>
  <c r="BK105"/>
  <c r="BT100"/>
  <c r="BV107"/>
  <c r="BT107"/>
  <c r="BV120"/>
  <c r="CH96"/>
  <c r="BK137"/>
  <c r="JS48"/>
  <c r="JR135"/>
  <c r="JR50"/>
  <c r="JS65"/>
  <c r="JS52"/>
  <c r="CI117"/>
  <c r="CI110"/>
  <c r="CJ105"/>
  <c r="CJ138"/>
  <c r="CJ39"/>
  <c r="JJ45"/>
  <c r="JS45"/>
  <c r="JR45"/>
  <c r="GQ104"/>
  <c r="HF133"/>
  <c r="HF114"/>
  <c r="HF138"/>
  <c r="HF115"/>
  <c r="HF146"/>
  <c r="CJ112"/>
  <c r="HG65"/>
  <c r="HG127"/>
  <c r="HG107"/>
  <c r="HG49"/>
  <c r="HG111"/>
  <c r="HF101"/>
  <c r="HF53"/>
  <c r="HG120"/>
  <c r="HG121"/>
  <c r="HG126"/>
  <c r="HG39"/>
  <c r="HG122"/>
  <c r="CW135"/>
  <c r="BU105"/>
  <c r="BU107"/>
  <c r="BT117"/>
  <c r="BV137"/>
  <c r="JR115"/>
  <c r="JR48"/>
  <c r="JS135"/>
  <c r="JS66"/>
  <c r="JR105"/>
  <c r="JR52"/>
  <c r="BV111"/>
  <c r="CJ111"/>
  <c r="CJ120"/>
  <c r="BV37"/>
  <c r="GU104"/>
  <c r="IE104"/>
  <c r="GR104"/>
  <c r="IA104"/>
  <c r="GS104"/>
  <c r="GT104"/>
  <c r="JG111"/>
  <c r="JF111"/>
  <c r="GT125"/>
  <c r="GQ125"/>
  <c r="IA35"/>
  <c r="GR125"/>
  <c r="GS125"/>
  <c r="IA125"/>
  <c r="GU106"/>
  <c r="GU125"/>
  <c r="GQ106"/>
  <c r="GS106"/>
  <c r="GR106"/>
  <c r="GV106"/>
  <c r="IA106"/>
  <c r="GT106"/>
  <c r="JE37"/>
  <c r="GU35"/>
  <c r="GV124"/>
  <c r="IA113"/>
  <c r="JH35"/>
  <c r="GV111"/>
  <c r="GR111"/>
  <c r="GU113"/>
  <c r="GR113"/>
  <c r="IE111"/>
  <c r="GS111"/>
  <c r="GV113"/>
  <c r="GQ111"/>
  <c r="GU111"/>
  <c r="GS35"/>
  <c r="GV35"/>
  <c r="GQ113"/>
  <c r="GS113"/>
  <c r="GQ35"/>
  <c r="GR35"/>
  <c r="GT35"/>
  <c r="GT113"/>
  <c r="JG35"/>
  <c r="HA12"/>
  <c r="IE116"/>
  <c r="IA22"/>
  <c r="GU129"/>
  <c r="GU128"/>
  <c r="GS116"/>
  <c r="GT128"/>
  <c r="IE128"/>
  <c r="GV128"/>
  <c r="GQ37"/>
  <c r="GS128"/>
  <c r="GR128"/>
  <c r="GS133"/>
  <c r="GQ128"/>
  <c r="IE21"/>
  <c r="GQ116"/>
  <c r="IA118"/>
  <c r="GT116"/>
  <c r="IA132"/>
  <c r="GV116"/>
  <c r="GV118"/>
  <c r="GU116"/>
  <c r="GR116"/>
  <c r="GU118"/>
  <c r="GS129"/>
  <c r="GR118"/>
  <c r="GT129"/>
  <c r="GT118"/>
  <c r="GQ129"/>
  <c r="GS118"/>
  <c r="GQ118"/>
  <c r="IA117"/>
  <c r="GQ178"/>
  <c r="GQ133"/>
  <c r="GS124"/>
  <c r="GT102"/>
  <c r="GU117"/>
  <c r="IE133"/>
  <c r="GS117"/>
  <c r="ES9"/>
  <c r="GR37"/>
  <c r="GS37"/>
  <c r="GT133"/>
  <c r="GT101"/>
  <c r="IA37"/>
  <c r="GU133"/>
  <c r="IA129"/>
  <c r="GU37"/>
  <c r="GV133"/>
  <c r="GT37"/>
  <c r="GR129"/>
  <c r="GV37"/>
  <c r="GR133"/>
  <c r="GV129"/>
  <c r="GR101"/>
  <c r="IE178"/>
  <c r="GS101"/>
  <c r="GV117"/>
  <c r="GV101"/>
  <c r="GV102"/>
  <c r="GR117"/>
  <c r="GU101"/>
  <c r="GS140"/>
  <c r="GQ117"/>
  <c r="IE101"/>
  <c r="GU42"/>
  <c r="GQ101"/>
  <c r="IA38"/>
  <c r="GT117"/>
  <c r="IA122"/>
  <c r="FV9"/>
  <c r="GV119"/>
  <c r="GQ119"/>
  <c r="GT119"/>
  <c r="GS119"/>
  <c r="GR119"/>
  <c r="IE119"/>
  <c r="GU119"/>
  <c r="AZ9"/>
  <c r="GQ124"/>
  <c r="IE46"/>
  <c r="GR121"/>
  <c r="IA183"/>
  <c r="IE146"/>
  <c r="HF21"/>
  <c r="GR102"/>
  <c r="GQ183"/>
  <c r="HG21"/>
  <c r="GV140"/>
  <c r="GR120"/>
  <c r="JG13"/>
  <c r="GS21"/>
  <c r="IE23"/>
  <c r="JE13"/>
  <c r="JL13" s="1"/>
  <c r="HG23"/>
  <c r="JH13"/>
  <c r="JJ13"/>
  <c r="GS47"/>
  <c r="GT21"/>
  <c r="GU121"/>
  <c r="GQ122"/>
  <c r="GV21"/>
  <c r="GS45"/>
  <c r="GT121"/>
  <c r="IE120"/>
  <c r="GS120"/>
  <c r="GS127"/>
  <c r="GR25"/>
  <c r="GR183"/>
  <c r="GU122"/>
  <c r="GS25"/>
  <c r="GV42"/>
  <c r="GR124"/>
  <c r="IA178"/>
  <c r="GU25"/>
  <c r="IE102"/>
  <c r="GV122"/>
  <c r="GQ25"/>
  <c r="GS178"/>
  <c r="GQ45"/>
  <c r="GS102"/>
  <c r="IA27"/>
  <c r="GT122"/>
  <c r="GR50"/>
  <c r="IE183"/>
  <c r="GS122"/>
  <c r="GR122"/>
  <c r="GR27"/>
  <c r="GQ21"/>
  <c r="GU120"/>
  <c r="GU45"/>
  <c r="GV121"/>
  <c r="GT45"/>
  <c r="GQ121"/>
  <c r="JS21"/>
  <c r="KC22" s="1"/>
  <c r="KD21" s="1"/>
  <c r="KE20" s="1"/>
  <c r="KF19" s="1"/>
  <c r="KG18" s="1"/>
  <c r="KH17" s="1"/>
  <c r="KI16" s="1"/>
  <c r="KJ15" s="1"/>
  <c r="GS23"/>
  <c r="GQ120"/>
  <c r="GR21"/>
  <c r="GU21"/>
  <c r="GS36"/>
  <c r="IA180"/>
  <c r="GT23"/>
  <c r="GV120"/>
  <c r="GV45"/>
  <c r="IA45"/>
  <c r="GV29"/>
  <c r="GU23"/>
  <c r="IA121"/>
  <c r="GR180"/>
  <c r="HF23"/>
  <c r="GT120"/>
  <c r="GR45"/>
  <c r="GS121"/>
  <c r="IA140"/>
  <c r="GR127"/>
  <c r="GT124"/>
  <c r="GQ50"/>
  <c r="GT178"/>
  <c r="GT146"/>
  <c r="GR140"/>
  <c r="GV183"/>
  <c r="GS38"/>
  <c r="JE38"/>
  <c r="GT29"/>
  <c r="JH29"/>
  <c r="GT140"/>
  <c r="IE124"/>
  <c r="GT127"/>
  <c r="GR178"/>
  <c r="GS46"/>
  <c r="GQ29"/>
  <c r="IE29"/>
  <c r="GQ102"/>
  <c r="GQ140"/>
  <c r="GS183"/>
  <c r="JE106"/>
  <c r="GU124"/>
  <c r="IA36"/>
  <c r="GV127"/>
  <c r="GU178"/>
  <c r="GU46"/>
  <c r="GQ180"/>
  <c r="GS108"/>
  <c r="GV110"/>
  <c r="GS29"/>
  <c r="GU140"/>
  <c r="GT183"/>
  <c r="JG34"/>
  <c r="JF46"/>
  <c r="IE127"/>
  <c r="GQ127"/>
  <c r="GR29"/>
  <c r="GU127"/>
  <c r="GS180"/>
  <c r="GU29"/>
  <c r="GU102"/>
  <c r="GV38"/>
  <c r="GQ67"/>
  <c r="GU50"/>
  <c r="HF25"/>
  <c r="GT110"/>
  <c r="GT179"/>
  <c r="GR34"/>
  <c r="GU67"/>
  <c r="GQ179"/>
  <c r="IE50"/>
  <c r="HG25"/>
  <c r="GT25"/>
  <c r="GQ23"/>
  <c r="IA67"/>
  <c r="JR23"/>
  <c r="GV25"/>
  <c r="GR167"/>
  <c r="GQ108"/>
  <c r="GV23"/>
  <c r="GU108"/>
  <c r="GR23"/>
  <c r="IE41"/>
  <c r="GR67"/>
  <c r="JS23"/>
  <c r="GV115"/>
  <c r="GS34"/>
  <c r="GQ46"/>
  <c r="GV180"/>
  <c r="GQ115"/>
  <c r="GU146"/>
  <c r="GV67"/>
  <c r="GT38"/>
  <c r="IA114"/>
  <c r="GT46"/>
  <c r="GT180"/>
  <c r="IE34"/>
  <c r="GV27"/>
  <c r="GS67"/>
  <c r="GU38"/>
  <c r="GT123"/>
  <c r="GU180"/>
  <c r="IE138"/>
  <c r="GR108"/>
  <c r="GR146"/>
  <c r="HG27"/>
  <c r="GR38"/>
  <c r="GR36"/>
  <c r="GV46"/>
  <c r="IE107"/>
  <c r="GR46"/>
  <c r="GT108"/>
  <c r="HF27"/>
  <c r="GT67"/>
  <c r="GQ38"/>
  <c r="GR100"/>
  <c r="JJ47"/>
  <c r="GV179"/>
  <c r="GR41"/>
  <c r="GS135"/>
  <c r="GT50"/>
  <c r="IE169"/>
  <c r="GR112"/>
  <c r="GQ114"/>
  <c r="GS114"/>
  <c r="JH16"/>
  <c r="IE179"/>
  <c r="GU22"/>
  <c r="GT169"/>
  <c r="GU114"/>
  <c r="GR114"/>
  <c r="GS179"/>
  <c r="IE47"/>
  <c r="GQ34"/>
  <c r="IE131"/>
  <c r="GR105"/>
  <c r="GV114"/>
  <c r="IA179"/>
  <c r="GS96"/>
  <c r="GT34"/>
  <c r="GT135"/>
  <c r="IA31"/>
  <c r="GU179"/>
  <c r="IE56"/>
  <c r="GV34"/>
  <c r="GR32"/>
  <c r="GT114"/>
  <c r="GU34"/>
  <c r="DN22"/>
  <c r="CH22"/>
  <c r="DE22"/>
  <c r="BV21"/>
  <c r="CJ22"/>
  <c r="BT22"/>
  <c r="BV22"/>
  <c r="BU22"/>
  <c r="CI22"/>
  <c r="BK22"/>
  <c r="CJ23"/>
  <c r="GS50"/>
  <c r="GU169"/>
  <c r="GV167"/>
  <c r="IE108"/>
  <c r="GU112"/>
  <c r="GT47"/>
  <c r="GU131"/>
  <c r="IA105"/>
  <c r="GT27"/>
  <c r="GV22"/>
  <c r="JF106"/>
  <c r="JR27"/>
  <c r="JH36"/>
  <c r="GU167"/>
  <c r="GV112"/>
  <c r="GQ47"/>
  <c r="HG22"/>
  <c r="IA169"/>
  <c r="GT167"/>
  <c r="GV108"/>
  <c r="GQ112"/>
  <c r="GQ146"/>
  <c r="GV47"/>
  <c r="GU47"/>
  <c r="GR131"/>
  <c r="GV32"/>
  <c r="GQ105"/>
  <c r="GS27"/>
  <c r="GR22"/>
  <c r="JG106"/>
  <c r="JJ22"/>
  <c r="IA167"/>
  <c r="GU105"/>
  <c r="GQ22"/>
  <c r="IA47"/>
  <c r="GS22"/>
  <c r="GV50"/>
  <c r="GT36"/>
  <c r="GS167"/>
  <c r="GV146"/>
  <c r="GR47"/>
  <c r="HF22"/>
  <c r="IE52"/>
  <c r="IE167"/>
  <c r="GV105"/>
  <c r="GU27"/>
  <c r="BL17"/>
  <c r="BM16" s="1"/>
  <c r="BN15" s="1"/>
  <c r="BO14" s="1"/>
  <c r="BP13" s="1"/>
  <c r="BQ12" s="1"/>
  <c r="KV11"/>
  <c r="GU36"/>
  <c r="GS130"/>
  <c r="IA112"/>
  <c r="GS146"/>
  <c r="GV131"/>
  <c r="GQ32"/>
  <c r="GQ27"/>
  <c r="GT22"/>
  <c r="JH106"/>
  <c r="JF32"/>
  <c r="JJ16"/>
  <c r="JG16"/>
  <c r="JE16"/>
  <c r="JL16" s="1"/>
  <c r="GT107"/>
  <c r="GV96"/>
  <c r="GQ41"/>
  <c r="GQ36"/>
  <c r="GS115"/>
  <c r="GS112"/>
  <c r="GT96"/>
  <c r="IE96"/>
  <c r="GV41"/>
  <c r="GS105"/>
  <c r="GR107"/>
  <c r="IE42"/>
  <c r="GT42"/>
  <c r="GU107"/>
  <c r="GU61"/>
  <c r="GR96"/>
  <c r="GU41"/>
  <c r="IE32"/>
  <c r="GV107"/>
  <c r="GV36"/>
  <c r="GT32"/>
  <c r="GS126"/>
  <c r="GS41"/>
  <c r="GS107"/>
  <c r="IA115"/>
  <c r="GQ96"/>
  <c r="GT41"/>
  <c r="GQ107"/>
  <c r="GT112"/>
  <c r="GU96"/>
  <c r="GS32"/>
  <c r="GU32"/>
  <c r="GT105"/>
  <c r="GQ138"/>
  <c r="IA126"/>
  <c r="GS169"/>
  <c r="GQ30"/>
  <c r="GU115"/>
  <c r="GS110"/>
  <c r="GQ126"/>
  <c r="GU28"/>
  <c r="GR39"/>
  <c r="GV138"/>
  <c r="GS123"/>
  <c r="GQ169"/>
  <c r="GU138"/>
  <c r="GR115"/>
  <c r="IA110"/>
  <c r="GS56"/>
  <c r="GU126"/>
  <c r="IA59"/>
  <c r="GR126"/>
  <c r="GV126"/>
  <c r="IA61"/>
  <c r="GR110"/>
  <c r="GT126"/>
  <c r="GV123"/>
  <c r="GQ61"/>
  <c r="GV169"/>
  <c r="GQ110"/>
  <c r="GS132"/>
  <c r="GT115"/>
  <c r="GU110"/>
  <c r="GT132"/>
  <c r="GR59"/>
  <c r="GV39"/>
  <c r="JH132"/>
  <c r="IE26"/>
  <c r="GU123"/>
  <c r="GT48"/>
  <c r="GV24"/>
  <c r="GQ57"/>
  <c r="GT39"/>
  <c r="BK25"/>
  <c r="CH25"/>
  <c r="DN25"/>
  <c r="DO25" s="1"/>
  <c r="BU25"/>
  <c r="DE25"/>
  <c r="BT25"/>
  <c r="CI25"/>
  <c r="IA62"/>
  <c r="GQ56"/>
  <c r="GV56"/>
  <c r="GQ39"/>
  <c r="GR58"/>
  <c r="IA99"/>
  <c r="GT138"/>
  <c r="GV132"/>
  <c r="GR56"/>
  <c r="GR28"/>
  <c r="GU39"/>
  <c r="JG22"/>
  <c r="JR24"/>
  <c r="JS24"/>
  <c r="GS131"/>
  <c r="IA57"/>
  <c r="IE123"/>
  <c r="GS58"/>
  <c r="GR48"/>
  <c r="GS138"/>
  <c r="GQ132"/>
  <c r="GU56"/>
  <c r="GT131"/>
  <c r="IA135"/>
  <c r="IE28"/>
  <c r="GS39"/>
  <c r="IA39"/>
  <c r="JE22"/>
  <c r="JL22" s="1"/>
  <c r="BV25"/>
  <c r="GQ123"/>
  <c r="GR132"/>
  <c r="CJ26"/>
  <c r="GR123"/>
  <c r="IE48"/>
  <c r="GR138"/>
  <c r="GU132"/>
  <c r="GT56"/>
  <c r="GQ131"/>
  <c r="GT28"/>
  <c r="JH22"/>
  <c r="JJ28"/>
  <c r="JJ39"/>
  <c r="BV24"/>
  <c r="CJ25"/>
  <c r="GV130"/>
  <c r="GQ130"/>
  <c r="IA51"/>
  <c r="JG43"/>
  <c r="GS42"/>
  <c r="GV58"/>
  <c r="IE65"/>
  <c r="GU130"/>
  <c r="GS61"/>
  <c r="GR57"/>
  <c r="GR135"/>
  <c r="GV28"/>
  <c r="JT20"/>
  <c r="JU19" s="1"/>
  <c r="JV18" s="1"/>
  <c r="JW17" s="1"/>
  <c r="JX16" s="1"/>
  <c r="JY15" s="1"/>
  <c r="JZ14" s="1"/>
  <c r="KA13" s="1"/>
  <c r="GQ58"/>
  <c r="GT134"/>
  <c r="IE130"/>
  <c r="GR61"/>
  <c r="IA30"/>
  <c r="HF24"/>
  <c r="GV20"/>
  <c r="GQ135"/>
  <c r="GQ28"/>
  <c r="JG42"/>
  <c r="GQ42"/>
  <c r="GT58"/>
  <c r="GT61"/>
  <c r="GR64"/>
  <c r="HG24"/>
  <c r="GV135"/>
  <c r="GS31"/>
  <c r="JF42"/>
  <c r="GT130"/>
  <c r="GS24"/>
  <c r="GT57"/>
  <c r="GR42"/>
  <c r="GU58"/>
  <c r="IE58"/>
  <c r="GR130"/>
  <c r="GV61"/>
  <c r="IA24"/>
  <c r="GU135"/>
  <c r="GS28"/>
  <c r="GR31"/>
  <c r="GU52"/>
  <c r="GV64"/>
  <c r="GT64"/>
  <c r="IE100"/>
  <c r="IA64"/>
  <c r="GU24"/>
  <c r="GT59"/>
  <c r="GV57"/>
  <c r="GU31"/>
  <c r="GR52"/>
  <c r="JH44"/>
  <c r="GR62"/>
  <c r="GV100"/>
  <c r="GS62"/>
  <c r="GU30"/>
  <c r="GQ64"/>
  <c r="GT100"/>
  <c r="GQ24"/>
  <c r="GT54"/>
  <c r="JH40"/>
  <c r="GS64"/>
  <c r="IE134"/>
  <c r="GR30"/>
  <c r="GT30"/>
  <c r="GU64"/>
  <c r="GU100"/>
  <c r="GR24"/>
  <c r="GT55"/>
  <c r="GU57"/>
  <c r="JG40"/>
  <c r="JS30"/>
  <c r="GV30"/>
  <c r="GS30"/>
  <c r="GS100"/>
  <c r="GT24"/>
  <c r="GQ51"/>
  <c r="GV55"/>
  <c r="GS57"/>
  <c r="JF44"/>
  <c r="JL44" s="1"/>
  <c r="GU65"/>
  <c r="GU48"/>
  <c r="GR55"/>
  <c r="JG25"/>
  <c r="KV25" s="1"/>
  <c r="JR26"/>
  <c r="JJ25"/>
  <c r="JH34"/>
  <c r="GS48"/>
  <c r="JE34"/>
  <c r="GR65"/>
  <c r="GQ48"/>
  <c r="HF20"/>
  <c r="HH20" s="1"/>
  <c r="HI19" s="1"/>
  <c r="HJ18" s="1"/>
  <c r="HK17" s="1"/>
  <c r="HL16" s="1"/>
  <c r="HM15" s="1"/>
  <c r="HN14" s="1"/>
  <c r="HO13" s="1"/>
  <c r="GU55"/>
  <c r="GQ59"/>
  <c r="GV31"/>
  <c r="JH42"/>
  <c r="JS26"/>
  <c r="GS55"/>
  <c r="GV59"/>
  <c r="GQ55"/>
  <c r="GQ31"/>
  <c r="JF34"/>
  <c r="GQ65"/>
  <c r="GS20"/>
  <c r="GS59"/>
  <c r="JJ44"/>
  <c r="JF25"/>
  <c r="GV48"/>
  <c r="GU53"/>
  <c r="IA55"/>
  <c r="GS65"/>
  <c r="HG20"/>
  <c r="GU59"/>
  <c r="GT31"/>
  <c r="JE42"/>
  <c r="JE25"/>
  <c r="GQ66"/>
  <c r="GU54"/>
  <c r="IA33"/>
  <c r="GS33"/>
  <c r="GU62"/>
  <c r="IA100"/>
  <c r="GQ54"/>
  <c r="GT63"/>
  <c r="GQ52"/>
  <c r="JF33"/>
  <c r="GT33"/>
  <c r="IA54"/>
  <c r="GT26"/>
  <c r="GU33"/>
  <c r="GR134"/>
  <c r="GV49"/>
  <c r="GV54"/>
  <c r="GT52"/>
  <c r="JF40"/>
  <c r="JL40" s="1"/>
  <c r="GQ33"/>
  <c r="GQ26"/>
  <c r="GV33"/>
  <c r="GR49"/>
  <c r="GT62"/>
  <c r="GQ62"/>
  <c r="GQ100"/>
  <c r="GS54"/>
  <c r="GR63"/>
  <c r="GS52"/>
  <c r="JT19"/>
  <c r="JU18" s="1"/>
  <c r="JV17" s="1"/>
  <c r="JW16" s="1"/>
  <c r="JX15" s="1"/>
  <c r="JY14" s="1"/>
  <c r="JZ13" s="1"/>
  <c r="KA12" s="1"/>
  <c r="JH31"/>
  <c r="GS26"/>
  <c r="GR33"/>
  <c r="GT49"/>
  <c r="GV62"/>
  <c r="GT51"/>
  <c r="GR54"/>
  <c r="GV52"/>
  <c r="JJ40"/>
  <c r="BL20"/>
  <c r="BM19" s="1"/>
  <c r="BN18" s="1"/>
  <c r="BO17" s="1"/>
  <c r="BP16" s="1"/>
  <c r="BQ15" s="1"/>
  <c r="GS60"/>
  <c r="IE60"/>
  <c r="GU26"/>
  <c r="GT65"/>
  <c r="GQ134"/>
  <c r="GV60"/>
  <c r="GU99"/>
  <c r="GU49"/>
  <c r="GT20"/>
  <c r="GV53"/>
  <c r="IE63"/>
  <c r="IE53"/>
  <c r="GS49"/>
  <c r="GV51"/>
  <c r="GV26"/>
  <c r="GS134"/>
  <c r="GS43"/>
  <c r="GV99"/>
  <c r="GS51"/>
  <c r="GR20"/>
  <c r="IA20"/>
  <c r="GR53"/>
  <c r="GQ63"/>
  <c r="GQ60"/>
  <c r="HF26"/>
  <c r="GR26"/>
  <c r="GU134"/>
  <c r="GQ43"/>
  <c r="GU60"/>
  <c r="GS99"/>
  <c r="GU51"/>
  <c r="GU20"/>
  <c r="GS53"/>
  <c r="GT60"/>
  <c r="IA49"/>
  <c r="GT53"/>
  <c r="HG26"/>
  <c r="GV65"/>
  <c r="GU66"/>
  <c r="GV134"/>
  <c r="GV43"/>
  <c r="GR60"/>
  <c r="GQ49"/>
  <c r="GR51"/>
  <c r="GQ20"/>
  <c r="GQ53"/>
  <c r="GU63"/>
  <c r="JG44"/>
  <c r="GS66"/>
  <c r="IA66"/>
  <c r="GT43"/>
  <c r="GT99"/>
  <c r="GR66"/>
  <c r="GR43"/>
  <c r="GQ99"/>
  <c r="GS63"/>
  <c r="JT17"/>
  <c r="JU16" s="1"/>
  <c r="JV15" s="1"/>
  <c r="JW14" s="1"/>
  <c r="JX13" s="1"/>
  <c r="JY12" s="1"/>
  <c r="JZ11" s="1"/>
  <c r="KA10" s="1"/>
  <c r="KC18"/>
  <c r="KD17" s="1"/>
  <c r="KE16" s="1"/>
  <c r="KF15" s="1"/>
  <c r="KG14" s="1"/>
  <c r="KH13" s="1"/>
  <c r="KI12" s="1"/>
  <c r="KJ11" s="1"/>
  <c r="KC17"/>
  <c r="KD16" s="1"/>
  <c r="KE15" s="1"/>
  <c r="KF14" s="1"/>
  <c r="KG13" s="1"/>
  <c r="KH12" s="1"/>
  <c r="KI11" s="1"/>
  <c r="KJ10" s="1"/>
  <c r="JT18"/>
  <c r="JU17" s="1"/>
  <c r="JV16" s="1"/>
  <c r="JW15" s="1"/>
  <c r="JX14" s="1"/>
  <c r="JY13" s="1"/>
  <c r="JZ12" s="1"/>
  <c r="KA11" s="1"/>
  <c r="KC19"/>
  <c r="KD18" s="1"/>
  <c r="KE17" s="1"/>
  <c r="KF16" s="1"/>
  <c r="KG15" s="1"/>
  <c r="KH14" s="1"/>
  <c r="KI13" s="1"/>
  <c r="KJ12" s="1"/>
  <c r="GV66"/>
  <c r="GU43"/>
  <c r="GV63"/>
  <c r="KC20"/>
  <c r="KD19" s="1"/>
  <c r="KE18" s="1"/>
  <c r="KF17" s="1"/>
  <c r="KG16" s="1"/>
  <c r="KH15" s="1"/>
  <c r="KI14" s="1"/>
  <c r="KJ13" s="1"/>
  <c r="JE14"/>
  <c r="JJ14"/>
  <c r="JG14"/>
  <c r="JF14"/>
  <c r="JH14"/>
  <c r="GT66"/>
  <c r="IA43"/>
  <c r="GR99"/>
  <c r="BL18"/>
  <c r="BM17" s="1"/>
  <c r="BN16" s="1"/>
  <c r="BO15" s="1"/>
  <c r="BP14" s="1"/>
  <c r="BQ13" s="1"/>
  <c r="BL19"/>
  <c r="BM18" s="1"/>
  <c r="BN17" s="1"/>
  <c r="BO16" s="1"/>
  <c r="BP15" s="1"/>
  <c r="BQ14" s="1"/>
  <c r="BL21"/>
  <c r="BM20" s="1"/>
  <c r="BN19" s="1"/>
  <c r="BO18" s="1"/>
  <c r="BP17" s="1"/>
  <c r="BQ16" s="1"/>
  <c r="DF13"/>
  <c r="CZ11"/>
  <c r="IA175"/>
  <c r="BV144"/>
  <c r="CJ145"/>
  <c r="DE203"/>
  <c r="CJ204"/>
  <c r="BU144"/>
  <c r="BU203"/>
  <c r="CJ170"/>
  <c r="CW203"/>
  <c r="CJ203"/>
  <c r="DE144"/>
  <c r="CI203"/>
  <c r="CW144"/>
  <c r="DN203"/>
  <c r="BV203"/>
  <c r="IE150"/>
  <c r="CI144"/>
  <c r="GR188"/>
  <c r="DE170"/>
  <c r="CJ171"/>
  <c r="DN79"/>
  <c r="DN98"/>
  <c r="DN143"/>
  <c r="DN80"/>
  <c r="DN90"/>
  <c r="DO88" s="1"/>
  <c r="DN72"/>
  <c r="DO68" s="1"/>
  <c r="DN187"/>
  <c r="DO187" s="1"/>
  <c r="BV207"/>
  <c r="DN78"/>
  <c r="DN81"/>
  <c r="DN85"/>
  <c r="DN84"/>
  <c r="DN86"/>
  <c r="DN75"/>
  <c r="DN82"/>
  <c r="DN83"/>
  <c r="DN77"/>
  <c r="DN91"/>
  <c r="DO91" s="1"/>
  <c r="BU208"/>
  <c r="BV208"/>
  <c r="DE148"/>
  <c r="BV147"/>
  <c r="CW208"/>
  <c r="DN152"/>
  <c r="CJ149"/>
  <c r="DN148"/>
  <c r="DO144" s="1"/>
  <c r="BU199"/>
  <c r="DN199"/>
  <c r="DO199" s="1"/>
  <c r="DN74"/>
  <c r="DN150"/>
  <c r="DN208"/>
  <c r="DO208" s="1"/>
  <c r="DP208" s="1"/>
  <c r="DN76"/>
  <c r="DN154"/>
  <c r="DN157"/>
  <c r="CJ148"/>
  <c r="BU148"/>
  <c r="CJ208"/>
  <c r="CI208"/>
  <c r="DE95"/>
  <c r="CI175"/>
  <c r="CW70"/>
  <c r="DE69"/>
  <c r="DE88"/>
  <c r="CW92"/>
  <c r="BV184"/>
  <c r="CI199"/>
  <c r="BV148"/>
  <c r="CW89"/>
  <c r="BU168"/>
  <c r="BV180"/>
  <c r="DE87"/>
  <c r="BV172"/>
  <c r="BV173"/>
  <c r="DE186"/>
  <c r="CI176"/>
  <c r="CJ166"/>
  <c r="BT158"/>
  <c r="CW94"/>
  <c r="DE93"/>
  <c r="CW159"/>
  <c r="DE97"/>
  <c r="CI188"/>
  <c r="CW148"/>
  <c r="CW71"/>
  <c r="CW73"/>
  <c r="CW68"/>
  <c r="CJ198"/>
  <c r="DE199"/>
  <c r="GV148"/>
  <c r="IE148"/>
  <c r="GR148"/>
  <c r="GQ148"/>
  <c r="GU148"/>
  <c r="GT148"/>
  <c r="GS148"/>
  <c r="CI181"/>
  <c r="CW181"/>
  <c r="DE181"/>
  <c r="CJ181"/>
  <c r="CJ182"/>
  <c r="BV181"/>
  <c r="BU181"/>
  <c r="HG87"/>
  <c r="IE87"/>
  <c r="CI98"/>
  <c r="CW98"/>
  <c r="CJ143"/>
  <c r="DE143"/>
  <c r="IA143"/>
  <c r="IE143"/>
  <c r="BV199"/>
  <c r="IE68"/>
  <c r="IA68"/>
  <c r="IE98"/>
  <c r="IA98"/>
  <c r="HG71"/>
  <c r="IA71"/>
  <c r="HG73"/>
  <c r="IA73"/>
  <c r="IE199"/>
  <c r="IE144"/>
  <c r="IA144"/>
  <c r="GV154"/>
  <c r="IE154"/>
  <c r="BK154"/>
  <c r="DE154"/>
  <c r="IE152"/>
  <c r="IA152"/>
  <c r="BT152"/>
  <c r="CW152"/>
  <c r="HF157"/>
  <c r="IA157"/>
  <c r="DE157"/>
  <c r="CW157"/>
  <c r="BV150"/>
  <c r="CW150"/>
  <c r="GU155"/>
  <c r="IE155"/>
  <c r="HG159"/>
  <c r="IA159"/>
  <c r="GR199"/>
  <c r="CW199"/>
  <c r="CJ200"/>
  <c r="GQ208"/>
  <c r="GV206"/>
  <c r="GV199"/>
  <c r="GQ199"/>
  <c r="GT206"/>
  <c r="GV203"/>
  <c r="GU206"/>
  <c r="GU199"/>
  <c r="GQ206"/>
  <c r="GS199"/>
  <c r="IE206"/>
  <c r="GT199"/>
  <c r="GR206"/>
  <c r="GS206"/>
  <c r="BV142"/>
  <c r="GS203"/>
  <c r="GQ203"/>
  <c r="GT203"/>
  <c r="IE203"/>
  <c r="IA203"/>
  <c r="GV181"/>
  <c r="GU181"/>
  <c r="GU203"/>
  <c r="GV175"/>
  <c r="GR203"/>
  <c r="GS181"/>
  <c r="GQ181"/>
  <c r="GR181"/>
  <c r="IE181"/>
  <c r="JS143"/>
  <c r="GT181"/>
  <c r="GT175"/>
  <c r="IA181"/>
  <c r="GQ150"/>
  <c r="BK158"/>
  <c r="GU143"/>
  <c r="GV143"/>
  <c r="GS143"/>
  <c r="HF143"/>
  <c r="CW158"/>
  <c r="HG143"/>
  <c r="GR198"/>
  <c r="GR208"/>
  <c r="CH158"/>
  <c r="BU188"/>
  <c r="HG158"/>
  <c r="GQ175"/>
  <c r="GV158"/>
  <c r="HF155"/>
  <c r="GT194"/>
  <c r="CI143"/>
  <c r="IA194"/>
  <c r="GQ194"/>
  <c r="IA155"/>
  <c r="BV187"/>
  <c r="CJ189"/>
  <c r="GU194"/>
  <c r="IE158"/>
  <c r="GR155"/>
  <c r="IA158"/>
  <c r="IA176"/>
  <c r="DE175"/>
  <c r="CH157"/>
  <c r="CW188"/>
  <c r="JR158"/>
  <c r="HG152"/>
  <c r="DE188"/>
  <c r="BV158"/>
  <c r="GQ158"/>
  <c r="GU175"/>
  <c r="BV143"/>
  <c r="DE158"/>
  <c r="BV188"/>
  <c r="CH143"/>
  <c r="GT158"/>
  <c r="GS175"/>
  <c r="GQ143"/>
  <c r="GS158"/>
  <c r="CW143"/>
  <c r="CI158"/>
  <c r="CJ144"/>
  <c r="GR175"/>
  <c r="GR143"/>
  <c r="GR158"/>
  <c r="BU158"/>
  <c r="BK143"/>
  <c r="BL149" s="1"/>
  <c r="BM148" s="1"/>
  <c r="BN147" s="1"/>
  <c r="BO146" s="1"/>
  <c r="BP145" s="1"/>
  <c r="BQ144" s="1"/>
  <c r="BT143"/>
  <c r="BU143"/>
  <c r="GT143"/>
  <c r="GU158"/>
  <c r="CJ185"/>
  <c r="GT198"/>
  <c r="IE194"/>
  <c r="GU208"/>
  <c r="GS155"/>
  <c r="BU198"/>
  <c r="CJ151"/>
  <c r="GV194"/>
  <c r="GU191"/>
  <c r="IA208"/>
  <c r="CW198"/>
  <c r="IE208"/>
  <c r="GS194"/>
  <c r="GT208"/>
  <c r="DE198"/>
  <c r="CI157"/>
  <c r="GT186"/>
  <c r="CJ150"/>
  <c r="GS208"/>
  <c r="GV208"/>
  <c r="IJ208" s="1"/>
  <c r="BV197"/>
  <c r="HG155"/>
  <c r="GR193"/>
  <c r="GQ198"/>
  <c r="CJ172"/>
  <c r="GU200"/>
  <c r="HF152"/>
  <c r="GR150"/>
  <c r="GS198"/>
  <c r="GT150"/>
  <c r="GV198"/>
  <c r="CJ173"/>
  <c r="IA198"/>
  <c r="GS188"/>
  <c r="GU198"/>
  <c r="GU188"/>
  <c r="GS150"/>
  <c r="GQ188"/>
  <c r="BU176"/>
  <c r="BV183"/>
  <c r="BV149"/>
  <c r="CI198"/>
  <c r="CW184"/>
  <c r="GU165"/>
  <c r="IA188"/>
  <c r="CJ184"/>
  <c r="GV165"/>
  <c r="GV188"/>
  <c r="BV198"/>
  <c r="BU184"/>
  <c r="JR150"/>
  <c r="CI184"/>
  <c r="GV157"/>
  <c r="IE188"/>
  <c r="GR165"/>
  <c r="GU150"/>
  <c r="GT188"/>
  <c r="DE184"/>
  <c r="BK98"/>
  <c r="CJ199"/>
  <c r="GV150"/>
  <c r="CH98"/>
  <c r="GQ165"/>
  <c r="GU184"/>
  <c r="HG157"/>
  <c r="BU172"/>
  <c r="GS165"/>
  <c r="GS184"/>
  <c r="GU157"/>
  <c r="GT155"/>
  <c r="GV193"/>
  <c r="CJ165"/>
  <c r="IE157"/>
  <c r="GU193"/>
  <c r="CW172"/>
  <c r="GT157"/>
  <c r="GQ193"/>
  <c r="BU175"/>
  <c r="IA165"/>
  <c r="GS157"/>
  <c r="GV155"/>
  <c r="GT193"/>
  <c r="CW175"/>
  <c r="BV171"/>
  <c r="GS193"/>
  <c r="CI172"/>
  <c r="IE165"/>
  <c r="IE184"/>
  <c r="GQ157"/>
  <c r="GQ155"/>
  <c r="IE193"/>
  <c r="DE172"/>
  <c r="JR157"/>
  <c r="GR157"/>
  <c r="GT165"/>
  <c r="IA191"/>
  <c r="BU157"/>
  <c r="CI165"/>
  <c r="GR176"/>
  <c r="GQ191"/>
  <c r="BV157"/>
  <c r="BT98"/>
  <c r="CJ157"/>
  <c r="BU165"/>
  <c r="DE150"/>
  <c r="BT150"/>
  <c r="CI150"/>
  <c r="BK150"/>
  <c r="BL151" s="1"/>
  <c r="BM150" s="1"/>
  <c r="BN149" s="1"/>
  <c r="BO148" s="1"/>
  <c r="BP147" s="1"/>
  <c r="BQ146" s="1"/>
  <c r="CH150"/>
  <c r="BU150"/>
  <c r="GS191"/>
  <c r="GU176"/>
  <c r="BV165"/>
  <c r="CW165"/>
  <c r="GV191"/>
  <c r="GR200"/>
  <c r="GT191"/>
  <c r="GV176"/>
  <c r="CW176"/>
  <c r="DE165"/>
  <c r="BV164"/>
  <c r="CJ177"/>
  <c r="CJ98"/>
  <c r="BT157"/>
  <c r="GR191"/>
  <c r="GQ176"/>
  <c r="BV151"/>
  <c r="BV98"/>
  <c r="DE98"/>
  <c r="CJ158"/>
  <c r="BU98"/>
  <c r="BV156"/>
  <c r="BK157"/>
  <c r="CJ99"/>
  <c r="BV152"/>
  <c r="CH152"/>
  <c r="GT200"/>
  <c r="GS152"/>
  <c r="BV176"/>
  <c r="BK152"/>
  <c r="CJ153"/>
  <c r="CJ152"/>
  <c r="GT152"/>
  <c r="GT176"/>
  <c r="BU152"/>
  <c r="CI152"/>
  <c r="HF144"/>
  <c r="GS176"/>
  <c r="BV175"/>
  <c r="DE152"/>
  <c r="CJ176"/>
  <c r="GR152"/>
  <c r="DE176"/>
  <c r="GT184"/>
  <c r="GQ200"/>
  <c r="GQ154"/>
  <c r="IA200"/>
  <c r="GV200"/>
  <c r="HG144"/>
  <c r="GV184"/>
  <c r="GS200"/>
  <c r="GU152"/>
  <c r="JR152"/>
  <c r="GR184"/>
  <c r="JS152"/>
  <c r="GV152"/>
  <c r="GQ152"/>
  <c r="GQ184"/>
  <c r="BU154"/>
  <c r="IE168"/>
  <c r="CH154"/>
  <c r="BV154"/>
  <c r="BT154"/>
  <c r="BV153"/>
  <c r="CJ154"/>
  <c r="CI154"/>
  <c r="CJ155"/>
  <c r="CW154"/>
  <c r="IA154"/>
  <c r="GR186"/>
  <c r="HF154"/>
  <c r="GT154"/>
  <c r="GR154"/>
  <c r="GS154"/>
  <c r="HG154"/>
  <c r="GU144"/>
  <c r="GU154"/>
  <c r="GQ186"/>
  <c r="JS144"/>
  <c r="GU186"/>
  <c r="GU168"/>
  <c r="IA186"/>
  <c r="GS168"/>
  <c r="IE186"/>
  <c r="GV168"/>
  <c r="GR170"/>
  <c r="GS186"/>
  <c r="CW186"/>
  <c r="JF125"/>
  <c r="HF159"/>
  <c r="GV186"/>
  <c r="BU186"/>
  <c r="CJ186"/>
  <c r="JE125"/>
  <c r="JJ125"/>
  <c r="CI186"/>
  <c r="GV144"/>
  <c r="JG125"/>
  <c r="KV125" s="1"/>
  <c r="CW168"/>
  <c r="GR144"/>
  <c r="IE170"/>
  <c r="JR144"/>
  <c r="IA170"/>
  <c r="GT144"/>
  <c r="GV170"/>
  <c r="GQ144"/>
  <c r="GS170"/>
  <c r="GR187"/>
  <c r="GS144"/>
  <c r="CJ188"/>
  <c r="GT168"/>
  <c r="GU170"/>
  <c r="IA187"/>
  <c r="BV168"/>
  <c r="BK159"/>
  <c r="GT170"/>
  <c r="BV185"/>
  <c r="BV167"/>
  <c r="BV186"/>
  <c r="DE159"/>
  <c r="CJ169"/>
  <c r="GV174"/>
  <c r="GQ168"/>
  <c r="GQ170"/>
  <c r="GR168"/>
  <c r="CJ80"/>
  <c r="CI80"/>
  <c r="DE82"/>
  <c r="CJ82"/>
  <c r="CI82"/>
  <c r="DE85"/>
  <c r="CJ85"/>
  <c r="CI85"/>
  <c r="CJ70"/>
  <c r="CI70"/>
  <c r="BT159"/>
  <c r="CJ159"/>
  <c r="CI159"/>
  <c r="CJ69"/>
  <c r="CI69"/>
  <c r="CJ89"/>
  <c r="CI89"/>
  <c r="CJ88"/>
  <c r="CI88"/>
  <c r="CW90"/>
  <c r="CJ90"/>
  <c r="CI90"/>
  <c r="BU97"/>
  <c r="CJ97"/>
  <c r="CI97"/>
  <c r="CJ81"/>
  <c r="CI81"/>
  <c r="DE168"/>
  <c r="CJ168"/>
  <c r="CI168"/>
  <c r="DE174"/>
  <c r="GQ174"/>
  <c r="BU159"/>
  <c r="CJ94"/>
  <c r="CI94"/>
  <c r="CW86"/>
  <c r="CJ86"/>
  <c r="CI86"/>
  <c r="CJ95"/>
  <c r="CI95"/>
  <c r="CW75"/>
  <c r="CJ75"/>
  <c r="CI75"/>
  <c r="CJ73"/>
  <c r="CI73"/>
  <c r="DE76"/>
  <c r="CJ76"/>
  <c r="CI76"/>
  <c r="BK87"/>
  <c r="CJ87"/>
  <c r="CI87"/>
  <c r="GS174"/>
  <c r="GQ187"/>
  <c r="BV174"/>
  <c r="BU174"/>
  <c r="CJ174"/>
  <c r="CI174"/>
  <c r="CW83"/>
  <c r="CJ83"/>
  <c r="CI83"/>
  <c r="CW78"/>
  <c r="CJ78"/>
  <c r="CI78"/>
  <c r="CJ79"/>
  <c r="CI79"/>
  <c r="CW84"/>
  <c r="CJ84"/>
  <c r="CI84"/>
  <c r="CJ92"/>
  <c r="CI92"/>
  <c r="CJ77"/>
  <c r="CI77"/>
  <c r="BU93"/>
  <c r="CJ93"/>
  <c r="CI93"/>
  <c r="GU174"/>
  <c r="GR174"/>
  <c r="GT187"/>
  <c r="GS159"/>
  <c r="GT174"/>
  <c r="GV187"/>
  <c r="BV159"/>
  <c r="CH159"/>
  <c r="CJ175"/>
  <c r="CJ160"/>
  <c r="DE72"/>
  <c r="CJ72"/>
  <c r="CI72"/>
  <c r="BV67"/>
  <c r="CJ68"/>
  <c r="CI68"/>
  <c r="CJ71"/>
  <c r="CI71"/>
  <c r="DE74"/>
  <c r="CJ74"/>
  <c r="CI74"/>
  <c r="CJ91"/>
  <c r="CI91"/>
  <c r="CJ187"/>
  <c r="CI187"/>
  <c r="GS187"/>
  <c r="IE174"/>
  <c r="GR159"/>
  <c r="GU187"/>
  <c r="CW174"/>
  <c r="CJ96"/>
  <c r="GU159"/>
  <c r="IE159"/>
  <c r="JR159"/>
  <c r="DE187"/>
  <c r="BU187"/>
  <c r="CW187"/>
  <c r="GT159"/>
  <c r="JS159"/>
  <c r="GV159"/>
  <c r="GQ159"/>
  <c r="JG164"/>
  <c r="JH164"/>
  <c r="GR98"/>
  <c r="GU98"/>
  <c r="HF98"/>
  <c r="GQ98"/>
  <c r="GV98"/>
  <c r="HG98"/>
  <c r="JE164"/>
  <c r="BK91"/>
  <c r="DE91"/>
  <c r="GS98"/>
  <c r="JF164"/>
  <c r="JJ139"/>
  <c r="GT98"/>
  <c r="JG139"/>
  <c r="JH139"/>
  <c r="JE139"/>
  <c r="JL139" s="1"/>
  <c r="JG142"/>
  <c r="JF142"/>
  <c r="JE142"/>
  <c r="JH142"/>
  <c r="JF103"/>
  <c r="DO46"/>
  <c r="DO47"/>
  <c r="DO119"/>
  <c r="JH103"/>
  <c r="KV103" s="1"/>
  <c r="JE103"/>
  <c r="JJ103"/>
  <c r="HQ17"/>
  <c r="HR16" s="1"/>
  <c r="HS15" s="1"/>
  <c r="HT14" s="1"/>
  <c r="HU13" s="1"/>
  <c r="HV12" s="1"/>
  <c r="HW11" s="1"/>
  <c r="HX10" s="1"/>
  <c r="HQ18"/>
  <c r="HR17" s="1"/>
  <c r="HS16" s="1"/>
  <c r="HT15" s="1"/>
  <c r="HU14" s="1"/>
  <c r="HV13" s="1"/>
  <c r="HW12" s="1"/>
  <c r="HX11" s="1"/>
  <c r="HQ19"/>
  <c r="HR18" s="1"/>
  <c r="HS17" s="1"/>
  <c r="HT16" s="1"/>
  <c r="HU15" s="1"/>
  <c r="HV14" s="1"/>
  <c r="HW13" s="1"/>
  <c r="HX12" s="1"/>
  <c r="HH17"/>
  <c r="HI16" s="1"/>
  <c r="HJ15" s="1"/>
  <c r="HH19"/>
  <c r="HI18" s="1"/>
  <c r="HJ17" s="1"/>
  <c r="HH18"/>
  <c r="HI17" s="1"/>
  <c r="HJ16" s="1"/>
  <c r="HK15" s="1"/>
  <c r="HL14" s="1"/>
  <c r="HM13" s="1"/>
  <c r="HN12" s="1"/>
  <c r="HO11" s="1"/>
  <c r="DO128"/>
  <c r="DP128" s="1"/>
  <c r="IA85"/>
  <c r="IE85"/>
  <c r="HG84"/>
  <c r="IA84"/>
  <c r="HG83"/>
  <c r="IA83"/>
  <c r="BU81"/>
  <c r="DE81"/>
  <c r="HF81"/>
  <c r="IE81"/>
  <c r="BT77"/>
  <c r="CW77"/>
  <c r="FX9"/>
  <c r="GV76"/>
  <c r="IE76"/>
  <c r="GV93"/>
  <c r="JF167"/>
  <c r="JF128"/>
  <c r="JF179"/>
  <c r="JF136"/>
  <c r="GV74"/>
  <c r="FW9"/>
  <c r="JH200"/>
  <c r="GT95"/>
  <c r="GS91"/>
  <c r="JH197"/>
  <c r="JH180"/>
  <c r="JL137"/>
  <c r="JH145"/>
  <c r="JH160"/>
  <c r="GU86"/>
  <c r="GQ69"/>
  <c r="GR75"/>
  <c r="GR88"/>
  <c r="JF202"/>
  <c r="JF190"/>
  <c r="GS94"/>
  <c r="GV82"/>
  <c r="JE104"/>
  <c r="JG104"/>
  <c r="JH104"/>
  <c r="JF104"/>
  <c r="JJ104"/>
  <c r="JJ134"/>
  <c r="JE134"/>
  <c r="JG134"/>
  <c r="JG169"/>
  <c r="JJ169"/>
  <c r="JE169"/>
  <c r="JJ156"/>
  <c r="JE156"/>
  <c r="JL156" s="1"/>
  <c r="JG156"/>
  <c r="JF82"/>
  <c r="JR82"/>
  <c r="JS82"/>
  <c r="JE54"/>
  <c r="JJ54"/>
  <c r="JG54"/>
  <c r="JF54"/>
  <c r="JH54"/>
  <c r="JJ166"/>
  <c r="JE166"/>
  <c r="JG166"/>
  <c r="KV166" s="1"/>
  <c r="JR73"/>
  <c r="JF73"/>
  <c r="JS73"/>
  <c r="JG196"/>
  <c r="KV196" s="1"/>
  <c r="JE196"/>
  <c r="JJ196"/>
  <c r="JS69"/>
  <c r="JR69"/>
  <c r="JJ121"/>
  <c r="JE121"/>
  <c r="JG121"/>
  <c r="JH121"/>
  <c r="JS77"/>
  <c r="JF77"/>
  <c r="JR77"/>
  <c r="JS87"/>
  <c r="JR87"/>
  <c r="JF87"/>
  <c r="JR83"/>
  <c r="JS83"/>
  <c r="GQ90"/>
  <c r="GT97"/>
  <c r="JH169"/>
  <c r="JJ140"/>
  <c r="JG140"/>
  <c r="JE140"/>
  <c r="JR89"/>
  <c r="JS89"/>
  <c r="JH89"/>
  <c r="JR90"/>
  <c r="JH90"/>
  <c r="JS90"/>
  <c r="JF149"/>
  <c r="JG149"/>
  <c r="JH149"/>
  <c r="JJ149"/>
  <c r="JE149"/>
  <c r="JF144"/>
  <c r="JG144"/>
  <c r="JJ144"/>
  <c r="JH144"/>
  <c r="JE144"/>
  <c r="JE50"/>
  <c r="JF50"/>
  <c r="JJ50"/>
  <c r="JH50"/>
  <c r="JG50"/>
  <c r="JF49"/>
  <c r="JG49"/>
  <c r="JJ49"/>
  <c r="JH49"/>
  <c r="JE49"/>
  <c r="JH53"/>
  <c r="JG53"/>
  <c r="JJ53"/>
  <c r="JE53"/>
  <c r="JF53"/>
  <c r="JG124"/>
  <c r="JE124"/>
  <c r="JJ124"/>
  <c r="JJ197"/>
  <c r="JE197"/>
  <c r="JL197" s="1"/>
  <c r="JG197"/>
  <c r="JS95"/>
  <c r="JR95"/>
  <c r="JF177"/>
  <c r="JE177"/>
  <c r="JJ177"/>
  <c r="JG177"/>
  <c r="KV177" s="1"/>
  <c r="JJ117"/>
  <c r="JE117"/>
  <c r="JG117"/>
  <c r="JH117"/>
  <c r="JF117"/>
  <c r="JJ161"/>
  <c r="JE161"/>
  <c r="JL161" s="1"/>
  <c r="JG161"/>
  <c r="JJ141"/>
  <c r="JH141"/>
  <c r="JE141"/>
  <c r="JF141"/>
  <c r="JG141"/>
  <c r="JR94"/>
  <c r="JH94"/>
  <c r="JS94"/>
  <c r="JG162"/>
  <c r="KV162" s="1"/>
  <c r="JE162"/>
  <c r="JJ162"/>
  <c r="GU78"/>
  <c r="JF121"/>
  <c r="JF166"/>
  <c r="JF196"/>
  <c r="JF134"/>
  <c r="KV137"/>
  <c r="JH124"/>
  <c r="JF169"/>
  <c r="JS71"/>
  <c r="JH71"/>
  <c r="JR71"/>
  <c r="JJ193"/>
  <c r="JG193"/>
  <c r="JE193"/>
  <c r="JR78"/>
  <c r="JH78"/>
  <c r="JS78"/>
  <c r="JJ189"/>
  <c r="JE189"/>
  <c r="JG189"/>
  <c r="JE48"/>
  <c r="JG48"/>
  <c r="JJ48"/>
  <c r="JH163"/>
  <c r="JE163"/>
  <c r="JJ163"/>
  <c r="JG163"/>
  <c r="JE183"/>
  <c r="JJ183"/>
  <c r="JG183"/>
  <c r="JJ122"/>
  <c r="JE122"/>
  <c r="JH122"/>
  <c r="JG122"/>
  <c r="JJ55"/>
  <c r="JH55"/>
  <c r="JE55"/>
  <c r="JF55"/>
  <c r="JG55"/>
  <c r="JS79"/>
  <c r="JR79"/>
  <c r="JH100"/>
  <c r="JF100"/>
  <c r="JJ100"/>
  <c r="JE100"/>
  <c r="JG100"/>
  <c r="JJ200"/>
  <c r="JE200"/>
  <c r="JL200" s="1"/>
  <c r="JG200"/>
  <c r="JR88"/>
  <c r="JS88"/>
  <c r="JF88"/>
  <c r="JR91"/>
  <c r="JF91"/>
  <c r="JS91"/>
  <c r="JS85"/>
  <c r="JR85"/>
  <c r="JF85"/>
  <c r="JS80"/>
  <c r="JR80"/>
  <c r="JF206"/>
  <c r="GT77"/>
  <c r="GU72"/>
  <c r="GT70"/>
  <c r="JH193"/>
  <c r="JH156"/>
  <c r="JF189"/>
  <c r="JF48"/>
  <c r="JH185"/>
  <c r="JH183"/>
  <c r="JH161"/>
  <c r="JF162"/>
  <c r="JJ109"/>
  <c r="JE109"/>
  <c r="JH109"/>
  <c r="JG109"/>
  <c r="JF109"/>
  <c r="JJ204"/>
  <c r="JE204"/>
  <c r="JG204"/>
  <c r="KV204" s="1"/>
  <c r="JJ192"/>
  <c r="JE192"/>
  <c r="JL192" s="1"/>
  <c r="JG192"/>
  <c r="JS72"/>
  <c r="JR72"/>
  <c r="JJ133"/>
  <c r="JE133"/>
  <c r="JG133"/>
  <c r="KV133" s="1"/>
  <c r="JF146"/>
  <c r="JG146"/>
  <c r="JJ146"/>
  <c r="JH146"/>
  <c r="JE146"/>
  <c r="JH118"/>
  <c r="JJ118"/>
  <c r="JF118"/>
  <c r="JG118"/>
  <c r="JE118"/>
  <c r="JJ171"/>
  <c r="JE171"/>
  <c r="JL171" s="1"/>
  <c r="JG171"/>
  <c r="JH151"/>
  <c r="JF151"/>
  <c r="JJ151"/>
  <c r="JE151"/>
  <c r="JG151"/>
  <c r="JS70"/>
  <c r="JR70"/>
  <c r="JF116"/>
  <c r="JG116"/>
  <c r="JE116"/>
  <c r="JJ116"/>
  <c r="JJ129"/>
  <c r="JE129"/>
  <c r="JG129"/>
  <c r="KV129" s="1"/>
  <c r="JG173"/>
  <c r="KV173" s="1"/>
  <c r="JJ173"/>
  <c r="JE173"/>
  <c r="JS84"/>
  <c r="JR84"/>
  <c r="JF84"/>
  <c r="JH76"/>
  <c r="JS76"/>
  <c r="JR76"/>
  <c r="JS75"/>
  <c r="JR75"/>
  <c r="JH75"/>
  <c r="JJ160"/>
  <c r="JE160"/>
  <c r="JL160" s="1"/>
  <c r="JG160"/>
  <c r="JG147"/>
  <c r="JJ147"/>
  <c r="JE147"/>
  <c r="JF147"/>
  <c r="JH147"/>
  <c r="JR68"/>
  <c r="JS68"/>
  <c r="JH68"/>
  <c r="JF204"/>
  <c r="JH192"/>
  <c r="GR89"/>
  <c r="JF193"/>
  <c r="JH189"/>
  <c r="JF183"/>
  <c r="JH171"/>
  <c r="JF122"/>
  <c r="JE123"/>
  <c r="JH123"/>
  <c r="JJ123"/>
  <c r="JG123"/>
  <c r="JF123"/>
  <c r="JJ59"/>
  <c r="JF59"/>
  <c r="JE59"/>
  <c r="JH59"/>
  <c r="JG59"/>
  <c r="JR97"/>
  <c r="JS97"/>
  <c r="JF97"/>
  <c r="JR92"/>
  <c r="JF92"/>
  <c r="JS92"/>
  <c r="JG206"/>
  <c r="KV206" s="1"/>
  <c r="JJ206"/>
  <c r="JE206"/>
  <c r="JR81"/>
  <c r="JF81"/>
  <c r="JS81"/>
  <c r="JS74"/>
  <c r="JR74"/>
  <c r="JJ155"/>
  <c r="JE155"/>
  <c r="JL155" s="1"/>
  <c r="JH155"/>
  <c r="JG155"/>
  <c r="JF113"/>
  <c r="JJ113"/>
  <c r="JH113"/>
  <c r="JE113"/>
  <c r="JG113"/>
  <c r="JE185"/>
  <c r="JL185" s="1"/>
  <c r="JJ185"/>
  <c r="JG185"/>
  <c r="JS93"/>
  <c r="JR93"/>
  <c r="JH93"/>
  <c r="JJ179"/>
  <c r="JE179"/>
  <c r="JG179"/>
  <c r="KV179" s="1"/>
  <c r="JJ136"/>
  <c r="JE136"/>
  <c r="JG136"/>
  <c r="KV136" s="1"/>
  <c r="JE180"/>
  <c r="JL180" s="1"/>
  <c r="JJ180"/>
  <c r="JG180"/>
  <c r="JJ202"/>
  <c r="JE202"/>
  <c r="JG202"/>
  <c r="KV202" s="1"/>
  <c r="JJ127"/>
  <c r="JH127"/>
  <c r="JG127"/>
  <c r="JE127"/>
  <c r="JF127"/>
  <c r="JJ190"/>
  <c r="JG190"/>
  <c r="KV190" s="1"/>
  <c r="JE190"/>
  <c r="JE145"/>
  <c r="JL145" s="1"/>
  <c r="JG145"/>
  <c r="JJ145"/>
  <c r="JF86"/>
  <c r="JS86"/>
  <c r="JR86"/>
  <c r="JJ167"/>
  <c r="JE167"/>
  <c r="JG167"/>
  <c r="KV167" s="1"/>
  <c r="JE128"/>
  <c r="JJ128"/>
  <c r="JG128"/>
  <c r="KV128" s="1"/>
  <c r="JH134"/>
  <c r="JF124"/>
  <c r="JF140"/>
  <c r="GU92"/>
  <c r="JH140"/>
  <c r="JF133"/>
  <c r="JH116"/>
  <c r="JH48"/>
  <c r="JF129"/>
  <c r="JF173"/>
  <c r="ET9"/>
  <c r="HF94"/>
  <c r="GS81"/>
  <c r="IJ13"/>
  <c r="HG94"/>
  <c r="IJ189"/>
  <c r="GT81"/>
  <c r="IJ202"/>
  <c r="GV85"/>
  <c r="GV94"/>
  <c r="GU81"/>
  <c r="IJ160"/>
  <c r="GT73"/>
  <c r="GT75"/>
  <c r="HG74"/>
  <c r="EU9"/>
  <c r="IA74"/>
  <c r="IJ44"/>
  <c r="IJ196"/>
  <c r="IJ141"/>
  <c r="GR74"/>
  <c r="IJ151"/>
  <c r="IJ136"/>
  <c r="HF74"/>
  <c r="HF97"/>
  <c r="GU74"/>
  <c r="HF78"/>
  <c r="GS74"/>
  <c r="IJ147"/>
  <c r="GT74"/>
  <c r="GQ74"/>
  <c r="IJ15"/>
  <c r="IJ192"/>
  <c r="IJ18"/>
  <c r="GQ81"/>
  <c r="IJ161"/>
  <c r="IJ195"/>
  <c r="IJ171"/>
  <c r="IJ109"/>
  <c r="IJ19"/>
  <c r="IJ166"/>
  <c r="IE94"/>
  <c r="IJ16"/>
  <c r="IJ185"/>
  <c r="IJ204"/>
  <c r="IJ162"/>
  <c r="HF85"/>
  <c r="GT94"/>
  <c r="IJ207"/>
  <c r="IJ197"/>
  <c r="IJ40"/>
  <c r="HG85"/>
  <c r="IA88"/>
  <c r="IJ139"/>
  <c r="IJ156"/>
  <c r="IJ14"/>
  <c r="GV69"/>
  <c r="IJ190"/>
  <c r="IJ177"/>
  <c r="GS85"/>
  <c r="GT88"/>
  <c r="IJ17"/>
  <c r="GV97"/>
  <c r="GU87"/>
  <c r="IE86"/>
  <c r="GR78"/>
  <c r="GS86"/>
  <c r="HG75"/>
  <c r="GR73"/>
  <c r="GS69"/>
  <c r="GS97"/>
  <c r="IE78"/>
  <c r="GU75"/>
  <c r="GU73"/>
  <c r="GU83"/>
  <c r="GQ79"/>
  <c r="GT78"/>
  <c r="HF75"/>
  <c r="CH81"/>
  <c r="GV71"/>
  <c r="HG91"/>
  <c r="GQ89"/>
  <c r="GV88"/>
  <c r="GV73"/>
  <c r="IE90"/>
  <c r="GU90"/>
  <c r="GQ76"/>
  <c r="IA79"/>
  <c r="IA87"/>
  <c r="GR83"/>
  <c r="GU97"/>
  <c r="GQ86"/>
  <c r="GQ78"/>
  <c r="IE75"/>
  <c r="HF73"/>
  <c r="HF79"/>
  <c r="HF87"/>
  <c r="GS83"/>
  <c r="IA97"/>
  <c r="GT86"/>
  <c r="GS87"/>
  <c r="GU79"/>
  <c r="GQ83"/>
  <c r="GQ97"/>
  <c r="HG86"/>
  <c r="HG90"/>
  <c r="GV78"/>
  <c r="HG88"/>
  <c r="GU71"/>
  <c r="GQ75"/>
  <c r="GT79"/>
  <c r="HF69"/>
  <c r="GQ87"/>
  <c r="GT83"/>
  <c r="HF83"/>
  <c r="HG97"/>
  <c r="GR86"/>
  <c r="GR79"/>
  <c r="HF86"/>
  <c r="GV87"/>
  <c r="IE77"/>
  <c r="GR90"/>
  <c r="HG78"/>
  <c r="GQ88"/>
  <c r="HF71"/>
  <c r="GV75"/>
  <c r="GS79"/>
  <c r="HG79"/>
  <c r="GT69"/>
  <c r="GR87"/>
  <c r="IE83"/>
  <c r="GR97"/>
  <c r="GV86"/>
  <c r="GV83"/>
  <c r="GS78"/>
  <c r="GS75"/>
  <c r="GV89"/>
  <c r="GS90"/>
  <c r="GT71"/>
  <c r="GV79"/>
  <c r="GU69"/>
  <c r="GT87"/>
  <c r="BK81"/>
  <c r="GT68"/>
  <c r="GS95"/>
  <c r="GR77"/>
  <c r="GR81"/>
  <c r="GQ77"/>
  <c r="GR85"/>
  <c r="GQ84"/>
  <c r="HF70"/>
  <c r="GQ94"/>
  <c r="IE89"/>
  <c r="GV81"/>
  <c r="IA81"/>
  <c r="GU77"/>
  <c r="HG92"/>
  <c r="GU85"/>
  <c r="HF72"/>
  <c r="GR70"/>
  <c r="HF91"/>
  <c r="GR94"/>
  <c r="GQ93"/>
  <c r="HG89"/>
  <c r="HG81"/>
  <c r="GV77"/>
  <c r="HF92"/>
  <c r="GT85"/>
  <c r="GV72"/>
  <c r="GU91"/>
  <c r="GU94"/>
  <c r="IA76"/>
  <c r="GU82"/>
  <c r="GS80"/>
  <c r="GT89"/>
  <c r="GS92"/>
  <c r="GQ85"/>
  <c r="GQ91"/>
  <c r="GT76"/>
  <c r="HF68"/>
  <c r="GQ82"/>
  <c r="GS84"/>
  <c r="HG72"/>
  <c r="GU70"/>
  <c r="GQ95"/>
  <c r="HG80"/>
  <c r="HF93"/>
  <c r="HF76"/>
  <c r="GS89"/>
  <c r="HG68"/>
  <c r="GS77"/>
  <c r="GT92"/>
  <c r="IE92"/>
  <c r="HG82"/>
  <c r="GT90"/>
  <c r="GT84"/>
  <c r="HF88"/>
  <c r="IE71"/>
  <c r="GR72"/>
  <c r="GQ73"/>
  <c r="GQ70"/>
  <c r="HG70"/>
  <c r="HG95"/>
  <c r="GR69"/>
  <c r="GV91"/>
  <c r="IA91"/>
  <c r="GV80"/>
  <c r="GT93"/>
  <c r="HG76"/>
  <c r="GS68"/>
  <c r="GS82"/>
  <c r="GU84"/>
  <c r="GR92"/>
  <c r="GS76"/>
  <c r="HF89"/>
  <c r="GR68"/>
  <c r="HG77"/>
  <c r="GQ92"/>
  <c r="GT82"/>
  <c r="HF82"/>
  <c r="GV90"/>
  <c r="IE84"/>
  <c r="GS88"/>
  <c r="GR71"/>
  <c r="GQ72"/>
  <c r="IA72"/>
  <c r="IE73"/>
  <c r="GV70"/>
  <c r="GV95"/>
  <c r="HG69"/>
  <c r="GT91"/>
  <c r="GT80"/>
  <c r="IE80"/>
  <c r="GU93"/>
  <c r="GR93"/>
  <c r="GR76"/>
  <c r="CW81"/>
  <c r="HF95"/>
  <c r="GS93"/>
  <c r="IA82"/>
  <c r="GV84"/>
  <c r="HF84"/>
  <c r="GU89"/>
  <c r="GQ68"/>
  <c r="HF77"/>
  <c r="GV92"/>
  <c r="GR82"/>
  <c r="HF90"/>
  <c r="GR84"/>
  <c r="GU88"/>
  <c r="GQ71"/>
  <c r="GS71"/>
  <c r="GT72"/>
  <c r="GS73"/>
  <c r="IE70"/>
  <c r="GU95"/>
  <c r="IA95"/>
  <c r="IA69"/>
  <c r="GR91"/>
  <c r="GQ80"/>
  <c r="IA80"/>
  <c r="HG93"/>
  <c r="GU76"/>
  <c r="BT81"/>
  <c r="GU80"/>
  <c r="GU68"/>
  <c r="GS72"/>
  <c r="GS70"/>
  <c r="GR95"/>
  <c r="GR80"/>
  <c r="IA93"/>
  <c r="GV68"/>
  <c r="CW87"/>
  <c r="BK77"/>
  <c r="CW91"/>
  <c r="CH77"/>
  <c r="BV77"/>
  <c r="BV91"/>
  <c r="BK93"/>
  <c r="CW93"/>
  <c r="BT93"/>
  <c r="CH91"/>
  <c r="CH97"/>
  <c r="BT97"/>
  <c r="CH93"/>
  <c r="CW97"/>
  <c r="BV93"/>
  <c r="BT91"/>
  <c r="BV96"/>
  <c r="BK97"/>
  <c r="BU91"/>
  <c r="BV87"/>
  <c r="CH87"/>
  <c r="BT87"/>
  <c r="BU87"/>
  <c r="DE77"/>
  <c r="BU77"/>
  <c r="DO50"/>
  <c r="DP50" s="1"/>
  <c r="DP53"/>
  <c r="BL63"/>
  <c r="BM62" s="1"/>
  <c r="BN61" s="1"/>
  <c r="BO60" s="1"/>
  <c r="BP59" s="1"/>
  <c r="BQ58" s="1"/>
  <c r="BV97"/>
  <c r="DP51"/>
  <c r="CH82"/>
  <c r="BV82"/>
  <c r="BU82"/>
  <c r="CW82"/>
  <c r="BK82"/>
  <c r="BT82"/>
  <c r="CW80"/>
  <c r="CH80"/>
  <c r="BT80"/>
  <c r="DE80"/>
  <c r="BV80"/>
  <c r="BK80"/>
  <c r="BU80"/>
  <c r="BV94"/>
  <c r="BT94"/>
  <c r="BU94"/>
  <c r="BK94"/>
  <c r="CH94"/>
  <c r="DE94"/>
  <c r="CH83"/>
  <c r="BT83"/>
  <c r="BV83"/>
  <c r="DE83"/>
  <c r="BK83"/>
  <c r="BU83"/>
  <c r="BK72"/>
  <c r="BT72"/>
  <c r="CH72"/>
  <c r="BU72"/>
  <c r="BV72"/>
  <c r="CW72"/>
  <c r="BV68"/>
  <c r="BK68"/>
  <c r="BT68"/>
  <c r="CH68"/>
  <c r="BU68"/>
  <c r="DE68"/>
  <c r="BK86"/>
  <c r="CH86"/>
  <c r="BU86"/>
  <c r="BV86"/>
  <c r="BT86"/>
  <c r="DE86"/>
  <c r="BL53"/>
  <c r="BM52" s="1"/>
  <c r="BN51" s="1"/>
  <c r="BO50" s="1"/>
  <c r="BP49" s="1"/>
  <c r="BQ48" s="1"/>
  <c r="BL54"/>
  <c r="BM53" s="1"/>
  <c r="BL55"/>
  <c r="BM54" s="1"/>
  <c r="BN53" s="1"/>
  <c r="BO52" s="1"/>
  <c r="BP51" s="1"/>
  <c r="BQ50" s="1"/>
  <c r="BU90"/>
  <c r="BV90"/>
  <c r="DE90"/>
  <c r="BK90"/>
  <c r="BT90"/>
  <c r="CH90"/>
  <c r="BL57"/>
  <c r="BM56" s="1"/>
  <c r="BN55" s="1"/>
  <c r="BO54" s="1"/>
  <c r="BP53" s="1"/>
  <c r="BQ52" s="1"/>
  <c r="BL67"/>
  <c r="BL51"/>
  <c r="BM50" s="1"/>
  <c r="BN49" s="1"/>
  <c r="BO48" s="1"/>
  <c r="BP47" s="1"/>
  <c r="BQ46" s="1"/>
  <c r="BL59"/>
  <c r="BM58" s="1"/>
  <c r="BN57" s="1"/>
  <c r="BO56" s="1"/>
  <c r="BP55" s="1"/>
  <c r="BQ54" s="1"/>
  <c r="BV81"/>
  <c r="BK88"/>
  <c r="BU88"/>
  <c r="CW88"/>
  <c r="BT88"/>
  <c r="BV88"/>
  <c r="CH88"/>
  <c r="BK70"/>
  <c r="BT70"/>
  <c r="CH70"/>
  <c r="BU70"/>
  <c r="DE70"/>
  <c r="BV70"/>
  <c r="BT69"/>
  <c r="CH69"/>
  <c r="CW69"/>
  <c r="BV69"/>
  <c r="BU69"/>
  <c r="BK69"/>
  <c r="CH78"/>
  <c r="BU78"/>
  <c r="DE78"/>
  <c r="BT78"/>
  <c r="BV78"/>
  <c r="BK78"/>
  <c r="BT95"/>
  <c r="BV95"/>
  <c r="BK95"/>
  <c r="CH95"/>
  <c r="BU95"/>
  <c r="CW95"/>
  <c r="DE75"/>
  <c r="BV75"/>
  <c r="BU75"/>
  <c r="BT75"/>
  <c r="CH75"/>
  <c r="BK75"/>
  <c r="BK76"/>
  <c r="BU76"/>
  <c r="CH76"/>
  <c r="CW76"/>
  <c r="BV76"/>
  <c r="BT76"/>
  <c r="DE92"/>
  <c r="CH92"/>
  <c r="BK92"/>
  <c r="BV92"/>
  <c r="BT92"/>
  <c r="BU92"/>
  <c r="BL50"/>
  <c r="BM49" s="1"/>
  <c r="BN48" s="1"/>
  <c r="BO47" s="1"/>
  <c r="BP46" s="1"/>
  <c r="BQ45" s="1"/>
  <c r="BL58"/>
  <c r="BM57" s="1"/>
  <c r="BN56" s="1"/>
  <c r="BO55" s="1"/>
  <c r="BP54" s="1"/>
  <c r="BQ53" s="1"/>
  <c r="BL62"/>
  <c r="BM61" s="1"/>
  <c r="BN60" s="1"/>
  <c r="CH79"/>
  <c r="BU79"/>
  <c r="DE79"/>
  <c r="BV79"/>
  <c r="BT79"/>
  <c r="BK79"/>
  <c r="CW79"/>
  <c r="CH71"/>
  <c r="DE71"/>
  <c r="BV71"/>
  <c r="BU71"/>
  <c r="BK71"/>
  <c r="BT71"/>
  <c r="BU73"/>
  <c r="CH73"/>
  <c r="BT73"/>
  <c r="DE73"/>
  <c r="BV73"/>
  <c r="BK73"/>
  <c r="CH74"/>
  <c r="BV74"/>
  <c r="BK74"/>
  <c r="CW74"/>
  <c r="BT74"/>
  <c r="BU74"/>
  <c r="BL60"/>
  <c r="BM59" s="1"/>
  <c r="BN58" s="1"/>
  <c r="BO57" s="1"/>
  <c r="BP56" s="1"/>
  <c r="BQ55" s="1"/>
  <c r="BL65"/>
  <c r="BL66"/>
  <c r="DO49"/>
  <c r="DE89"/>
  <c r="BK89"/>
  <c r="BV89"/>
  <c r="BT89"/>
  <c r="BU89"/>
  <c r="CH89"/>
  <c r="BK85"/>
  <c r="BU85"/>
  <c r="CW85"/>
  <c r="BT85"/>
  <c r="BV85"/>
  <c r="CH85"/>
  <c r="CH84"/>
  <c r="BV84"/>
  <c r="BK84"/>
  <c r="DE84"/>
  <c r="BT84"/>
  <c r="BU84"/>
  <c r="BL64"/>
  <c r="BL52"/>
  <c r="BM51" s="1"/>
  <c r="BN50" s="1"/>
  <c r="BO49" s="1"/>
  <c r="BP48" s="1"/>
  <c r="BQ47" s="1"/>
  <c r="BA9"/>
  <c r="BL61"/>
  <c r="BM60" s="1"/>
  <c r="BN59" s="1"/>
  <c r="BO58" s="1"/>
  <c r="BP57" s="1"/>
  <c r="BQ56" s="1"/>
  <c r="DP52"/>
  <c r="BL56"/>
  <c r="BM55" s="1"/>
  <c r="BN54" s="1"/>
  <c r="BO53" s="1"/>
  <c r="BP52" s="1"/>
  <c r="BQ51" s="1"/>
  <c r="BB9"/>
  <c r="GX15"/>
  <c r="GX139"/>
  <c r="DP61"/>
  <c r="GX204"/>
  <c r="GX202"/>
  <c r="GX17"/>
  <c r="DP59"/>
  <c r="GX162"/>
  <c r="GX44"/>
  <c r="DP58"/>
  <c r="DP112"/>
  <c r="GX195"/>
  <c r="GX151"/>
  <c r="GZ19"/>
  <c r="DP64"/>
  <c r="DP57"/>
  <c r="GX190"/>
  <c r="GZ15"/>
  <c r="GZ13"/>
  <c r="GX177"/>
  <c r="GZ14"/>
  <c r="GZ196"/>
  <c r="GX141"/>
  <c r="GZ40"/>
  <c r="GX109"/>
  <c r="GX147"/>
  <c r="DP55"/>
  <c r="DP56"/>
  <c r="DP65"/>
  <c r="DP60"/>
  <c r="GX196"/>
  <c r="GZ204"/>
  <c r="GZ160"/>
  <c r="GZ162"/>
  <c r="GX171"/>
  <c r="GZ17"/>
  <c r="GX19"/>
  <c r="DP62"/>
  <c r="DP63"/>
  <c r="GX166"/>
  <c r="GX207"/>
  <c r="GZ197"/>
  <c r="GZ147"/>
  <c r="DP54"/>
  <c r="DP135"/>
  <c r="GX185"/>
  <c r="GZ136"/>
  <c r="GZ195"/>
  <c r="GZ16"/>
  <c r="GZ207"/>
  <c r="GX13"/>
  <c r="GX189"/>
  <c r="GX160"/>
  <c r="GZ44"/>
  <c r="GX40"/>
  <c r="GX18"/>
  <c r="GZ185"/>
  <c r="GZ156"/>
  <c r="GX161"/>
  <c r="GZ202"/>
  <c r="GX136"/>
  <c r="GX156"/>
  <c r="GX14"/>
  <c r="GZ18"/>
  <c r="GZ190"/>
  <c r="GZ192"/>
  <c r="GX192"/>
  <c r="GZ177"/>
  <c r="GZ161"/>
  <c r="GZ109"/>
  <c r="GZ151"/>
  <c r="GZ141"/>
  <c r="GX16"/>
  <c r="GX197"/>
  <c r="GZ189"/>
  <c r="GZ171"/>
  <c r="GZ139"/>
  <c r="DP126"/>
  <c r="GZ166"/>
  <c r="DH11"/>
  <c r="CX13"/>
  <c r="CY12" s="1"/>
  <c r="DK10"/>
  <c r="IB12"/>
  <c r="IC11" s="1"/>
  <c r="ID10"/>
  <c r="IF12"/>
  <c r="IG11" s="1"/>
  <c r="IH10"/>
  <c r="DP121" l="1"/>
  <c r="JG178"/>
  <c r="DP188"/>
  <c r="DP179"/>
  <c r="JG181"/>
  <c r="JE181"/>
  <c r="BL187"/>
  <c r="DP192"/>
  <c r="JH181"/>
  <c r="JF181"/>
  <c r="JT199"/>
  <c r="JU198" s="1"/>
  <c r="JV197" s="1"/>
  <c r="JW196" s="1"/>
  <c r="JX195" s="1"/>
  <c r="JY194" s="1"/>
  <c r="JZ193" s="1"/>
  <c r="KA192" s="1"/>
  <c r="HQ197"/>
  <c r="HR196" s="1"/>
  <c r="HS195" s="1"/>
  <c r="HT194" s="1"/>
  <c r="HU193" s="1"/>
  <c r="HV192" s="1"/>
  <c r="HW191" s="1"/>
  <c r="HX190" s="1"/>
  <c r="DP120"/>
  <c r="DP132"/>
  <c r="DP172"/>
  <c r="DP175"/>
  <c r="DP124"/>
  <c r="DP168"/>
  <c r="DP206"/>
  <c r="BL188"/>
  <c r="BM187" s="1"/>
  <c r="BN186" s="1"/>
  <c r="BO185" s="1"/>
  <c r="BP184" s="1"/>
  <c r="BQ183" s="1"/>
  <c r="DP176"/>
  <c r="GX169"/>
  <c r="DP158"/>
  <c r="DP106"/>
  <c r="DP107"/>
  <c r="JF205"/>
  <c r="JT202"/>
  <c r="JU201" s="1"/>
  <c r="JV200" s="1"/>
  <c r="JW199" s="1"/>
  <c r="JX198" s="1"/>
  <c r="JY197" s="1"/>
  <c r="JZ196" s="1"/>
  <c r="KA195" s="1"/>
  <c r="DP117"/>
  <c r="DP167"/>
  <c r="BL185"/>
  <c r="BM184" s="1"/>
  <c r="BN183" s="1"/>
  <c r="BO182" s="1"/>
  <c r="BP181" s="1"/>
  <c r="BQ180" s="1"/>
  <c r="GX194"/>
  <c r="KC190"/>
  <c r="KD189" s="1"/>
  <c r="KE188" s="1"/>
  <c r="KF187" s="1"/>
  <c r="KG186" s="1"/>
  <c r="KH185" s="1"/>
  <c r="KI184" s="1"/>
  <c r="KJ183" s="1"/>
  <c r="JT187"/>
  <c r="JU186" s="1"/>
  <c r="JV185" s="1"/>
  <c r="JW184" s="1"/>
  <c r="JX183" s="1"/>
  <c r="JY182" s="1"/>
  <c r="JZ181" s="1"/>
  <c r="KA180" s="1"/>
  <c r="JG205"/>
  <c r="KV205" s="1"/>
  <c r="KC207"/>
  <c r="KD206" s="1"/>
  <c r="KE205" s="1"/>
  <c r="KF204" s="1"/>
  <c r="KG203" s="1"/>
  <c r="KH202" s="1"/>
  <c r="KI201" s="1"/>
  <c r="KJ200" s="1"/>
  <c r="JT198"/>
  <c r="JU197" s="1"/>
  <c r="JV196" s="1"/>
  <c r="JW195" s="1"/>
  <c r="JX194" s="1"/>
  <c r="JY193" s="1"/>
  <c r="JZ192" s="1"/>
  <c r="KA191" s="1"/>
  <c r="JG182"/>
  <c r="DP119"/>
  <c r="JE205"/>
  <c r="HQ193"/>
  <c r="HR192" s="1"/>
  <c r="HS191" s="1"/>
  <c r="HT190" s="1"/>
  <c r="HU189" s="1"/>
  <c r="HV188" s="1"/>
  <c r="HW187" s="1"/>
  <c r="HX186" s="1"/>
  <c r="KC198"/>
  <c r="KD197" s="1"/>
  <c r="KE196" s="1"/>
  <c r="KF195" s="1"/>
  <c r="KG194" s="1"/>
  <c r="KH193" s="1"/>
  <c r="KI192" s="1"/>
  <c r="KJ191" s="1"/>
  <c r="DP114"/>
  <c r="DP166"/>
  <c r="DP180"/>
  <c r="KC199"/>
  <c r="KD198" s="1"/>
  <c r="KE197" s="1"/>
  <c r="KF196" s="1"/>
  <c r="KG195" s="1"/>
  <c r="KH194" s="1"/>
  <c r="KI193" s="1"/>
  <c r="KJ192" s="1"/>
  <c r="JT192"/>
  <c r="JU191" s="1"/>
  <c r="JV190" s="1"/>
  <c r="JW189" s="1"/>
  <c r="JX188" s="1"/>
  <c r="JY187" s="1"/>
  <c r="JZ186" s="1"/>
  <c r="KA185" s="1"/>
  <c r="DP133"/>
  <c r="HQ202"/>
  <c r="HR201" s="1"/>
  <c r="HS200" s="1"/>
  <c r="HT199" s="1"/>
  <c r="HU198" s="1"/>
  <c r="HV197" s="1"/>
  <c r="HW196" s="1"/>
  <c r="HX195" s="1"/>
  <c r="DP193"/>
  <c r="JT190"/>
  <c r="JU189" s="1"/>
  <c r="JV188" s="1"/>
  <c r="JW187" s="1"/>
  <c r="JX186" s="1"/>
  <c r="JY185" s="1"/>
  <c r="JZ184" s="1"/>
  <c r="KA183" s="1"/>
  <c r="DP169"/>
  <c r="KC200"/>
  <c r="KD199" s="1"/>
  <c r="KE198" s="1"/>
  <c r="KF197" s="1"/>
  <c r="KG196" s="1"/>
  <c r="KH195" s="1"/>
  <c r="KI194" s="1"/>
  <c r="KJ193" s="1"/>
  <c r="DP125"/>
  <c r="JF178"/>
  <c r="BL200"/>
  <c r="BM199" s="1"/>
  <c r="BN198" s="1"/>
  <c r="BO197" s="1"/>
  <c r="BP196" s="1"/>
  <c r="BQ195" s="1"/>
  <c r="JH178"/>
  <c r="JE178"/>
  <c r="GX179"/>
  <c r="DP170"/>
  <c r="DP123"/>
  <c r="BL208"/>
  <c r="BM207" s="1"/>
  <c r="BN206" s="1"/>
  <c r="BO205" s="1"/>
  <c r="BP204" s="1"/>
  <c r="BQ203" s="1"/>
  <c r="HH173"/>
  <c r="HI172" s="1"/>
  <c r="HJ171" s="1"/>
  <c r="HK170" s="1"/>
  <c r="HL169" s="1"/>
  <c r="HM168" s="1"/>
  <c r="HN167" s="1"/>
  <c r="HO166" s="1"/>
  <c r="JE208"/>
  <c r="GX167"/>
  <c r="HQ203"/>
  <c r="HR202" s="1"/>
  <c r="HS201" s="1"/>
  <c r="HT200" s="1"/>
  <c r="HU199" s="1"/>
  <c r="HV198" s="1"/>
  <c r="HW197" s="1"/>
  <c r="HX196" s="1"/>
  <c r="DP105"/>
  <c r="HQ171"/>
  <c r="HR170" s="1"/>
  <c r="HQ198"/>
  <c r="HR197" s="1"/>
  <c r="HS196" s="1"/>
  <c r="HT195" s="1"/>
  <c r="HU194" s="1"/>
  <c r="HV193" s="1"/>
  <c r="HW192" s="1"/>
  <c r="HX191" s="1"/>
  <c r="BL206"/>
  <c r="BM205" s="1"/>
  <c r="BN204" s="1"/>
  <c r="BO203" s="1"/>
  <c r="BP202" s="1"/>
  <c r="BQ201" s="1"/>
  <c r="DP130"/>
  <c r="JT201"/>
  <c r="JU200" s="1"/>
  <c r="JV199" s="1"/>
  <c r="JW198" s="1"/>
  <c r="JX197" s="1"/>
  <c r="JY196" s="1"/>
  <c r="JZ195" s="1"/>
  <c r="KA194" s="1"/>
  <c r="KC173"/>
  <c r="KD172" s="1"/>
  <c r="KE171" s="1"/>
  <c r="KF170" s="1"/>
  <c r="KG169" s="1"/>
  <c r="KH168" s="1"/>
  <c r="KI167" s="1"/>
  <c r="KJ166" s="1"/>
  <c r="HQ196"/>
  <c r="HR195" s="1"/>
  <c r="HS194" s="1"/>
  <c r="HT193" s="1"/>
  <c r="HU192" s="1"/>
  <c r="HV191" s="1"/>
  <c r="HW190" s="1"/>
  <c r="HX189" s="1"/>
  <c r="KC171"/>
  <c r="KD170" s="1"/>
  <c r="KE169" s="1"/>
  <c r="KF168" s="1"/>
  <c r="KG167" s="1"/>
  <c r="KH166" s="1"/>
  <c r="KI165" s="1"/>
  <c r="KJ164" s="1"/>
  <c r="DP165"/>
  <c r="JH182"/>
  <c r="HH176"/>
  <c r="HI175" s="1"/>
  <c r="HJ174" s="1"/>
  <c r="HK173" s="1"/>
  <c r="HL172" s="1"/>
  <c r="HM171" s="1"/>
  <c r="HN170" s="1"/>
  <c r="HO169" s="1"/>
  <c r="KC187"/>
  <c r="KD186" s="1"/>
  <c r="KE185" s="1"/>
  <c r="KF184" s="1"/>
  <c r="KG183" s="1"/>
  <c r="KH182" s="1"/>
  <c r="KI181" s="1"/>
  <c r="KJ180" s="1"/>
  <c r="KC192"/>
  <c r="KD191" s="1"/>
  <c r="KE190" s="1"/>
  <c r="KF189" s="1"/>
  <c r="KG188" s="1"/>
  <c r="KH187" s="1"/>
  <c r="KI186" s="1"/>
  <c r="KC201"/>
  <c r="KD200" s="1"/>
  <c r="KE199" s="1"/>
  <c r="KF198" s="1"/>
  <c r="KG197" s="1"/>
  <c r="KH196" s="1"/>
  <c r="KI195" s="1"/>
  <c r="HH200"/>
  <c r="HI199" s="1"/>
  <c r="HJ198" s="1"/>
  <c r="HK197" s="1"/>
  <c r="HL196" s="1"/>
  <c r="HM195" s="1"/>
  <c r="HN194" s="1"/>
  <c r="HO193" s="1"/>
  <c r="DP205"/>
  <c r="HH179"/>
  <c r="HI178" s="1"/>
  <c r="HJ177" s="1"/>
  <c r="HK176" s="1"/>
  <c r="HL175" s="1"/>
  <c r="HM174" s="1"/>
  <c r="HN173" s="1"/>
  <c r="HO172" s="1"/>
  <c r="HQ176"/>
  <c r="HR175" s="1"/>
  <c r="HS174" s="1"/>
  <c r="HT173" s="1"/>
  <c r="HU172" s="1"/>
  <c r="HV171" s="1"/>
  <c r="HW170" s="1"/>
  <c r="HX169" s="1"/>
  <c r="JT176"/>
  <c r="JU175" s="1"/>
  <c r="JV174" s="1"/>
  <c r="JW173" s="1"/>
  <c r="JX172" s="1"/>
  <c r="JY171" s="1"/>
  <c r="JZ170" s="1"/>
  <c r="KA169" s="1"/>
  <c r="JJ208"/>
  <c r="HQ185"/>
  <c r="HR184" s="1"/>
  <c r="HS183" s="1"/>
  <c r="HT182" s="1"/>
  <c r="HU181" s="1"/>
  <c r="HV180" s="1"/>
  <c r="HW179" s="1"/>
  <c r="HX178" s="1"/>
  <c r="HH183"/>
  <c r="HI182" s="1"/>
  <c r="HJ181" s="1"/>
  <c r="HK180" s="1"/>
  <c r="HL179" s="1"/>
  <c r="HM178" s="1"/>
  <c r="HN177" s="1"/>
  <c r="HO176" s="1"/>
  <c r="DP177"/>
  <c r="DP189"/>
  <c r="JJ201"/>
  <c r="JH201"/>
  <c r="KV201" s="1"/>
  <c r="BL207"/>
  <c r="HQ199"/>
  <c r="HR198" s="1"/>
  <c r="HS197" s="1"/>
  <c r="HT196" s="1"/>
  <c r="HU195" s="1"/>
  <c r="HV194" s="1"/>
  <c r="HW193" s="1"/>
  <c r="HX192" s="1"/>
  <c r="JT184"/>
  <c r="JU183" s="1"/>
  <c r="JV182" s="1"/>
  <c r="JW181" s="1"/>
  <c r="JX180" s="1"/>
  <c r="JY179" s="1"/>
  <c r="JZ178" s="1"/>
  <c r="KA177" s="1"/>
  <c r="HH205"/>
  <c r="HI204" s="1"/>
  <c r="HJ203" s="1"/>
  <c r="HK202" s="1"/>
  <c r="HL201" s="1"/>
  <c r="HM200" s="1"/>
  <c r="HN199" s="1"/>
  <c r="HO198" s="1"/>
  <c r="JT195"/>
  <c r="JU194" s="1"/>
  <c r="JV193" s="1"/>
  <c r="JW192" s="1"/>
  <c r="JX191" s="1"/>
  <c r="JY190" s="1"/>
  <c r="JZ189" s="1"/>
  <c r="KA188" s="1"/>
  <c r="KC195"/>
  <c r="KD194" s="1"/>
  <c r="KE193" s="1"/>
  <c r="KF192" s="1"/>
  <c r="KG191" s="1"/>
  <c r="KH190" s="1"/>
  <c r="KI189" s="1"/>
  <c r="KJ188" s="1"/>
  <c r="DO150"/>
  <c r="DO149"/>
  <c r="KC179"/>
  <c r="KD178" s="1"/>
  <c r="KE177" s="1"/>
  <c r="KF176" s="1"/>
  <c r="KG175" s="1"/>
  <c r="KH174" s="1"/>
  <c r="KI173" s="1"/>
  <c r="JT179"/>
  <c r="JU196"/>
  <c r="JV195" s="1"/>
  <c r="JW194" s="1"/>
  <c r="JX193" s="1"/>
  <c r="JY192" s="1"/>
  <c r="JZ191" s="1"/>
  <c r="KA190" s="1"/>
  <c r="JT205"/>
  <c r="KC205"/>
  <c r="JT182"/>
  <c r="KC182"/>
  <c r="KD181" s="1"/>
  <c r="KE180" s="1"/>
  <c r="KF179" s="1"/>
  <c r="KG178" s="1"/>
  <c r="KH177" s="1"/>
  <c r="KI176" s="1"/>
  <c r="KJ175" s="1"/>
  <c r="JT191"/>
  <c r="JU190" s="1"/>
  <c r="JV189" s="1"/>
  <c r="JW188" s="1"/>
  <c r="JX187" s="1"/>
  <c r="JY186" s="1"/>
  <c r="JZ185" s="1"/>
  <c r="KC191"/>
  <c r="IK180"/>
  <c r="IL179" s="1"/>
  <c r="IM178" s="1"/>
  <c r="IN177" s="1"/>
  <c r="IO176" s="1"/>
  <c r="IP175" s="1"/>
  <c r="IQ174" s="1"/>
  <c r="IR173" s="1"/>
  <c r="IS172" s="1"/>
  <c r="IT171" s="1"/>
  <c r="IU170" s="1"/>
  <c r="IV169" s="1"/>
  <c r="IW168" s="1"/>
  <c r="IX167" s="1"/>
  <c r="IY166" s="1"/>
  <c r="JE182"/>
  <c r="JF208"/>
  <c r="JF182"/>
  <c r="HQ179"/>
  <c r="HH193"/>
  <c r="DO195"/>
  <c r="DP194" s="1"/>
  <c r="BL204"/>
  <c r="BL202"/>
  <c r="HH202"/>
  <c r="HH171"/>
  <c r="HI170" s="1"/>
  <c r="HJ169" s="1"/>
  <c r="HK168" s="1"/>
  <c r="HL167" s="1"/>
  <c r="HM166" s="1"/>
  <c r="HN165" s="1"/>
  <c r="HO164" s="1"/>
  <c r="BL205"/>
  <c r="JT178"/>
  <c r="JU177" s="1"/>
  <c r="JV176" s="1"/>
  <c r="JW175" s="1"/>
  <c r="JX174" s="1"/>
  <c r="JY173" s="1"/>
  <c r="JZ172" s="1"/>
  <c r="HQ178"/>
  <c r="DO183"/>
  <c r="KC174"/>
  <c r="KD173" s="1"/>
  <c r="KE172" s="1"/>
  <c r="KF171" s="1"/>
  <c r="KG170" s="1"/>
  <c r="KH169" s="1"/>
  <c r="KI168" s="1"/>
  <c r="JG172"/>
  <c r="DO145"/>
  <c r="DP144" s="1"/>
  <c r="DO203"/>
  <c r="IJ183"/>
  <c r="JJ205"/>
  <c r="DO69"/>
  <c r="DP68" s="1"/>
  <c r="HQ188"/>
  <c r="HR187" s="1"/>
  <c r="HS186" s="1"/>
  <c r="HT185" s="1"/>
  <c r="HU184" s="1"/>
  <c r="HV183" s="1"/>
  <c r="HW182" s="1"/>
  <c r="HX181" s="1"/>
  <c r="HH198"/>
  <c r="HH192"/>
  <c r="HH199"/>
  <c r="DO202"/>
  <c r="HH180"/>
  <c r="BL186"/>
  <c r="BM185" s="1"/>
  <c r="BN184" s="1"/>
  <c r="BO183" s="1"/>
  <c r="BP182" s="1"/>
  <c r="BQ181" s="1"/>
  <c r="JT171"/>
  <c r="JU170" s="1"/>
  <c r="JV169" s="1"/>
  <c r="JW168" s="1"/>
  <c r="JX167" s="1"/>
  <c r="JY166" s="1"/>
  <c r="JZ165" s="1"/>
  <c r="KA164" s="1"/>
  <c r="JT204"/>
  <c r="HH186"/>
  <c r="HI185" s="1"/>
  <c r="HJ184" s="1"/>
  <c r="HK183" s="1"/>
  <c r="HL182" s="1"/>
  <c r="HM181" s="1"/>
  <c r="HN180" s="1"/>
  <c r="HO179" s="1"/>
  <c r="JT200"/>
  <c r="JU199" s="1"/>
  <c r="JV198" s="1"/>
  <c r="JW197" s="1"/>
  <c r="JX196" s="1"/>
  <c r="JY195" s="1"/>
  <c r="JZ194" s="1"/>
  <c r="HH178"/>
  <c r="HI177" s="1"/>
  <c r="HJ176" s="1"/>
  <c r="HK175" s="1"/>
  <c r="HL174" s="1"/>
  <c r="HM173" s="1"/>
  <c r="HN172" s="1"/>
  <c r="JT173"/>
  <c r="JU172" s="1"/>
  <c r="JV171" s="1"/>
  <c r="JW170" s="1"/>
  <c r="JX169" s="1"/>
  <c r="JY168" s="1"/>
  <c r="JZ167" s="1"/>
  <c r="KA166" s="1"/>
  <c r="KC202"/>
  <c r="JT181"/>
  <c r="KC181"/>
  <c r="DO111"/>
  <c r="DP111" s="1"/>
  <c r="DO109"/>
  <c r="DP108" s="1"/>
  <c r="BM192"/>
  <c r="BN191" s="1"/>
  <c r="BO190" s="1"/>
  <c r="BP189" s="1"/>
  <c r="BQ188" s="1"/>
  <c r="KC193"/>
  <c r="JT193"/>
  <c r="JU192" s="1"/>
  <c r="JV191" s="1"/>
  <c r="JW190" s="1"/>
  <c r="JX189" s="1"/>
  <c r="JY188" s="1"/>
  <c r="JZ187" s="1"/>
  <c r="KA186" s="1"/>
  <c r="HH196"/>
  <c r="HI195" s="1"/>
  <c r="HJ194" s="1"/>
  <c r="HK193" s="1"/>
  <c r="HL192" s="1"/>
  <c r="HM191" s="1"/>
  <c r="HN190" s="1"/>
  <c r="HO189" s="1"/>
  <c r="JG208"/>
  <c r="KV208" s="1"/>
  <c r="KC178"/>
  <c r="KD177" s="1"/>
  <c r="KE176" s="1"/>
  <c r="KF175" s="1"/>
  <c r="KG174" s="1"/>
  <c r="KH173" s="1"/>
  <c r="KI172" s="1"/>
  <c r="KJ171" s="1"/>
  <c r="HH190"/>
  <c r="KC180"/>
  <c r="KD179" s="1"/>
  <c r="KE178" s="1"/>
  <c r="KF177" s="1"/>
  <c r="KG176" s="1"/>
  <c r="KH175" s="1"/>
  <c r="KI174" s="1"/>
  <c r="KJ173" s="1"/>
  <c r="DO82"/>
  <c r="BL172"/>
  <c r="DP116"/>
  <c r="JJ172"/>
  <c r="DO71"/>
  <c r="DO78"/>
  <c r="DO79"/>
  <c r="HQ204"/>
  <c r="BL177"/>
  <c r="DO184"/>
  <c r="DP184" s="1"/>
  <c r="HH191"/>
  <c r="HH188"/>
  <c r="HQ180"/>
  <c r="HH181"/>
  <c r="HQ195"/>
  <c r="HR194" s="1"/>
  <c r="HS193" s="1"/>
  <c r="HT192" s="1"/>
  <c r="HU191" s="1"/>
  <c r="HV190" s="1"/>
  <c r="HW189" s="1"/>
  <c r="HX188" s="1"/>
  <c r="BL195"/>
  <c r="HH204"/>
  <c r="KC204"/>
  <c r="HQ186"/>
  <c r="HR185" s="1"/>
  <c r="HS184" s="1"/>
  <c r="HT183" s="1"/>
  <c r="HU182" s="1"/>
  <c r="HV181" s="1"/>
  <c r="HW180" s="1"/>
  <c r="HX179" s="1"/>
  <c r="HH175"/>
  <c r="HI174" s="1"/>
  <c r="HJ173" s="1"/>
  <c r="HK172" s="1"/>
  <c r="HL171" s="1"/>
  <c r="HM170" s="1"/>
  <c r="HN169" s="1"/>
  <c r="HO168" s="1"/>
  <c r="BL198"/>
  <c r="HQ187"/>
  <c r="HR186" s="1"/>
  <c r="HS185" s="1"/>
  <c r="HT184" s="1"/>
  <c r="HU183" s="1"/>
  <c r="HV182" s="1"/>
  <c r="HW181" s="1"/>
  <c r="HX180" s="1"/>
  <c r="JT203"/>
  <c r="BM189"/>
  <c r="BN188" s="1"/>
  <c r="BO187" s="1"/>
  <c r="BP186" s="1"/>
  <c r="BQ185" s="1"/>
  <c r="JT189"/>
  <c r="JU188" s="1"/>
  <c r="JV187" s="1"/>
  <c r="JW186" s="1"/>
  <c r="JX185" s="1"/>
  <c r="JY184" s="1"/>
  <c r="JZ183" s="1"/>
  <c r="KA182" s="1"/>
  <c r="KC189"/>
  <c r="KD188" s="1"/>
  <c r="KE187" s="1"/>
  <c r="KF186" s="1"/>
  <c r="KG185" s="1"/>
  <c r="KH184" s="1"/>
  <c r="KI183" s="1"/>
  <c r="DO163"/>
  <c r="DP163" s="1"/>
  <c r="DO162"/>
  <c r="DO160"/>
  <c r="DP159" s="1"/>
  <c r="DO161"/>
  <c r="JT208"/>
  <c r="KC208"/>
  <c r="BM186"/>
  <c r="BN185" s="1"/>
  <c r="BO184" s="1"/>
  <c r="BP183" s="1"/>
  <c r="BQ182" s="1"/>
  <c r="JT206"/>
  <c r="KC206"/>
  <c r="BM188"/>
  <c r="BN187" s="1"/>
  <c r="BO186" s="1"/>
  <c r="BP185" s="1"/>
  <c r="BQ184" s="1"/>
  <c r="DO200"/>
  <c r="DP199" s="1"/>
  <c r="HH197"/>
  <c r="BL182"/>
  <c r="HQ192"/>
  <c r="HQ177"/>
  <c r="BL179"/>
  <c r="BL180"/>
  <c r="JT174"/>
  <c r="JU173" s="1"/>
  <c r="JV172" s="1"/>
  <c r="JW171" s="1"/>
  <c r="JX170" s="1"/>
  <c r="JY169" s="1"/>
  <c r="JZ168" s="1"/>
  <c r="KA167" s="1"/>
  <c r="DP178"/>
  <c r="HH177"/>
  <c r="HQ190"/>
  <c r="JT180"/>
  <c r="DP131"/>
  <c r="JF201"/>
  <c r="JE172"/>
  <c r="JL172" s="1"/>
  <c r="DO154"/>
  <c r="DP153" s="1"/>
  <c r="DO81"/>
  <c r="DO98"/>
  <c r="DO70"/>
  <c r="BL199"/>
  <c r="HH189"/>
  <c r="HQ191"/>
  <c r="HH194"/>
  <c r="HH208"/>
  <c r="BL201"/>
  <c r="JT186"/>
  <c r="JU185" s="1"/>
  <c r="JV184" s="1"/>
  <c r="JW183" s="1"/>
  <c r="JX182" s="1"/>
  <c r="JY181" s="1"/>
  <c r="JZ180" s="1"/>
  <c r="KA179" s="1"/>
  <c r="HH206"/>
  <c r="HQ181"/>
  <c r="HH195"/>
  <c r="HI194" s="1"/>
  <c r="HJ193" s="1"/>
  <c r="HK192" s="1"/>
  <c r="HL191" s="1"/>
  <c r="HM190" s="1"/>
  <c r="HN189" s="1"/>
  <c r="HO188" s="1"/>
  <c r="HQ201"/>
  <c r="HR200" s="1"/>
  <c r="HS199" s="1"/>
  <c r="HT198" s="1"/>
  <c r="HU197" s="1"/>
  <c r="HV196" s="1"/>
  <c r="HW195" s="1"/>
  <c r="HX194" s="1"/>
  <c r="HQ182"/>
  <c r="HH207"/>
  <c r="HQ175"/>
  <c r="BL181"/>
  <c r="DO198"/>
  <c r="DP198" s="1"/>
  <c r="HH187"/>
  <c r="KC203"/>
  <c r="BM196"/>
  <c r="BN195" s="1"/>
  <c r="BO194" s="1"/>
  <c r="BP193" s="1"/>
  <c r="BQ192" s="1"/>
  <c r="BM191"/>
  <c r="JT185"/>
  <c r="JU184" s="1"/>
  <c r="JV183" s="1"/>
  <c r="JW182" s="1"/>
  <c r="JX181" s="1"/>
  <c r="JY180" s="1"/>
  <c r="JZ179" s="1"/>
  <c r="KA178" s="1"/>
  <c r="KC185"/>
  <c r="KD184" s="1"/>
  <c r="KE183" s="1"/>
  <c r="KF182" s="1"/>
  <c r="KG181" s="1"/>
  <c r="KH180" s="1"/>
  <c r="KI179" s="1"/>
  <c r="KC194"/>
  <c r="KD193" s="1"/>
  <c r="KE192" s="1"/>
  <c r="KF191" s="1"/>
  <c r="KG190" s="1"/>
  <c r="KH189" s="1"/>
  <c r="KI188" s="1"/>
  <c r="JT194"/>
  <c r="JU193" s="1"/>
  <c r="JV192" s="1"/>
  <c r="JW191" s="1"/>
  <c r="JX190" s="1"/>
  <c r="JY189" s="1"/>
  <c r="JZ188" s="1"/>
  <c r="KA187" s="1"/>
  <c r="JT183"/>
  <c r="KC183"/>
  <c r="KD182" s="1"/>
  <c r="KE181" s="1"/>
  <c r="KF180" s="1"/>
  <c r="KG179" s="1"/>
  <c r="KH178" s="1"/>
  <c r="KI177" s="1"/>
  <c r="KJ176" s="1"/>
  <c r="JT175"/>
  <c r="JU174" s="1"/>
  <c r="JV173" s="1"/>
  <c r="JW172" s="1"/>
  <c r="JX171" s="1"/>
  <c r="JY170" s="1"/>
  <c r="JZ169" s="1"/>
  <c r="KA168" s="1"/>
  <c r="KC175"/>
  <c r="KC172"/>
  <c r="KD171" s="1"/>
  <c r="KE170" s="1"/>
  <c r="KF169" s="1"/>
  <c r="KG168" s="1"/>
  <c r="KH167" s="1"/>
  <c r="KI166" s="1"/>
  <c r="JT172"/>
  <c r="JU171" s="1"/>
  <c r="JV170" s="1"/>
  <c r="JW169" s="1"/>
  <c r="JX168" s="1"/>
  <c r="JY167" s="1"/>
  <c r="JZ166" s="1"/>
  <c r="KA165" s="1"/>
  <c r="DO157"/>
  <c r="DP157" s="1"/>
  <c r="DO156"/>
  <c r="DO155"/>
  <c r="DO143"/>
  <c r="DO141"/>
  <c r="DO142"/>
  <c r="DO138"/>
  <c r="DP137" s="1"/>
  <c r="DO140"/>
  <c r="DO139"/>
  <c r="KC177"/>
  <c r="JT177"/>
  <c r="JU176" s="1"/>
  <c r="JV175" s="1"/>
  <c r="JW174" s="1"/>
  <c r="JX173" s="1"/>
  <c r="JY172" s="1"/>
  <c r="JZ171" s="1"/>
  <c r="KA170" s="1"/>
  <c r="JT188"/>
  <c r="KC188"/>
  <c r="KD187" s="1"/>
  <c r="KE186" s="1"/>
  <c r="KF185" s="1"/>
  <c r="KG184" s="1"/>
  <c r="KH183" s="1"/>
  <c r="KI182" s="1"/>
  <c r="KJ181" s="1"/>
  <c r="HH172"/>
  <c r="HI171" s="1"/>
  <c r="HJ170" s="1"/>
  <c r="HK169" s="1"/>
  <c r="HL168" s="1"/>
  <c r="HM167" s="1"/>
  <c r="HN166" s="1"/>
  <c r="HO165" s="1"/>
  <c r="HH174"/>
  <c r="HI173" s="1"/>
  <c r="HJ172" s="1"/>
  <c r="HK171" s="1"/>
  <c r="HL170" s="1"/>
  <c r="HM169" s="1"/>
  <c r="HN168" s="1"/>
  <c r="HO167" s="1"/>
  <c r="BL178"/>
  <c r="HQ174"/>
  <c r="JE201"/>
  <c r="DO201"/>
  <c r="DO197"/>
  <c r="HQ183"/>
  <c r="BL184"/>
  <c r="DO196"/>
  <c r="DO186"/>
  <c r="DP185" s="1"/>
  <c r="BL203"/>
  <c r="BL175"/>
  <c r="JH172"/>
  <c r="DO146"/>
  <c r="DO85"/>
  <c r="JT169"/>
  <c r="JU168" s="1"/>
  <c r="JV167" s="1"/>
  <c r="JW166" s="1"/>
  <c r="JX165" s="1"/>
  <c r="JY164" s="1"/>
  <c r="JZ163" s="1"/>
  <c r="KA162" s="1"/>
  <c r="BL183"/>
  <c r="BL196"/>
  <c r="KC184"/>
  <c r="KD183" s="1"/>
  <c r="KE182" s="1"/>
  <c r="KF181" s="1"/>
  <c r="KG180" s="1"/>
  <c r="KH179" s="1"/>
  <c r="KI178" s="1"/>
  <c r="KJ177" s="1"/>
  <c r="HQ189"/>
  <c r="HQ194"/>
  <c r="HR193" s="1"/>
  <c r="HS192" s="1"/>
  <c r="HT191" s="1"/>
  <c r="HU190" s="1"/>
  <c r="HV189" s="1"/>
  <c r="HW188" s="1"/>
  <c r="HX187" s="1"/>
  <c r="HQ208"/>
  <c r="HH203"/>
  <c r="DO110"/>
  <c r="DO204"/>
  <c r="KC186"/>
  <c r="KD185" s="1"/>
  <c r="KE184" s="1"/>
  <c r="KF183" s="1"/>
  <c r="KG182" s="1"/>
  <c r="KH181" s="1"/>
  <c r="KI180" s="1"/>
  <c r="KJ179" s="1"/>
  <c r="HQ206"/>
  <c r="HH185"/>
  <c r="HH201"/>
  <c r="BL174"/>
  <c r="HQ173"/>
  <c r="DO182"/>
  <c r="DP181" s="1"/>
  <c r="KC176"/>
  <c r="HH182"/>
  <c r="HQ207"/>
  <c r="HR206" s="1"/>
  <c r="HS205" s="1"/>
  <c r="HT204" s="1"/>
  <c r="HU203" s="1"/>
  <c r="HV202" s="1"/>
  <c r="HW201" s="1"/>
  <c r="HX200" s="1"/>
  <c r="HQ172"/>
  <c r="JT207"/>
  <c r="BL176"/>
  <c r="HH184"/>
  <c r="HQ184"/>
  <c r="HR183" s="1"/>
  <c r="HS182" s="1"/>
  <c r="HT181" s="1"/>
  <c r="HU180" s="1"/>
  <c r="HV179" s="1"/>
  <c r="HW178" s="1"/>
  <c r="HX177" s="1"/>
  <c r="HQ205"/>
  <c r="HQ200"/>
  <c r="HR199" s="1"/>
  <c r="HS198" s="1"/>
  <c r="HT197" s="1"/>
  <c r="DP13"/>
  <c r="DP91"/>
  <c r="DP45"/>
  <c r="IJ153"/>
  <c r="DP16"/>
  <c r="DP10"/>
  <c r="DP11"/>
  <c r="DO22"/>
  <c r="DO21"/>
  <c r="DO20"/>
  <c r="DO19"/>
  <c r="DP18" s="1"/>
  <c r="DO77"/>
  <c r="DP17"/>
  <c r="DO83"/>
  <c r="DO100"/>
  <c r="DO94"/>
  <c r="DP94" s="1"/>
  <c r="DP14"/>
  <c r="DP15"/>
  <c r="DO38"/>
  <c r="DO35"/>
  <c r="DO36"/>
  <c r="DO37"/>
  <c r="DO40"/>
  <c r="DO39"/>
  <c r="DO29"/>
  <c r="DP28" s="1"/>
  <c r="DO97"/>
  <c r="DO84"/>
  <c r="DO80"/>
  <c r="DP12"/>
  <c r="DO101"/>
  <c r="DP101" s="1"/>
  <c r="DO31"/>
  <c r="DO27"/>
  <c r="DP26" s="1"/>
  <c r="DO96"/>
  <c r="DP95" s="1"/>
  <c r="DO86"/>
  <c r="DO90"/>
  <c r="DP90" s="1"/>
  <c r="DO34"/>
  <c r="DO87"/>
  <c r="DP87" s="1"/>
  <c r="DO89"/>
  <c r="DP88" s="1"/>
  <c r="DO72"/>
  <c r="DO67"/>
  <c r="DP66" s="1"/>
  <c r="DO76"/>
  <c r="DO73"/>
  <c r="DO93"/>
  <c r="DP92" s="1"/>
  <c r="DO74"/>
  <c r="DO75"/>
  <c r="GX142"/>
  <c r="KC168"/>
  <c r="KD167" s="1"/>
  <c r="KE166" s="1"/>
  <c r="KF165" s="1"/>
  <c r="KG164" s="1"/>
  <c r="KH163" s="1"/>
  <c r="KI162" s="1"/>
  <c r="KJ161" s="1"/>
  <c r="GX153"/>
  <c r="JH153"/>
  <c r="KV153" s="1"/>
  <c r="JT168"/>
  <c r="JU167" s="1"/>
  <c r="JV166" s="1"/>
  <c r="JW165" s="1"/>
  <c r="JX164" s="1"/>
  <c r="JY163" s="1"/>
  <c r="JZ162" s="1"/>
  <c r="KA161" s="1"/>
  <c r="IJ142"/>
  <c r="GZ142"/>
  <c r="IJ163"/>
  <c r="JE153"/>
  <c r="JJ153"/>
  <c r="JF153"/>
  <c r="GZ153"/>
  <c r="IJ178"/>
  <c r="IK191" s="1"/>
  <c r="IL190" s="1"/>
  <c r="IM189" s="1"/>
  <c r="IN188" s="1"/>
  <c r="IO187" s="1"/>
  <c r="IP186" s="1"/>
  <c r="IQ185" s="1"/>
  <c r="IR184" s="1"/>
  <c r="IS183" s="1"/>
  <c r="IT182" s="1"/>
  <c r="IU181" s="1"/>
  <c r="IV180" s="1"/>
  <c r="IW179" s="1"/>
  <c r="IX178" s="1"/>
  <c r="IY177" s="1"/>
  <c r="GX163"/>
  <c r="KC169"/>
  <c r="KD168" s="1"/>
  <c r="KE167" s="1"/>
  <c r="KF166" s="1"/>
  <c r="KG165" s="1"/>
  <c r="KH164" s="1"/>
  <c r="KI163" s="1"/>
  <c r="KJ162" s="1"/>
  <c r="JT167"/>
  <c r="JU166" s="1"/>
  <c r="JV165" s="1"/>
  <c r="JW164" s="1"/>
  <c r="JX163" s="1"/>
  <c r="JY162" s="1"/>
  <c r="JZ161" s="1"/>
  <c r="KA160" s="1"/>
  <c r="GX145"/>
  <c r="GZ163"/>
  <c r="HA163" s="1"/>
  <c r="JT170"/>
  <c r="JL163"/>
  <c r="IJ149"/>
  <c r="KC170"/>
  <c r="KD169" s="1"/>
  <c r="KE168" s="1"/>
  <c r="KF167" s="1"/>
  <c r="KG166" s="1"/>
  <c r="KH165" s="1"/>
  <c r="KI164" s="1"/>
  <c r="KJ163" s="1"/>
  <c r="GZ173"/>
  <c r="KC167"/>
  <c r="KD166" s="1"/>
  <c r="KE165" s="1"/>
  <c r="KF164" s="1"/>
  <c r="KG163" s="1"/>
  <c r="KH162" s="1"/>
  <c r="KI161" s="1"/>
  <c r="IJ201"/>
  <c r="GX201"/>
  <c r="GZ145"/>
  <c r="GZ201"/>
  <c r="BL170"/>
  <c r="BM169" s="1"/>
  <c r="BN168" s="1"/>
  <c r="BO167" s="1"/>
  <c r="BP166" s="1"/>
  <c r="BQ165" s="1"/>
  <c r="IJ137"/>
  <c r="IJ173"/>
  <c r="GX173"/>
  <c r="GX137"/>
  <c r="GX172"/>
  <c r="GZ149"/>
  <c r="IJ172"/>
  <c r="GX149"/>
  <c r="IJ145"/>
  <c r="GZ137"/>
  <c r="GZ172"/>
  <c r="GX182"/>
  <c r="IJ103"/>
  <c r="GX205"/>
  <c r="IJ104"/>
  <c r="IJ182"/>
  <c r="GZ205"/>
  <c r="IJ205"/>
  <c r="GX164"/>
  <c r="BL168"/>
  <c r="BM167" s="1"/>
  <c r="BN166" s="1"/>
  <c r="BO165" s="1"/>
  <c r="BP164" s="1"/>
  <c r="BQ163" s="1"/>
  <c r="GX103"/>
  <c r="BL167"/>
  <c r="BM166" s="1"/>
  <c r="BN165" s="1"/>
  <c r="BO164" s="1"/>
  <c r="BP163" s="1"/>
  <c r="BQ162" s="1"/>
  <c r="BL169"/>
  <c r="BM168" s="1"/>
  <c r="BN167" s="1"/>
  <c r="HQ167"/>
  <c r="HR166" s="1"/>
  <c r="GZ103"/>
  <c r="HQ166"/>
  <c r="HR165" s="1"/>
  <c r="HS164" s="1"/>
  <c r="HT163" s="1"/>
  <c r="HU162" s="1"/>
  <c r="HV161" s="1"/>
  <c r="HW160" s="1"/>
  <c r="HX159" s="1"/>
  <c r="IJ164"/>
  <c r="HQ169"/>
  <c r="HR168" s="1"/>
  <c r="HS167" s="1"/>
  <c r="HT166" s="1"/>
  <c r="HU165" s="1"/>
  <c r="HV164" s="1"/>
  <c r="HW163" s="1"/>
  <c r="HX162" s="1"/>
  <c r="HQ168"/>
  <c r="HR167" s="1"/>
  <c r="HS166" s="1"/>
  <c r="HT165" s="1"/>
  <c r="HU164" s="1"/>
  <c r="HV163" s="1"/>
  <c r="HW162" s="1"/>
  <c r="HX161" s="1"/>
  <c r="HQ170"/>
  <c r="HR169" s="1"/>
  <c r="HS168" s="1"/>
  <c r="HT167" s="1"/>
  <c r="HU166" s="1"/>
  <c r="HV165" s="1"/>
  <c r="HW164" s="1"/>
  <c r="HX163" s="1"/>
  <c r="HH167"/>
  <c r="HI166" s="1"/>
  <c r="HJ165" s="1"/>
  <c r="HK164" s="1"/>
  <c r="HL163" s="1"/>
  <c r="DO99"/>
  <c r="GZ182"/>
  <c r="GZ164"/>
  <c r="BL166"/>
  <c r="BM165" s="1"/>
  <c r="BN164" s="1"/>
  <c r="BO163" s="1"/>
  <c r="BP162" s="1"/>
  <c r="BQ161" s="1"/>
  <c r="HH169"/>
  <c r="HI168" s="1"/>
  <c r="HJ167" s="1"/>
  <c r="HK166" s="1"/>
  <c r="HL165" s="1"/>
  <c r="HM164" s="1"/>
  <c r="HN163" s="1"/>
  <c r="HO162" s="1"/>
  <c r="DO148"/>
  <c r="DO147"/>
  <c r="HH170"/>
  <c r="HI169" s="1"/>
  <c r="HJ168" s="1"/>
  <c r="HK167" s="1"/>
  <c r="HL166" s="1"/>
  <c r="HM165" s="1"/>
  <c r="HN164" s="1"/>
  <c r="HO163" s="1"/>
  <c r="HH168"/>
  <c r="HI167" s="1"/>
  <c r="HJ166" s="1"/>
  <c r="HK165" s="1"/>
  <c r="HL164" s="1"/>
  <c r="HM163" s="1"/>
  <c r="HN162" s="1"/>
  <c r="HO161" s="1"/>
  <c r="DO152"/>
  <c r="DP152" s="1"/>
  <c r="DO151"/>
  <c r="JM13"/>
  <c r="JP13" s="1"/>
  <c r="JF108"/>
  <c r="JL18"/>
  <c r="BL142"/>
  <c r="BM141" s="1"/>
  <c r="BN140" s="1"/>
  <c r="BO139" s="1"/>
  <c r="BP138" s="1"/>
  <c r="BQ137" s="1"/>
  <c r="DO30"/>
  <c r="DO42"/>
  <c r="DP42" s="1"/>
  <c r="DO41"/>
  <c r="BL120"/>
  <c r="BM119" s="1"/>
  <c r="BN118" s="1"/>
  <c r="BO117" s="1"/>
  <c r="BP116" s="1"/>
  <c r="BQ115" s="1"/>
  <c r="JF107"/>
  <c r="JF184"/>
  <c r="JH110"/>
  <c r="KV110" s="1"/>
  <c r="JE105"/>
  <c r="JJ184"/>
  <c r="JG188"/>
  <c r="JH107"/>
  <c r="JF110"/>
  <c r="JE188"/>
  <c r="JL188" s="1"/>
  <c r="JH184"/>
  <c r="KV184" s="1"/>
  <c r="JE184"/>
  <c r="JG105"/>
  <c r="KV105" s="1"/>
  <c r="JJ105"/>
  <c r="JG52"/>
  <c r="DO104"/>
  <c r="DO103"/>
  <c r="DP102" s="1"/>
  <c r="JE159"/>
  <c r="JL159" s="1"/>
  <c r="JM161" s="1"/>
  <c r="JP161" s="1"/>
  <c r="JH170"/>
  <c r="KV15"/>
  <c r="JJ203"/>
  <c r="JE57"/>
  <c r="JF63"/>
  <c r="JL63" s="1"/>
  <c r="JJ57"/>
  <c r="JF203"/>
  <c r="JG203"/>
  <c r="KV203" s="1"/>
  <c r="JT109"/>
  <c r="JU108" s="1"/>
  <c r="JV107" s="1"/>
  <c r="JW106" s="1"/>
  <c r="JX105" s="1"/>
  <c r="JY104" s="1"/>
  <c r="JZ103" s="1"/>
  <c r="KA102" s="1"/>
  <c r="KV19"/>
  <c r="BL119"/>
  <c r="BM118" s="1"/>
  <c r="BN117" s="1"/>
  <c r="BO116" s="1"/>
  <c r="BP115" s="1"/>
  <c r="BQ114" s="1"/>
  <c r="JT121"/>
  <c r="JU120" s="1"/>
  <c r="JV119" s="1"/>
  <c r="JW118" s="1"/>
  <c r="JX117" s="1"/>
  <c r="JY116" s="1"/>
  <c r="JZ115" s="1"/>
  <c r="KA114" s="1"/>
  <c r="JE203"/>
  <c r="JF135"/>
  <c r="JL135" s="1"/>
  <c r="JL17"/>
  <c r="JF61"/>
  <c r="JH23"/>
  <c r="JG114"/>
  <c r="JJ61"/>
  <c r="GX37"/>
  <c r="JL194"/>
  <c r="JF152"/>
  <c r="JF114"/>
  <c r="BL125"/>
  <c r="BM124" s="1"/>
  <c r="BN123" s="1"/>
  <c r="BO122" s="1"/>
  <c r="BP121" s="1"/>
  <c r="BQ120" s="1"/>
  <c r="JL20"/>
  <c r="JL207"/>
  <c r="JE114"/>
  <c r="JH188"/>
  <c r="JJ188"/>
  <c r="JH114"/>
  <c r="JH60"/>
  <c r="JT118"/>
  <c r="JU117" s="1"/>
  <c r="JV116" s="1"/>
  <c r="JW115" s="1"/>
  <c r="JX114" s="1"/>
  <c r="JY113" s="1"/>
  <c r="JZ112" s="1"/>
  <c r="KC122"/>
  <c r="KD121" s="1"/>
  <c r="KE120" s="1"/>
  <c r="KF119" s="1"/>
  <c r="KG118" s="1"/>
  <c r="KH117" s="1"/>
  <c r="KI116" s="1"/>
  <c r="KJ115" s="1"/>
  <c r="JH52"/>
  <c r="JL195"/>
  <c r="JG57"/>
  <c r="KV57" s="1"/>
  <c r="JH63"/>
  <c r="JF57"/>
  <c r="KC121"/>
  <c r="KD120" s="1"/>
  <c r="KE119" s="1"/>
  <c r="KF118" s="1"/>
  <c r="KG117" s="1"/>
  <c r="KH116" s="1"/>
  <c r="KI115" s="1"/>
  <c r="KJ114" s="1"/>
  <c r="JE126"/>
  <c r="JL126" s="1"/>
  <c r="JF101"/>
  <c r="JL101" s="1"/>
  <c r="JE168"/>
  <c r="JL168" s="1"/>
  <c r="JT124"/>
  <c r="JU123" s="1"/>
  <c r="JV122" s="1"/>
  <c r="JW121" s="1"/>
  <c r="JX120" s="1"/>
  <c r="JY119" s="1"/>
  <c r="JZ118" s="1"/>
  <c r="KA117" s="1"/>
  <c r="JH186"/>
  <c r="JJ96"/>
  <c r="JH96"/>
  <c r="KV96" s="1"/>
  <c r="JE96"/>
  <c r="JT120"/>
  <c r="JU119" s="1"/>
  <c r="JV118" s="1"/>
  <c r="JW117" s="1"/>
  <c r="JX116" s="1"/>
  <c r="JY115" s="1"/>
  <c r="JZ114" s="1"/>
  <c r="KA113" s="1"/>
  <c r="JL191"/>
  <c r="KC120"/>
  <c r="KD119" s="1"/>
  <c r="KE118" s="1"/>
  <c r="KF117" s="1"/>
  <c r="KG116" s="1"/>
  <c r="KH115" s="1"/>
  <c r="KI114" s="1"/>
  <c r="KJ113" s="1"/>
  <c r="JJ186"/>
  <c r="JF120"/>
  <c r="JT116"/>
  <c r="JU115" s="1"/>
  <c r="JV114" s="1"/>
  <c r="JW113" s="1"/>
  <c r="JX112" s="1"/>
  <c r="JY111" s="1"/>
  <c r="JZ110" s="1"/>
  <c r="KA109" s="1"/>
  <c r="JL15"/>
  <c r="JG101"/>
  <c r="JH152"/>
  <c r="JE186"/>
  <c r="JL186" s="1"/>
  <c r="JG186"/>
  <c r="JJ62"/>
  <c r="JT122"/>
  <c r="JU121" s="1"/>
  <c r="JV120" s="1"/>
  <c r="JW119" s="1"/>
  <c r="JX118" s="1"/>
  <c r="JY117" s="1"/>
  <c r="JZ116" s="1"/>
  <c r="KA115" s="1"/>
  <c r="JG165"/>
  <c r="KV165" s="1"/>
  <c r="JF115"/>
  <c r="JF199"/>
  <c r="JL199" s="1"/>
  <c r="HQ142"/>
  <c r="HR141" s="1"/>
  <c r="HS140" s="1"/>
  <c r="HT139" s="1"/>
  <c r="HU138" s="1"/>
  <c r="HV137" s="1"/>
  <c r="HW136" s="1"/>
  <c r="HX135" s="1"/>
  <c r="JL19"/>
  <c r="JF62"/>
  <c r="JE62"/>
  <c r="JG63"/>
  <c r="JE152"/>
  <c r="JH168"/>
  <c r="HQ153"/>
  <c r="HR152" s="1"/>
  <c r="HS151" s="1"/>
  <c r="HT150" s="1"/>
  <c r="HU149" s="1"/>
  <c r="HV148" s="1"/>
  <c r="HW147" s="1"/>
  <c r="HX146" s="1"/>
  <c r="JG126"/>
  <c r="JJ131"/>
  <c r="JG131"/>
  <c r="JE61"/>
  <c r="JH126"/>
  <c r="JJ67"/>
  <c r="JF105"/>
  <c r="JJ126"/>
  <c r="JG65"/>
  <c r="KV65" s="1"/>
  <c r="JH108"/>
  <c r="JE165"/>
  <c r="JF26"/>
  <c r="JL26" s="1"/>
  <c r="JJ165"/>
  <c r="JJ26"/>
  <c r="JF66"/>
  <c r="JH131"/>
  <c r="BL106"/>
  <c r="BM105" s="1"/>
  <c r="BN104" s="1"/>
  <c r="BO103" s="1"/>
  <c r="BP102" s="1"/>
  <c r="BQ101" s="1"/>
  <c r="HH35"/>
  <c r="HI34" s="1"/>
  <c r="HJ33" s="1"/>
  <c r="HK32" s="1"/>
  <c r="HL31" s="1"/>
  <c r="HM30" s="1"/>
  <c r="HN29" s="1"/>
  <c r="HO28" s="1"/>
  <c r="JF198"/>
  <c r="JJ60"/>
  <c r="JJ198"/>
  <c r="JT115"/>
  <c r="JU114" s="1"/>
  <c r="JE115"/>
  <c r="JF170"/>
  <c r="JH187"/>
  <c r="BL110"/>
  <c r="BM109" s="1"/>
  <c r="BN108" s="1"/>
  <c r="BO107" s="1"/>
  <c r="BP106" s="1"/>
  <c r="BQ105" s="1"/>
  <c r="KC131"/>
  <c r="KD130" s="1"/>
  <c r="KE129" s="1"/>
  <c r="KF128" s="1"/>
  <c r="KG127" s="1"/>
  <c r="KH126" s="1"/>
  <c r="KI125" s="1"/>
  <c r="KJ124" s="1"/>
  <c r="JH67"/>
  <c r="JH26"/>
  <c r="JG60"/>
  <c r="JG67"/>
  <c r="JE198"/>
  <c r="JG115"/>
  <c r="JH115"/>
  <c r="JJ168"/>
  <c r="JH101"/>
  <c r="JF165"/>
  <c r="JG61"/>
  <c r="KV61" s="1"/>
  <c r="JE67"/>
  <c r="JL67" s="1"/>
  <c r="JG198"/>
  <c r="KV198" s="1"/>
  <c r="JJ65"/>
  <c r="JG58"/>
  <c r="JE176"/>
  <c r="JJ159"/>
  <c r="HQ143"/>
  <c r="HR142" s="1"/>
  <c r="HS141" s="1"/>
  <c r="HT140" s="1"/>
  <c r="HU139" s="1"/>
  <c r="HV138" s="1"/>
  <c r="HW137" s="1"/>
  <c r="JT141"/>
  <c r="JU140" s="1"/>
  <c r="JV139" s="1"/>
  <c r="JW138" s="1"/>
  <c r="JX137" s="1"/>
  <c r="JY136" s="1"/>
  <c r="JZ135" s="1"/>
  <c r="KA134" s="1"/>
  <c r="HQ124"/>
  <c r="HR123" s="1"/>
  <c r="HS122" s="1"/>
  <c r="HT121" s="1"/>
  <c r="HU120" s="1"/>
  <c r="HV119" s="1"/>
  <c r="HW118" s="1"/>
  <c r="HX117" s="1"/>
  <c r="KC135"/>
  <c r="KD134" s="1"/>
  <c r="KE133" s="1"/>
  <c r="KF132" s="1"/>
  <c r="KG131" s="1"/>
  <c r="KH130" s="1"/>
  <c r="KI129" s="1"/>
  <c r="HH106"/>
  <c r="HI105" s="1"/>
  <c r="HJ104" s="1"/>
  <c r="HK103" s="1"/>
  <c r="HL102" s="1"/>
  <c r="HM101" s="1"/>
  <c r="HN100" s="1"/>
  <c r="HO99" s="1"/>
  <c r="HH65"/>
  <c r="HI64" s="1"/>
  <c r="HJ63" s="1"/>
  <c r="HK62" s="1"/>
  <c r="HL61" s="1"/>
  <c r="HM60" s="1"/>
  <c r="HN59" s="1"/>
  <c r="HO58" s="1"/>
  <c r="BL137"/>
  <c r="BM136" s="1"/>
  <c r="BN135" s="1"/>
  <c r="BO134" s="1"/>
  <c r="BP133" s="1"/>
  <c r="BQ132" s="1"/>
  <c r="KV194"/>
  <c r="KV17"/>
  <c r="BL121"/>
  <c r="BM120" s="1"/>
  <c r="BN119" s="1"/>
  <c r="BO118" s="1"/>
  <c r="BP117" s="1"/>
  <c r="BQ116" s="1"/>
  <c r="JJ176"/>
  <c r="JE60"/>
  <c r="JL60" s="1"/>
  <c r="JG135"/>
  <c r="JG107"/>
  <c r="JF65"/>
  <c r="JJ51"/>
  <c r="JE65"/>
  <c r="JH51"/>
  <c r="JF176"/>
  <c r="JT165"/>
  <c r="JU164" s="1"/>
  <c r="JV163" s="1"/>
  <c r="JW162" s="1"/>
  <c r="JX161" s="1"/>
  <c r="JY160" s="1"/>
  <c r="JZ159" s="1"/>
  <c r="KA158" s="1"/>
  <c r="JH174"/>
  <c r="JG26"/>
  <c r="HH141"/>
  <c r="HI140" s="1"/>
  <c r="HJ139" s="1"/>
  <c r="HK138" s="1"/>
  <c r="HL137" s="1"/>
  <c r="HM136" s="1"/>
  <c r="HN135" s="1"/>
  <c r="HO134" s="1"/>
  <c r="HQ37"/>
  <c r="HR36" s="1"/>
  <c r="HS35" s="1"/>
  <c r="HT34" s="1"/>
  <c r="HU33" s="1"/>
  <c r="HV32" s="1"/>
  <c r="HW31" s="1"/>
  <c r="HX30" s="1"/>
  <c r="HQ53"/>
  <c r="HR52" s="1"/>
  <c r="HS51" s="1"/>
  <c r="HT50" s="1"/>
  <c r="HU49" s="1"/>
  <c r="HV48" s="1"/>
  <c r="HW47" s="1"/>
  <c r="HX46" s="1"/>
  <c r="JJ24"/>
  <c r="JG159"/>
  <c r="JG176"/>
  <c r="KV176" s="1"/>
  <c r="JG51"/>
  <c r="HH136"/>
  <c r="HI135" s="1"/>
  <c r="BL126"/>
  <c r="BM125" s="1"/>
  <c r="BN124" s="1"/>
  <c r="BO123" s="1"/>
  <c r="BP122" s="1"/>
  <c r="BQ121" s="1"/>
  <c r="JJ52"/>
  <c r="KC126"/>
  <c r="KD125" s="1"/>
  <c r="KE124" s="1"/>
  <c r="KF123" s="1"/>
  <c r="KG122" s="1"/>
  <c r="KH121" s="1"/>
  <c r="KI120" s="1"/>
  <c r="JF174"/>
  <c r="KC119"/>
  <c r="KD118" s="1"/>
  <c r="KE117" s="1"/>
  <c r="KF116" s="1"/>
  <c r="KG115" s="1"/>
  <c r="KH114" s="1"/>
  <c r="KI113" s="1"/>
  <c r="JG187"/>
  <c r="JF96"/>
  <c r="BL122"/>
  <c r="BM121" s="1"/>
  <c r="BN120" s="1"/>
  <c r="BO119" s="1"/>
  <c r="BP118" s="1"/>
  <c r="BQ117" s="1"/>
  <c r="JE51"/>
  <c r="JL51" s="1"/>
  <c r="HH114"/>
  <c r="HI113" s="1"/>
  <c r="HJ112" s="1"/>
  <c r="HK111" s="1"/>
  <c r="HL110" s="1"/>
  <c r="HM109" s="1"/>
  <c r="HN108" s="1"/>
  <c r="HO107" s="1"/>
  <c r="DP122"/>
  <c r="BL124"/>
  <c r="BM123" s="1"/>
  <c r="BN122" s="1"/>
  <c r="BO121" s="1"/>
  <c r="BP120" s="1"/>
  <c r="BQ119" s="1"/>
  <c r="JJ101"/>
  <c r="JJ63"/>
  <c r="KC117"/>
  <c r="KD116" s="1"/>
  <c r="KE115" s="1"/>
  <c r="KF114" s="1"/>
  <c r="KG113" s="1"/>
  <c r="KH112" s="1"/>
  <c r="KI111" s="1"/>
  <c r="KJ110" s="1"/>
  <c r="JF52"/>
  <c r="JL52" s="1"/>
  <c r="JH159"/>
  <c r="JG174"/>
  <c r="JH120"/>
  <c r="KV120" s="1"/>
  <c r="KC107"/>
  <c r="KD106" s="1"/>
  <c r="KE105" s="1"/>
  <c r="KF104" s="1"/>
  <c r="KG103" s="1"/>
  <c r="KH102" s="1"/>
  <c r="KI101" s="1"/>
  <c r="KJ100" s="1"/>
  <c r="BL123"/>
  <c r="BM122" s="1"/>
  <c r="BN121" s="1"/>
  <c r="BO120" s="1"/>
  <c r="BP119" s="1"/>
  <c r="BQ118" s="1"/>
  <c r="JG62"/>
  <c r="KV62" s="1"/>
  <c r="JE174"/>
  <c r="BL128"/>
  <c r="BM127" s="1"/>
  <c r="BN126" s="1"/>
  <c r="BO125" s="1"/>
  <c r="BP124" s="1"/>
  <c r="BQ123" s="1"/>
  <c r="JT131"/>
  <c r="JU130" s="1"/>
  <c r="JF64"/>
  <c r="JT113"/>
  <c r="JU112" s="1"/>
  <c r="JV111" s="1"/>
  <c r="JW110" s="1"/>
  <c r="JX109" s="1"/>
  <c r="JY108" s="1"/>
  <c r="JZ107" s="1"/>
  <c r="KA106" s="1"/>
  <c r="JF175"/>
  <c r="JT114"/>
  <c r="JU113" s="1"/>
  <c r="JV112" s="1"/>
  <c r="JW111" s="1"/>
  <c r="JX110" s="1"/>
  <c r="JY109" s="1"/>
  <c r="JZ108" s="1"/>
  <c r="KA107" s="1"/>
  <c r="JJ138"/>
  <c r="HH140"/>
  <c r="HI139" s="1"/>
  <c r="HJ138" s="1"/>
  <c r="HK137" s="1"/>
  <c r="HL136" s="1"/>
  <c r="HM135" s="1"/>
  <c r="HN134" s="1"/>
  <c r="HO133" s="1"/>
  <c r="BL140"/>
  <c r="BM139" s="1"/>
  <c r="BN138" s="1"/>
  <c r="BO137" s="1"/>
  <c r="BP136" s="1"/>
  <c r="BQ135" s="1"/>
  <c r="JH199"/>
  <c r="JJ120"/>
  <c r="JJ175"/>
  <c r="JG24"/>
  <c r="KC111"/>
  <c r="KD110" s="1"/>
  <c r="KE109" s="1"/>
  <c r="KF108" s="1"/>
  <c r="KG107" s="1"/>
  <c r="KH106" s="1"/>
  <c r="KI105" s="1"/>
  <c r="KJ104" s="1"/>
  <c r="HQ41"/>
  <c r="HR40" s="1"/>
  <c r="HS39" s="1"/>
  <c r="HT38" s="1"/>
  <c r="HU37" s="1"/>
  <c r="HV36" s="1"/>
  <c r="HW35" s="1"/>
  <c r="HX34" s="1"/>
  <c r="JE110"/>
  <c r="JH66"/>
  <c r="KV66" s="1"/>
  <c r="JJ135"/>
  <c r="JJ199"/>
  <c r="JE107"/>
  <c r="JE66"/>
  <c r="JG64"/>
  <c r="JE108"/>
  <c r="JH175"/>
  <c r="KV175" s="1"/>
  <c r="JT119"/>
  <c r="JU118" s="1"/>
  <c r="JV117" s="1"/>
  <c r="JW116" s="1"/>
  <c r="JX115" s="1"/>
  <c r="JY114" s="1"/>
  <c r="JZ113" s="1"/>
  <c r="KA112" s="1"/>
  <c r="JE131"/>
  <c r="JL131" s="1"/>
  <c r="JE58"/>
  <c r="JF187"/>
  <c r="JL187" s="1"/>
  <c r="JG168"/>
  <c r="JT157"/>
  <c r="JU156" s="1"/>
  <c r="JV155" s="1"/>
  <c r="JW154" s="1"/>
  <c r="JX153" s="1"/>
  <c r="JY152" s="1"/>
  <c r="JZ151" s="1"/>
  <c r="KA150" s="1"/>
  <c r="JE24"/>
  <c r="JL24" s="1"/>
  <c r="JJ23"/>
  <c r="JG23"/>
  <c r="KC39"/>
  <c r="KD38" s="1"/>
  <c r="KE37" s="1"/>
  <c r="KF36" s="1"/>
  <c r="KG35" s="1"/>
  <c r="KH34" s="1"/>
  <c r="KI33" s="1"/>
  <c r="KJ32" s="1"/>
  <c r="JF58"/>
  <c r="JF154"/>
  <c r="JL154" s="1"/>
  <c r="JM156" s="1"/>
  <c r="JP156" s="1"/>
  <c r="JH56"/>
  <c r="JG138"/>
  <c r="JF23"/>
  <c r="JL23" s="1"/>
  <c r="KC115"/>
  <c r="KD114" s="1"/>
  <c r="KE113" s="1"/>
  <c r="KF112" s="1"/>
  <c r="KG111" s="1"/>
  <c r="KH110" s="1"/>
  <c r="KI109" s="1"/>
  <c r="KJ108" s="1"/>
  <c r="JT117"/>
  <c r="JU116" s="1"/>
  <c r="JV115" s="1"/>
  <c r="JW114" s="1"/>
  <c r="JX113" s="1"/>
  <c r="JY112" s="1"/>
  <c r="JZ111" s="1"/>
  <c r="KA110" s="1"/>
  <c r="KC140"/>
  <c r="KD139" s="1"/>
  <c r="KE138" s="1"/>
  <c r="KF137" s="1"/>
  <c r="KG136" s="1"/>
  <c r="KH135" s="1"/>
  <c r="KI134" s="1"/>
  <c r="KJ133" s="1"/>
  <c r="HQ34"/>
  <c r="HR33" s="1"/>
  <c r="HS32" s="1"/>
  <c r="HT31" s="1"/>
  <c r="HU30" s="1"/>
  <c r="HV29" s="1"/>
  <c r="HW28" s="1"/>
  <c r="HX27" s="1"/>
  <c r="HH142"/>
  <c r="HI141" s="1"/>
  <c r="HJ140" s="1"/>
  <c r="HK139" s="1"/>
  <c r="HL138" s="1"/>
  <c r="HM137" s="1"/>
  <c r="HN136" s="1"/>
  <c r="HO135" s="1"/>
  <c r="JH64"/>
  <c r="KC116"/>
  <c r="KD115" s="1"/>
  <c r="KE114" s="1"/>
  <c r="KF113" s="1"/>
  <c r="KG112" s="1"/>
  <c r="KH111" s="1"/>
  <c r="KI110" s="1"/>
  <c r="KJ109" s="1"/>
  <c r="JH138"/>
  <c r="JT107"/>
  <c r="JU106" s="1"/>
  <c r="JV105" s="1"/>
  <c r="JW104" s="1"/>
  <c r="JX103" s="1"/>
  <c r="JY102" s="1"/>
  <c r="JZ101" s="1"/>
  <c r="KA100" s="1"/>
  <c r="HQ39"/>
  <c r="HR38" s="1"/>
  <c r="HS37" s="1"/>
  <c r="HT36" s="1"/>
  <c r="HU35" s="1"/>
  <c r="HV34" s="1"/>
  <c r="HW33" s="1"/>
  <c r="HX32" s="1"/>
  <c r="BL135"/>
  <c r="BM134" s="1"/>
  <c r="BN133" s="1"/>
  <c r="BO132" s="1"/>
  <c r="BP131" s="1"/>
  <c r="BQ130" s="1"/>
  <c r="BL138"/>
  <c r="BM137" s="1"/>
  <c r="BN136" s="1"/>
  <c r="BO135" s="1"/>
  <c r="BP134" s="1"/>
  <c r="BQ133" s="1"/>
  <c r="JG170"/>
  <c r="JG154"/>
  <c r="JE120"/>
  <c r="JG152"/>
  <c r="JH154"/>
  <c r="KC118"/>
  <c r="KD117" s="1"/>
  <c r="KE116" s="1"/>
  <c r="KF115" s="1"/>
  <c r="KG114" s="1"/>
  <c r="KH113" s="1"/>
  <c r="KI112" s="1"/>
  <c r="KJ111" s="1"/>
  <c r="JE56"/>
  <c r="JL56" s="1"/>
  <c r="JE175"/>
  <c r="JF138"/>
  <c r="JL138" s="1"/>
  <c r="JM139" s="1"/>
  <c r="JP139" s="1"/>
  <c r="GX125"/>
  <c r="HH34"/>
  <c r="HI33" s="1"/>
  <c r="HJ32" s="1"/>
  <c r="HK31" s="1"/>
  <c r="HL30" s="1"/>
  <c r="HM29" s="1"/>
  <c r="HN28" s="1"/>
  <c r="HO27" s="1"/>
  <c r="BL136"/>
  <c r="BM135" s="1"/>
  <c r="BN134" s="1"/>
  <c r="BO133" s="1"/>
  <c r="BP132" s="1"/>
  <c r="BQ131" s="1"/>
  <c r="JT112"/>
  <c r="JU111" s="1"/>
  <c r="JV110" s="1"/>
  <c r="JW109" s="1"/>
  <c r="JX108" s="1"/>
  <c r="JY107" s="1"/>
  <c r="JZ106" s="1"/>
  <c r="KA105" s="1"/>
  <c r="JT108"/>
  <c r="JU107" s="1"/>
  <c r="JV106" s="1"/>
  <c r="JW105" s="1"/>
  <c r="JX104" s="1"/>
  <c r="JY103" s="1"/>
  <c r="JZ102" s="1"/>
  <c r="KA101" s="1"/>
  <c r="KC110"/>
  <c r="KD109" s="1"/>
  <c r="KE108" s="1"/>
  <c r="KF107" s="1"/>
  <c r="KG106" s="1"/>
  <c r="KH105" s="1"/>
  <c r="KI104" s="1"/>
  <c r="KJ103" s="1"/>
  <c r="JJ187"/>
  <c r="KC114"/>
  <c r="KD113" s="1"/>
  <c r="KE112" s="1"/>
  <c r="KF111" s="1"/>
  <c r="KG110" s="1"/>
  <c r="KH109" s="1"/>
  <c r="KI108" s="1"/>
  <c r="KJ107" s="1"/>
  <c r="JH135"/>
  <c r="JE170"/>
  <c r="JJ154"/>
  <c r="JJ110"/>
  <c r="JG199"/>
  <c r="JJ66"/>
  <c r="JE64"/>
  <c r="JG108"/>
  <c r="JG56"/>
  <c r="HQ40"/>
  <c r="HR39" s="1"/>
  <c r="HS38" s="1"/>
  <c r="HT37" s="1"/>
  <c r="HU36" s="1"/>
  <c r="HV35" s="1"/>
  <c r="HW34" s="1"/>
  <c r="HX33" s="1"/>
  <c r="JH24"/>
  <c r="IJ124"/>
  <c r="HQ138"/>
  <c r="HR137" s="1"/>
  <c r="HS136" s="1"/>
  <c r="HT135" s="1"/>
  <c r="HU134" s="1"/>
  <c r="HV133" s="1"/>
  <c r="HW132" s="1"/>
  <c r="HX131" s="1"/>
  <c r="JJ56"/>
  <c r="HQ141"/>
  <c r="HR140" s="1"/>
  <c r="HS139" s="1"/>
  <c r="HT138" s="1"/>
  <c r="HU137" s="1"/>
  <c r="HV136" s="1"/>
  <c r="HW135" s="1"/>
  <c r="HX134" s="1"/>
  <c r="JH58"/>
  <c r="GX104"/>
  <c r="BL117"/>
  <c r="BM116" s="1"/>
  <c r="BN115" s="1"/>
  <c r="BO114" s="1"/>
  <c r="BP113" s="1"/>
  <c r="BQ112" s="1"/>
  <c r="BL33"/>
  <c r="BM32" s="1"/>
  <c r="BN31" s="1"/>
  <c r="BO30" s="1"/>
  <c r="BP29" s="1"/>
  <c r="BQ28" s="1"/>
  <c r="KC57"/>
  <c r="KD56" s="1"/>
  <c r="KE55" s="1"/>
  <c r="KF54" s="1"/>
  <c r="KG53" s="1"/>
  <c r="KH52" s="1"/>
  <c r="KI51" s="1"/>
  <c r="KJ50" s="1"/>
  <c r="HQ120"/>
  <c r="HR119" s="1"/>
  <c r="HS118" s="1"/>
  <c r="HT117" s="1"/>
  <c r="HU116" s="1"/>
  <c r="HV115" s="1"/>
  <c r="HW114" s="1"/>
  <c r="HH38"/>
  <c r="HI37" s="1"/>
  <c r="HJ36" s="1"/>
  <c r="HK35" s="1"/>
  <c r="HL34" s="1"/>
  <c r="HM33" s="1"/>
  <c r="HN32" s="1"/>
  <c r="HO31" s="1"/>
  <c r="KC43"/>
  <c r="KD42" s="1"/>
  <c r="KE41" s="1"/>
  <c r="KF40" s="1"/>
  <c r="KG39" s="1"/>
  <c r="KH38" s="1"/>
  <c r="KI37" s="1"/>
  <c r="KJ36" s="1"/>
  <c r="HQ109"/>
  <c r="HR108" s="1"/>
  <c r="HH57"/>
  <c r="HI56" s="1"/>
  <c r="HJ55" s="1"/>
  <c r="HK54" s="1"/>
  <c r="HL53" s="1"/>
  <c r="HM52" s="1"/>
  <c r="HN51" s="1"/>
  <c r="HO50" s="1"/>
  <c r="HH129"/>
  <c r="HI128" s="1"/>
  <c r="HJ127" s="1"/>
  <c r="HK126" s="1"/>
  <c r="HL125" s="1"/>
  <c r="JT105"/>
  <c r="JU104" s="1"/>
  <c r="JV103" s="1"/>
  <c r="JW102" s="1"/>
  <c r="JX101" s="1"/>
  <c r="JY100" s="1"/>
  <c r="JZ99" s="1"/>
  <c r="KA98" s="1"/>
  <c r="HH49"/>
  <c r="HI48" s="1"/>
  <c r="HJ47" s="1"/>
  <c r="HK46" s="1"/>
  <c r="HL45" s="1"/>
  <c r="HM44" s="1"/>
  <c r="HN43" s="1"/>
  <c r="HO42" s="1"/>
  <c r="HH132"/>
  <c r="HI131" s="1"/>
  <c r="HJ130" s="1"/>
  <c r="HK129" s="1"/>
  <c r="HL128" s="1"/>
  <c r="HM127" s="1"/>
  <c r="HN126" s="1"/>
  <c r="HO125" s="1"/>
  <c r="JT62"/>
  <c r="JU61" s="1"/>
  <c r="JV60" s="1"/>
  <c r="JW59" s="1"/>
  <c r="JX58" s="1"/>
  <c r="JY57" s="1"/>
  <c r="JZ56" s="1"/>
  <c r="KA55" s="1"/>
  <c r="HH139"/>
  <c r="HI138" s="1"/>
  <c r="HJ137" s="1"/>
  <c r="HK136" s="1"/>
  <c r="HL135" s="1"/>
  <c r="HM134" s="1"/>
  <c r="HN133" s="1"/>
  <c r="HO132" s="1"/>
  <c r="HH47"/>
  <c r="HI46" s="1"/>
  <c r="HJ45" s="1"/>
  <c r="HK44" s="1"/>
  <c r="HL43" s="1"/>
  <c r="HM42" s="1"/>
  <c r="HN41" s="1"/>
  <c r="HO40" s="1"/>
  <c r="KC62"/>
  <c r="KD61" s="1"/>
  <c r="KE60" s="1"/>
  <c r="KF59" s="1"/>
  <c r="KG58" s="1"/>
  <c r="KH57" s="1"/>
  <c r="KI56" s="1"/>
  <c r="KJ55" s="1"/>
  <c r="HQ106"/>
  <c r="HR105" s="1"/>
  <c r="HS104" s="1"/>
  <c r="HT103" s="1"/>
  <c r="HU102" s="1"/>
  <c r="HV101" s="1"/>
  <c r="HW100" s="1"/>
  <c r="HX99" s="1"/>
  <c r="HQ35"/>
  <c r="HR34" s="1"/>
  <c r="HS33" s="1"/>
  <c r="HT32" s="1"/>
  <c r="HU31" s="1"/>
  <c r="HV30" s="1"/>
  <c r="HW29" s="1"/>
  <c r="HX28" s="1"/>
  <c r="BL49"/>
  <c r="BM48" s="1"/>
  <c r="BN47" s="1"/>
  <c r="BO46" s="1"/>
  <c r="BP45" s="1"/>
  <c r="JH111"/>
  <c r="KV111" s="1"/>
  <c r="KC142"/>
  <c r="KD141" s="1"/>
  <c r="KE140" s="1"/>
  <c r="KF139" s="1"/>
  <c r="KG138" s="1"/>
  <c r="KH137" s="1"/>
  <c r="KI136" s="1"/>
  <c r="KJ135" s="1"/>
  <c r="HQ129"/>
  <c r="HR128" s="1"/>
  <c r="HS127" s="1"/>
  <c r="HT126" s="1"/>
  <c r="HU125" s="1"/>
  <c r="HV124" s="1"/>
  <c r="HW123" s="1"/>
  <c r="HX122" s="1"/>
  <c r="HQ51"/>
  <c r="HR50" s="1"/>
  <c r="HS49" s="1"/>
  <c r="HT48" s="1"/>
  <c r="HU47" s="1"/>
  <c r="HV46" s="1"/>
  <c r="HW45" s="1"/>
  <c r="HX44" s="1"/>
  <c r="HH113"/>
  <c r="HI112" s="1"/>
  <c r="HJ111" s="1"/>
  <c r="HK110" s="1"/>
  <c r="HL109" s="1"/>
  <c r="HH61"/>
  <c r="HI60" s="1"/>
  <c r="HJ59" s="1"/>
  <c r="HK58" s="1"/>
  <c r="HL57" s="1"/>
  <c r="KC136"/>
  <c r="KD135" s="1"/>
  <c r="KE134" s="1"/>
  <c r="KF133" s="1"/>
  <c r="KG132" s="1"/>
  <c r="KH131" s="1"/>
  <c r="KI130" s="1"/>
  <c r="KJ129" s="1"/>
  <c r="HH55"/>
  <c r="HI54" s="1"/>
  <c r="HJ53" s="1"/>
  <c r="HK52" s="1"/>
  <c r="HL51" s="1"/>
  <c r="HM50" s="1"/>
  <c r="HN49" s="1"/>
  <c r="HO48" s="1"/>
  <c r="JT54"/>
  <c r="JU53" s="1"/>
  <c r="JV52" s="1"/>
  <c r="JW51" s="1"/>
  <c r="JX50" s="1"/>
  <c r="JY49" s="1"/>
  <c r="JZ48" s="1"/>
  <c r="KA47" s="1"/>
  <c r="HQ58"/>
  <c r="HR57" s="1"/>
  <c r="HS56" s="1"/>
  <c r="HT55" s="1"/>
  <c r="HU54" s="1"/>
  <c r="HV53" s="1"/>
  <c r="HW52" s="1"/>
  <c r="HX51" s="1"/>
  <c r="KC50"/>
  <c r="KD49" s="1"/>
  <c r="BL116"/>
  <c r="BM115" s="1"/>
  <c r="BN114" s="1"/>
  <c r="BO113" s="1"/>
  <c r="BP112" s="1"/>
  <c r="BQ111" s="1"/>
  <c r="HH62"/>
  <c r="HI61" s="1"/>
  <c r="HJ60" s="1"/>
  <c r="HK59" s="1"/>
  <c r="HL58" s="1"/>
  <c r="HM57" s="1"/>
  <c r="HN56" s="1"/>
  <c r="HO55" s="1"/>
  <c r="JT38"/>
  <c r="JU37" s="1"/>
  <c r="JV36" s="1"/>
  <c r="JW35" s="1"/>
  <c r="JX34" s="1"/>
  <c r="JY33" s="1"/>
  <c r="JZ32" s="1"/>
  <c r="KA31" s="1"/>
  <c r="JT60"/>
  <c r="JU59" s="1"/>
  <c r="JV58" s="1"/>
  <c r="JW57" s="1"/>
  <c r="JX56" s="1"/>
  <c r="JY55" s="1"/>
  <c r="JZ54" s="1"/>
  <c r="KA53" s="1"/>
  <c r="HQ55"/>
  <c r="HR54" s="1"/>
  <c r="HS53" s="1"/>
  <c r="HT52" s="1"/>
  <c r="HU51" s="1"/>
  <c r="HV50" s="1"/>
  <c r="HW49" s="1"/>
  <c r="HX48" s="1"/>
  <c r="JT111"/>
  <c r="JU110" s="1"/>
  <c r="JV109" s="1"/>
  <c r="JW108" s="1"/>
  <c r="JX107" s="1"/>
  <c r="JY106" s="1"/>
  <c r="JZ105" s="1"/>
  <c r="KA104" s="1"/>
  <c r="JT61"/>
  <c r="JU60" s="1"/>
  <c r="JV59" s="1"/>
  <c r="JW58" s="1"/>
  <c r="JX57" s="1"/>
  <c r="JY56" s="1"/>
  <c r="JZ55" s="1"/>
  <c r="KA54" s="1"/>
  <c r="IJ35"/>
  <c r="IJ125"/>
  <c r="JE111"/>
  <c r="JL111" s="1"/>
  <c r="HH107"/>
  <c r="HI106" s="1"/>
  <c r="HJ105" s="1"/>
  <c r="HK104" s="1"/>
  <c r="HL103" s="1"/>
  <c r="HM102" s="1"/>
  <c r="HN101" s="1"/>
  <c r="HO100" s="1"/>
  <c r="KC141"/>
  <c r="KD140" s="1"/>
  <c r="KE139" s="1"/>
  <c r="KF138" s="1"/>
  <c r="KG137" s="1"/>
  <c r="KH136" s="1"/>
  <c r="KI135" s="1"/>
  <c r="KC109"/>
  <c r="KD108" s="1"/>
  <c r="KE107" s="1"/>
  <c r="KF106" s="1"/>
  <c r="KG105" s="1"/>
  <c r="KH104" s="1"/>
  <c r="KI103" s="1"/>
  <c r="KJ102" s="1"/>
  <c r="HH58"/>
  <c r="HI57" s="1"/>
  <c r="HJ56" s="1"/>
  <c r="HK55" s="1"/>
  <c r="HL54" s="1"/>
  <c r="HM53" s="1"/>
  <c r="HN52" s="1"/>
  <c r="HO51" s="1"/>
  <c r="DP164"/>
  <c r="JT110"/>
  <c r="JU109" s="1"/>
  <c r="JV108" s="1"/>
  <c r="JW107" s="1"/>
  <c r="JX106" s="1"/>
  <c r="JY105" s="1"/>
  <c r="JZ104" s="1"/>
  <c r="KA103" s="1"/>
  <c r="KC113"/>
  <c r="KD112" s="1"/>
  <c r="KE111" s="1"/>
  <c r="KF110" s="1"/>
  <c r="KG109" s="1"/>
  <c r="KH108" s="1"/>
  <c r="KI107" s="1"/>
  <c r="KJ106" s="1"/>
  <c r="KC112"/>
  <c r="KD111" s="1"/>
  <c r="KE110" s="1"/>
  <c r="KF109" s="1"/>
  <c r="KG108" s="1"/>
  <c r="KH107" s="1"/>
  <c r="KI106" s="1"/>
  <c r="KJ105" s="1"/>
  <c r="KC60"/>
  <c r="KD59" s="1"/>
  <c r="KE58" s="1"/>
  <c r="KF57" s="1"/>
  <c r="KG56" s="1"/>
  <c r="KH55" s="1"/>
  <c r="KI54" s="1"/>
  <c r="KJ53" s="1"/>
  <c r="JE41"/>
  <c r="GX108"/>
  <c r="JE45"/>
  <c r="HH53"/>
  <c r="HI52" s="1"/>
  <c r="HJ51" s="1"/>
  <c r="HK50" s="1"/>
  <c r="HL49" s="1"/>
  <c r="HM48" s="1"/>
  <c r="HN47" s="1"/>
  <c r="HO46" s="1"/>
  <c r="HQ110"/>
  <c r="HR109" s="1"/>
  <c r="HS108" s="1"/>
  <c r="HT107" s="1"/>
  <c r="HU106" s="1"/>
  <c r="HV105" s="1"/>
  <c r="HW104" s="1"/>
  <c r="HX103" s="1"/>
  <c r="HH36"/>
  <c r="HI35" s="1"/>
  <c r="HJ34" s="1"/>
  <c r="HK33" s="1"/>
  <c r="HL32" s="1"/>
  <c r="HM31" s="1"/>
  <c r="HN30" s="1"/>
  <c r="HO29" s="1"/>
  <c r="HQ107"/>
  <c r="HR106" s="1"/>
  <c r="HS105" s="1"/>
  <c r="HT104" s="1"/>
  <c r="HU103" s="1"/>
  <c r="HV102" s="1"/>
  <c r="HW101" s="1"/>
  <c r="HX100" s="1"/>
  <c r="JF41"/>
  <c r="JG41"/>
  <c r="GZ104"/>
  <c r="HQ127"/>
  <c r="HR126" s="1"/>
  <c r="KC55"/>
  <c r="KD54" s="1"/>
  <c r="KE53" s="1"/>
  <c r="KF52" s="1"/>
  <c r="KG51" s="1"/>
  <c r="KH50" s="1"/>
  <c r="KI49" s="1"/>
  <c r="KJ48" s="1"/>
  <c r="HQ63"/>
  <c r="HR62" s="1"/>
  <c r="HS61" s="1"/>
  <c r="HT60" s="1"/>
  <c r="HU59" s="1"/>
  <c r="HH51"/>
  <c r="HI50" s="1"/>
  <c r="HJ49" s="1"/>
  <c r="HK48" s="1"/>
  <c r="HL47" s="1"/>
  <c r="HM46" s="1"/>
  <c r="HN45" s="1"/>
  <c r="HO44" s="1"/>
  <c r="JT56"/>
  <c r="JU55" s="1"/>
  <c r="JV54" s="1"/>
  <c r="JW53" s="1"/>
  <c r="JX52" s="1"/>
  <c r="JY51" s="1"/>
  <c r="JZ50" s="1"/>
  <c r="KA49" s="1"/>
  <c r="HH134"/>
  <c r="HI133" s="1"/>
  <c r="HJ132" s="1"/>
  <c r="HK131" s="1"/>
  <c r="HL130" s="1"/>
  <c r="HM129" s="1"/>
  <c r="HN128" s="1"/>
  <c r="HO127" s="1"/>
  <c r="JT40"/>
  <c r="JU39" s="1"/>
  <c r="JV38" s="1"/>
  <c r="JW37" s="1"/>
  <c r="JX36" s="1"/>
  <c r="JY35" s="1"/>
  <c r="JZ34" s="1"/>
  <c r="KA33" s="1"/>
  <c r="HH41"/>
  <c r="HI40" s="1"/>
  <c r="HJ39" s="1"/>
  <c r="HK38" s="1"/>
  <c r="HL37" s="1"/>
  <c r="HM36" s="1"/>
  <c r="HN35" s="1"/>
  <c r="HO34" s="1"/>
  <c r="HQ45"/>
  <c r="HR44" s="1"/>
  <c r="HS43" s="1"/>
  <c r="HT42" s="1"/>
  <c r="HU41" s="1"/>
  <c r="HV40" s="1"/>
  <c r="HW39" s="1"/>
  <c r="HX38" s="1"/>
  <c r="HQ59"/>
  <c r="HR58" s="1"/>
  <c r="HS57" s="1"/>
  <c r="HT56" s="1"/>
  <c r="HU55" s="1"/>
  <c r="HV54" s="1"/>
  <c r="HW53" s="1"/>
  <c r="HX52" s="1"/>
  <c r="HQ121"/>
  <c r="HR120" s="1"/>
  <c r="HS119" s="1"/>
  <c r="HT118" s="1"/>
  <c r="HU117" s="1"/>
  <c r="HV116" s="1"/>
  <c r="HW115" s="1"/>
  <c r="HX114" s="1"/>
  <c r="HH42"/>
  <c r="HI41" s="1"/>
  <c r="HJ40" s="1"/>
  <c r="HK39" s="1"/>
  <c r="HL38" s="1"/>
  <c r="HM37" s="1"/>
  <c r="HN36" s="1"/>
  <c r="HO35" s="1"/>
  <c r="HQ108"/>
  <c r="HR107" s="1"/>
  <c r="HS106" s="1"/>
  <c r="HT105" s="1"/>
  <c r="HU104" s="1"/>
  <c r="HV103" s="1"/>
  <c r="HW102" s="1"/>
  <c r="HX101" s="1"/>
  <c r="BL129"/>
  <c r="BM128" s="1"/>
  <c r="BN127" s="1"/>
  <c r="BO126" s="1"/>
  <c r="BP125" s="1"/>
  <c r="BQ124" s="1"/>
  <c r="KC105"/>
  <c r="KD104" s="1"/>
  <c r="KE103" s="1"/>
  <c r="KF102" s="1"/>
  <c r="KG101" s="1"/>
  <c r="KH100" s="1"/>
  <c r="KI99" s="1"/>
  <c r="KJ98" s="1"/>
  <c r="JT140"/>
  <c r="JU139" s="1"/>
  <c r="JV138" s="1"/>
  <c r="JW137" s="1"/>
  <c r="JX136" s="1"/>
  <c r="JY135" s="1"/>
  <c r="JZ134" s="1"/>
  <c r="KA133" s="1"/>
  <c r="JT64"/>
  <c r="JU63" s="1"/>
  <c r="JV62" s="1"/>
  <c r="JW61" s="1"/>
  <c r="JX60" s="1"/>
  <c r="JY59" s="1"/>
  <c r="JZ58" s="1"/>
  <c r="KA57" s="1"/>
  <c r="KC61"/>
  <c r="KD60" s="1"/>
  <c r="KE59" s="1"/>
  <c r="KF58" s="1"/>
  <c r="KG57" s="1"/>
  <c r="KH56" s="1"/>
  <c r="KI55" s="1"/>
  <c r="KJ54" s="1"/>
  <c r="JF43"/>
  <c r="HH45"/>
  <c r="HI44" s="1"/>
  <c r="HJ43" s="1"/>
  <c r="HK42" s="1"/>
  <c r="HL41" s="1"/>
  <c r="HM40" s="1"/>
  <c r="HN39" s="1"/>
  <c r="HO38" s="1"/>
  <c r="HQ56"/>
  <c r="HR55" s="1"/>
  <c r="HS54" s="1"/>
  <c r="HT53" s="1"/>
  <c r="HU52" s="1"/>
  <c r="HV51" s="1"/>
  <c r="HW50" s="1"/>
  <c r="HX49" s="1"/>
  <c r="HQ61"/>
  <c r="HR60" s="1"/>
  <c r="HS59" s="1"/>
  <c r="HT58" s="1"/>
  <c r="HU57" s="1"/>
  <c r="HH50"/>
  <c r="HI49" s="1"/>
  <c r="HJ48" s="1"/>
  <c r="HK47" s="1"/>
  <c r="HL46" s="1"/>
  <c r="HM45" s="1"/>
  <c r="HN44" s="1"/>
  <c r="HO43" s="1"/>
  <c r="HQ38"/>
  <c r="HR37" s="1"/>
  <c r="HS36" s="1"/>
  <c r="HT35" s="1"/>
  <c r="HU34" s="1"/>
  <c r="HV33" s="1"/>
  <c r="HW32" s="1"/>
  <c r="HX31" s="1"/>
  <c r="HH48"/>
  <c r="HI47" s="1"/>
  <c r="HJ46" s="1"/>
  <c r="HK45" s="1"/>
  <c r="HL44" s="1"/>
  <c r="HQ128"/>
  <c r="HR127" s="1"/>
  <c r="HS126" s="1"/>
  <c r="HT125" s="1"/>
  <c r="HU124" s="1"/>
  <c r="HH116"/>
  <c r="HI115" s="1"/>
  <c r="HJ114" s="1"/>
  <c r="HK113" s="1"/>
  <c r="HL112" s="1"/>
  <c r="HM111" s="1"/>
  <c r="HN110" s="1"/>
  <c r="HO109" s="1"/>
  <c r="HQ48"/>
  <c r="HR47" s="1"/>
  <c r="HS46" s="1"/>
  <c r="HT45" s="1"/>
  <c r="HU44" s="1"/>
  <c r="HQ65"/>
  <c r="HR64" s="1"/>
  <c r="HS63" s="1"/>
  <c r="HT62" s="1"/>
  <c r="HU61" s="1"/>
  <c r="HV60" s="1"/>
  <c r="HW59" s="1"/>
  <c r="HX58" s="1"/>
  <c r="HQ123"/>
  <c r="HR122" s="1"/>
  <c r="HS121" s="1"/>
  <c r="HT120" s="1"/>
  <c r="HU119" s="1"/>
  <c r="HV118" s="1"/>
  <c r="HW117" s="1"/>
  <c r="HX116" s="1"/>
  <c r="HH37"/>
  <c r="HI36" s="1"/>
  <c r="HJ35" s="1"/>
  <c r="HK34" s="1"/>
  <c r="HL33" s="1"/>
  <c r="HM32" s="1"/>
  <c r="HN31" s="1"/>
  <c r="HO30" s="1"/>
  <c r="BL133"/>
  <c r="BM132" s="1"/>
  <c r="BN131" s="1"/>
  <c r="BO130" s="1"/>
  <c r="BP129" s="1"/>
  <c r="BQ128" s="1"/>
  <c r="BL139"/>
  <c r="BM138" s="1"/>
  <c r="BN137" s="1"/>
  <c r="BO136" s="1"/>
  <c r="BP135" s="1"/>
  <c r="BQ134" s="1"/>
  <c r="BL127"/>
  <c r="BM126" s="1"/>
  <c r="BN125" s="1"/>
  <c r="BO124" s="1"/>
  <c r="BL114"/>
  <c r="BM113" s="1"/>
  <c r="BN112" s="1"/>
  <c r="BO111" s="1"/>
  <c r="BP110" s="1"/>
  <c r="BQ109" s="1"/>
  <c r="KC63"/>
  <c r="KD62" s="1"/>
  <c r="KE61" s="1"/>
  <c r="KF60" s="1"/>
  <c r="KG59" s="1"/>
  <c r="KH58" s="1"/>
  <c r="KI57" s="1"/>
  <c r="KJ56" s="1"/>
  <c r="HH143"/>
  <c r="HI142" s="1"/>
  <c r="HJ141" s="1"/>
  <c r="HK140" s="1"/>
  <c r="HL139" s="1"/>
  <c r="HM138" s="1"/>
  <c r="HN137" s="1"/>
  <c r="HO136" s="1"/>
  <c r="JH43"/>
  <c r="KV43" s="1"/>
  <c r="HH56"/>
  <c r="HI55" s="1"/>
  <c r="HJ54" s="1"/>
  <c r="HK53" s="1"/>
  <c r="HL52" s="1"/>
  <c r="HM51" s="1"/>
  <c r="HN50" s="1"/>
  <c r="HO49" s="1"/>
  <c r="JT49"/>
  <c r="JU48" s="1"/>
  <c r="JV47" s="1"/>
  <c r="JW46" s="1"/>
  <c r="JX45" s="1"/>
  <c r="JY44" s="1"/>
  <c r="JZ43" s="1"/>
  <c r="KA42" s="1"/>
  <c r="BL109"/>
  <c r="BM108" s="1"/>
  <c r="BN107" s="1"/>
  <c r="BO106" s="1"/>
  <c r="BP105" s="1"/>
  <c r="BQ104" s="1"/>
  <c r="JT39"/>
  <c r="JU38" s="1"/>
  <c r="JV37" s="1"/>
  <c r="JW36" s="1"/>
  <c r="JX35" s="1"/>
  <c r="JY34" s="1"/>
  <c r="JZ33" s="1"/>
  <c r="KA32" s="1"/>
  <c r="HQ52"/>
  <c r="HR51" s="1"/>
  <c r="HS50" s="1"/>
  <c r="HT49" s="1"/>
  <c r="HU48" s="1"/>
  <c r="HV47" s="1"/>
  <c r="HW46" s="1"/>
  <c r="HX45" s="1"/>
  <c r="HQ66"/>
  <c r="HR65" s="1"/>
  <c r="HS64" s="1"/>
  <c r="HT63" s="1"/>
  <c r="HU62" s="1"/>
  <c r="HV61" s="1"/>
  <c r="HW60" s="1"/>
  <c r="HX59" s="1"/>
  <c r="HH109"/>
  <c r="HI108" s="1"/>
  <c r="HJ107" s="1"/>
  <c r="HK106" s="1"/>
  <c r="HL105" s="1"/>
  <c r="HM104" s="1"/>
  <c r="HN103" s="1"/>
  <c r="HO102" s="1"/>
  <c r="BL131"/>
  <c r="BM130" s="1"/>
  <c r="BN129" s="1"/>
  <c r="BO128" s="1"/>
  <c r="BP127" s="1"/>
  <c r="BQ126" s="1"/>
  <c r="KC139"/>
  <c r="KD138" s="1"/>
  <c r="KE137" s="1"/>
  <c r="KF136" s="1"/>
  <c r="KG135" s="1"/>
  <c r="KH134" s="1"/>
  <c r="KI133" s="1"/>
  <c r="KJ132" s="1"/>
  <c r="HH64"/>
  <c r="HI63" s="1"/>
  <c r="HJ62" s="1"/>
  <c r="HK61" s="1"/>
  <c r="HL60" s="1"/>
  <c r="HM59" s="1"/>
  <c r="HN58" s="1"/>
  <c r="HO57" s="1"/>
  <c r="HH131"/>
  <c r="HI130" s="1"/>
  <c r="HJ129" s="1"/>
  <c r="HK128" s="1"/>
  <c r="HL127" s="1"/>
  <c r="HM126" s="1"/>
  <c r="HN125" s="1"/>
  <c r="HO124" s="1"/>
  <c r="HQ139"/>
  <c r="HR138" s="1"/>
  <c r="HS137" s="1"/>
  <c r="HT136" s="1"/>
  <c r="HU135" s="1"/>
  <c r="HV134" s="1"/>
  <c r="HW133" s="1"/>
  <c r="HX132" s="1"/>
  <c r="HH138"/>
  <c r="HI137" s="1"/>
  <c r="HJ136" s="1"/>
  <c r="HK135" s="1"/>
  <c r="HL134" s="1"/>
  <c r="HM133" s="1"/>
  <c r="HN132" s="1"/>
  <c r="HO131" s="1"/>
  <c r="BL132"/>
  <c r="BM131" s="1"/>
  <c r="BN130" s="1"/>
  <c r="BO129" s="1"/>
  <c r="BP128" s="1"/>
  <c r="BQ127" s="1"/>
  <c r="JT137"/>
  <c r="JU136" s="1"/>
  <c r="JV135" s="1"/>
  <c r="JW134" s="1"/>
  <c r="JX133" s="1"/>
  <c r="JY132" s="1"/>
  <c r="JZ131" s="1"/>
  <c r="KA130" s="1"/>
  <c r="KC68"/>
  <c r="KD67" s="1"/>
  <c r="KE66" s="1"/>
  <c r="KF65" s="1"/>
  <c r="KG64" s="1"/>
  <c r="KH63" s="1"/>
  <c r="KI62" s="1"/>
  <c r="KJ61" s="1"/>
  <c r="JT132"/>
  <c r="JU131" s="1"/>
  <c r="JV130" s="1"/>
  <c r="JW129" s="1"/>
  <c r="JX128" s="1"/>
  <c r="JY127" s="1"/>
  <c r="JZ126" s="1"/>
  <c r="KA125" s="1"/>
  <c r="JT106"/>
  <c r="JU105" s="1"/>
  <c r="JV104" s="1"/>
  <c r="JW103" s="1"/>
  <c r="JX102" s="1"/>
  <c r="JY101" s="1"/>
  <c r="JZ100" s="1"/>
  <c r="KA99" s="1"/>
  <c r="JT142"/>
  <c r="JU141" s="1"/>
  <c r="JV140" s="1"/>
  <c r="JW139" s="1"/>
  <c r="JX138" s="1"/>
  <c r="JY137" s="1"/>
  <c r="JZ136" s="1"/>
  <c r="KA135" s="1"/>
  <c r="KC108"/>
  <c r="KD107" s="1"/>
  <c r="KE106" s="1"/>
  <c r="KF105" s="1"/>
  <c r="KG104" s="1"/>
  <c r="KH103" s="1"/>
  <c r="KI102" s="1"/>
  <c r="KJ101" s="1"/>
  <c r="KC40"/>
  <c r="KD39" s="1"/>
  <c r="KE38" s="1"/>
  <c r="KF37" s="1"/>
  <c r="KG36" s="1"/>
  <c r="KH35" s="1"/>
  <c r="KI34" s="1"/>
  <c r="KJ33" s="1"/>
  <c r="KC41"/>
  <c r="KD40" s="1"/>
  <c r="KE39" s="1"/>
  <c r="KF38" s="1"/>
  <c r="KG37" s="1"/>
  <c r="KH36" s="1"/>
  <c r="KI35" s="1"/>
  <c r="KJ34" s="1"/>
  <c r="HH115"/>
  <c r="HI114" s="1"/>
  <c r="HJ113" s="1"/>
  <c r="HK112" s="1"/>
  <c r="HL111" s="1"/>
  <c r="HM110" s="1"/>
  <c r="HN109" s="1"/>
  <c r="HO108" s="1"/>
  <c r="BL134"/>
  <c r="BM133" s="1"/>
  <c r="BN132" s="1"/>
  <c r="BO131" s="1"/>
  <c r="BP130" s="1"/>
  <c r="BQ129" s="1"/>
  <c r="HH54"/>
  <c r="HI53" s="1"/>
  <c r="HJ52" s="1"/>
  <c r="HK51" s="1"/>
  <c r="HL50" s="1"/>
  <c r="HM49" s="1"/>
  <c r="HN48" s="1"/>
  <c r="HO47" s="1"/>
  <c r="BL130"/>
  <c r="BM129" s="1"/>
  <c r="BN128" s="1"/>
  <c r="BO127" s="1"/>
  <c r="BP126" s="1"/>
  <c r="BQ125" s="1"/>
  <c r="JT66"/>
  <c r="JU65" s="1"/>
  <c r="JV64" s="1"/>
  <c r="JW63" s="1"/>
  <c r="JX62" s="1"/>
  <c r="JY61" s="1"/>
  <c r="JZ60" s="1"/>
  <c r="KA59" s="1"/>
  <c r="HH112"/>
  <c r="HI111" s="1"/>
  <c r="HJ110" s="1"/>
  <c r="HK109" s="1"/>
  <c r="HL108" s="1"/>
  <c r="HM107" s="1"/>
  <c r="HN106" s="1"/>
  <c r="HO105" s="1"/>
  <c r="HQ49"/>
  <c r="HR48" s="1"/>
  <c r="HS47" s="1"/>
  <c r="HT46" s="1"/>
  <c r="HU45" s="1"/>
  <c r="HV44" s="1"/>
  <c r="HW43" s="1"/>
  <c r="HX42" s="1"/>
  <c r="HQ36"/>
  <c r="HR35" s="1"/>
  <c r="HS34" s="1"/>
  <c r="HT33" s="1"/>
  <c r="HU32" s="1"/>
  <c r="HV31" s="1"/>
  <c r="HW30" s="1"/>
  <c r="HX29" s="1"/>
  <c r="BL141"/>
  <c r="BM140" s="1"/>
  <c r="BN139" s="1"/>
  <c r="BO138" s="1"/>
  <c r="BP137" s="1"/>
  <c r="BQ136" s="1"/>
  <c r="JT138"/>
  <c r="JU137" s="1"/>
  <c r="JV136" s="1"/>
  <c r="JW135" s="1"/>
  <c r="JX134" s="1"/>
  <c r="JY133" s="1"/>
  <c r="JZ132" s="1"/>
  <c r="KA131" s="1"/>
  <c r="JT103"/>
  <c r="JU102" s="1"/>
  <c r="JV101" s="1"/>
  <c r="JW100" s="1"/>
  <c r="JX99" s="1"/>
  <c r="JY98" s="1"/>
  <c r="JZ97" s="1"/>
  <c r="KA96" s="1"/>
  <c r="JT135"/>
  <c r="JU134" s="1"/>
  <c r="JV133" s="1"/>
  <c r="JW132" s="1"/>
  <c r="JX131" s="1"/>
  <c r="JY130" s="1"/>
  <c r="JZ129" s="1"/>
  <c r="KA128" s="1"/>
  <c r="KC133"/>
  <c r="KD132" s="1"/>
  <c r="KE131" s="1"/>
  <c r="KF130" s="1"/>
  <c r="KG129" s="1"/>
  <c r="KH128" s="1"/>
  <c r="KI127" s="1"/>
  <c r="KJ126" s="1"/>
  <c r="KC106"/>
  <c r="KD105" s="1"/>
  <c r="KE104" s="1"/>
  <c r="KF103" s="1"/>
  <c r="KG102" s="1"/>
  <c r="KH101" s="1"/>
  <c r="KI100" s="1"/>
  <c r="KJ99" s="1"/>
  <c r="HQ105"/>
  <c r="HR104" s="1"/>
  <c r="HS103" s="1"/>
  <c r="HT102" s="1"/>
  <c r="HU101" s="1"/>
  <c r="HV100" s="1"/>
  <c r="HW99" s="1"/>
  <c r="HX98" s="1"/>
  <c r="JE43"/>
  <c r="JT43"/>
  <c r="JU42" s="1"/>
  <c r="JV41" s="1"/>
  <c r="JW40" s="1"/>
  <c r="JX39" s="1"/>
  <c r="JY38" s="1"/>
  <c r="JZ37" s="1"/>
  <c r="KA36" s="1"/>
  <c r="HH124"/>
  <c r="HI123" s="1"/>
  <c r="HJ122" s="1"/>
  <c r="HK121" s="1"/>
  <c r="HL120" s="1"/>
  <c r="HM119" s="1"/>
  <c r="HN118" s="1"/>
  <c r="HO117" s="1"/>
  <c r="JT53"/>
  <c r="JU52" s="1"/>
  <c r="JV51" s="1"/>
  <c r="JW50" s="1"/>
  <c r="JX49" s="1"/>
  <c r="JY48" s="1"/>
  <c r="JZ47" s="1"/>
  <c r="KA46" s="1"/>
  <c r="HQ135"/>
  <c r="HR134" s="1"/>
  <c r="KC65"/>
  <c r="KD64" s="1"/>
  <c r="KE63" s="1"/>
  <c r="KF62" s="1"/>
  <c r="KG61" s="1"/>
  <c r="KH60" s="1"/>
  <c r="KI59" s="1"/>
  <c r="KJ58" s="1"/>
  <c r="HH63"/>
  <c r="HI62" s="1"/>
  <c r="HJ61" s="1"/>
  <c r="HK60" s="1"/>
  <c r="HL59" s="1"/>
  <c r="HM58" s="1"/>
  <c r="HN57" s="1"/>
  <c r="HO56" s="1"/>
  <c r="HQ47"/>
  <c r="HR46" s="1"/>
  <c r="HS45" s="1"/>
  <c r="HT44" s="1"/>
  <c r="HU43" s="1"/>
  <c r="HV42" s="1"/>
  <c r="HW41" s="1"/>
  <c r="HX40" s="1"/>
  <c r="HQ134"/>
  <c r="HR133" s="1"/>
  <c r="HS132" s="1"/>
  <c r="HT131" s="1"/>
  <c r="HU130" s="1"/>
  <c r="HV129" s="1"/>
  <c r="HW128" s="1"/>
  <c r="HX127" s="1"/>
  <c r="HQ117"/>
  <c r="HR116" s="1"/>
  <c r="HS115" s="1"/>
  <c r="HT114" s="1"/>
  <c r="HU113" s="1"/>
  <c r="HV112" s="1"/>
  <c r="HW111" s="1"/>
  <c r="HX110" s="1"/>
  <c r="HQ43"/>
  <c r="HR42" s="1"/>
  <c r="HS41" s="1"/>
  <c r="HT40" s="1"/>
  <c r="HU39" s="1"/>
  <c r="HV38" s="1"/>
  <c r="HW37" s="1"/>
  <c r="HX36" s="1"/>
  <c r="HH137"/>
  <c r="HI136" s="1"/>
  <c r="HJ135" s="1"/>
  <c r="HK134" s="1"/>
  <c r="HL133" s="1"/>
  <c r="HM132" s="1"/>
  <c r="HN131" s="1"/>
  <c r="HO130" s="1"/>
  <c r="HH60"/>
  <c r="HI59" s="1"/>
  <c r="HJ58" s="1"/>
  <c r="HK57" s="1"/>
  <c r="HL56" s="1"/>
  <c r="HM55" s="1"/>
  <c r="HN54" s="1"/>
  <c r="HO53" s="1"/>
  <c r="KC59"/>
  <c r="KD58" s="1"/>
  <c r="KE57" s="1"/>
  <c r="KF56" s="1"/>
  <c r="KG55" s="1"/>
  <c r="KH54" s="1"/>
  <c r="KI53" s="1"/>
  <c r="KJ52" s="1"/>
  <c r="HH151"/>
  <c r="HI150" s="1"/>
  <c r="KC143"/>
  <c r="KD142" s="1"/>
  <c r="KE141" s="1"/>
  <c r="KF140" s="1"/>
  <c r="KG139" s="1"/>
  <c r="KH138" s="1"/>
  <c r="KI137" s="1"/>
  <c r="KJ136" s="1"/>
  <c r="HQ125"/>
  <c r="HR124" s="1"/>
  <c r="HS123" s="1"/>
  <c r="HT122" s="1"/>
  <c r="HU121" s="1"/>
  <c r="HH130"/>
  <c r="HI129" s="1"/>
  <c r="HJ128" s="1"/>
  <c r="HK127" s="1"/>
  <c r="HL126" s="1"/>
  <c r="HM125" s="1"/>
  <c r="HN124" s="1"/>
  <c r="HO123" s="1"/>
  <c r="HH67"/>
  <c r="HI66" s="1"/>
  <c r="HJ65" s="1"/>
  <c r="HK64" s="1"/>
  <c r="HL63" s="1"/>
  <c r="HM62" s="1"/>
  <c r="HN61" s="1"/>
  <c r="HO60" s="1"/>
  <c r="JT42"/>
  <c r="JU41" s="1"/>
  <c r="JV40" s="1"/>
  <c r="JW39" s="1"/>
  <c r="JX38" s="1"/>
  <c r="JY37" s="1"/>
  <c r="JZ36" s="1"/>
  <c r="KA35" s="1"/>
  <c r="BL45"/>
  <c r="BM44" s="1"/>
  <c r="BN43" s="1"/>
  <c r="BO42" s="1"/>
  <c r="BP41" s="1"/>
  <c r="BQ40" s="1"/>
  <c r="HQ119"/>
  <c r="HR118" s="1"/>
  <c r="HS117" s="1"/>
  <c r="HT116" s="1"/>
  <c r="HU115" s="1"/>
  <c r="HV114" s="1"/>
  <c r="HW113" s="1"/>
  <c r="HX112" s="1"/>
  <c r="BL47"/>
  <c r="BM46" s="1"/>
  <c r="BN45" s="1"/>
  <c r="BO44" s="1"/>
  <c r="BP43" s="1"/>
  <c r="BQ42" s="1"/>
  <c r="BL46"/>
  <c r="BM45" s="1"/>
  <c r="BN44" s="1"/>
  <c r="BO43" s="1"/>
  <c r="BP42" s="1"/>
  <c r="BQ41" s="1"/>
  <c r="HH66"/>
  <c r="HI65" s="1"/>
  <c r="HJ64" s="1"/>
  <c r="HK63" s="1"/>
  <c r="HL62" s="1"/>
  <c r="HM61" s="1"/>
  <c r="HN60" s="1"/>
  <c r="HO59" s="1"/>
  <c r="JT127"/>
  <c r="JU126" s="1"/>
  <c r="JV125" s="1"/>
  <c r="JW124" s="1"/>
  <c r="JX123" s="1"/>
  <c r="JY122" s="1"/>
  <c r="JZ121" s="1"/>
  <c r="KA120" s="1"/>
  <c r="JT128"/>
  <c r="JU127" s="1"/>
  <c r="JV126" s="1"/>
  <c r="JW125" s="1"/>
  <c r="JX124" s="1"/>
  <c r="JY123" s="1"/>
  <c r="JZ122" s="1"/>
  <c r="KA121" s="1"/>
  <c r="JT57"/>
  <c r="JU56" s="1"/>
  <c r="JV55" s="1"/>
  <c r="JW54" s="1"/>
  <c r="JX53" s="1"/>
  <c r="JY52" s="1"/>
  <c r="JZ51" s="1"/>
  <c r="KA50" s="1"/>
  <c r="KC48"/>
  <c r="KD47" s="1"/>
  <c r="JT55"/>
  <c r="JU54" s="1"/>
  <c r="JV53" s="1"/>
  <c r="JW52" s="1"/>
  <c r="JX51" s="1"/>
  <c r="JY50" s="1"/>
  <c r="JZ49" s="1"/>
  <c r="KA48" s="1"/>
  <c r="JT50"/>
  <c r="JU49" s="1"/>
  <c r="JV48" s="1"/>
  <c r="JW47" s="1"/>
  <c r="JX46" s="1"/>
  <c r="JY45" s="1"/>
  <c r="JZ44" s="1"/>
  <c r="KA43" s="1"/>
  <c r="JH41"/>
  <c r="JT41"/>
  <c r="JU40" s="1"/>
  <c r="JV39" s="1"/>
  <c r="JW38" s="1"/>
  <c r="JX37" s="1"/>
  <c r="JY36" s="1"/>
  <c r="JZ35" s="1"/>
  <c r="KA34" s="1"/>
  <c r="BL44"/>
  <c r="BM43" s="1"/>
  <c r="BN42" s="1"/>
  <c r="BO41" s="1"/>
  <c r="BP40" s="1"/>
  <c r="HH46"/>
  <c r="HI45" s="1"/>
  <c r="HJ44" s="1"/>
  <c r="HK43" s="1"/>
  <c r="HL42" s="1"/>
  <c r="HM41" s="1"/>
  <c r="HN40" s="1"/>
  <c r="HO39" s="1"/>
  <c r="HQ132"/>
  <c r="HR131" s="1"/>
  <c r="HS130" s="1"/>
  <c r="HT129" s="1"/>
  <c r="HU128" s="1"/>
  <c r="HV127" s="1"/>
  <c r="HW126" s="1"/>
  <c r="HX125" s="1"/>
  <c r="HQ112"/>
  <c r="HR111" s="1"/>
  <c r="HS110" s="1"/>
  <c r="HT109" s="1"/>
  <c r="HU108" s="1"/>
  <c r="HV107" s="1"/>
  <c r="HW106" s="1"/>
  <c r="HX105" s="1"/>
  <c r="HQ137"/>
  <c r="HR136" s="1"/>
  <c r="HS135" s="1"/>
  <c r="HT134" s="1"/>
  <c r="HU133" s="1"/>
  <c r="HV132" s="1"/>
  <c r="HW131" s="1"/>
  <c r="HX130" s="1"/>
  <c r="HH111"/>
  <c r="HI110" s="1"/>
  <c r="HJ109" s="1"/>
  <c r="HK108" s="1"/>
  <c r="HL107" s="1"/>
  <c r="HM106" s="1"/>
  <c r="HN105" s="1"/>
  <c r="HO104" s="1"/>
  <c r="HH59"/>
  <c r="HI58" s="1"/>
  <c r="HJ57" s="1"/>
  <c r="HK56" s="1"/>
  <c r="HL55" s="1"/>
  <c r="HM54" s="1"/>
  <c r="HN53" s="1"/>
  <c r="HO52" s="1"/>
  <c r="HQ54"/>
  <c r="HR53" s="1"/>
  <c r="HS52" s="1"/>
  <c r="HT51" s="1"/>
  <c r="HU50" s="1"/>
  <c r="HV49" s="1"/>
  <c r="HW48" s="1"/>
  <c r="HX47" s="1"/>
  <c r="HH118"/>
  <c r="HI117" s="1"/>
  <c r="HH44"/>
  <c r="HI43" s="1"/>
  <c r="HJ42" s="1"/>
  <c r="HK41" s="1"/>
  <c r="HL40" s="1"/>
  <c r="HM39" s="1"/>
  <c r="HN38" s="1"/>
  <c r="HO37" s="1"/>
  <c r="HQ64"/>
  <c r="HR63" s="1"/>
  <c r="HS62" s="1"/>
  <c r="HT61" s="1"/>
  <c r="HU60" s="1"/>
  <c r="HV59" s="1"/>
  <c r="HW58" s="1"/>
  <c r="HX57" s="1"/>
  <c r="HH133"/>
  <c r="HI132" s="1"/>
  <c r="HJ131" s="1"/>
  <c r="HK130" s="1"/>
  <c r="HL129" s="1"/>
  <c r="HM128" s="1"/>
  <c r="HN127" s="1"/>
  <c r="HO126" s="1"/>
  <c r="HQ44"/>
  <c r="HR43" s="1"/>
  <c r="HS42" s="1"/>
  <c r="HT41" s="1"/>
  <c r="HU40" s="1"/>
  <c r="HV39" s="1"/>
  <c r="HW38" s="1"/>
  <c r="HX37" s="1"/>
  <c r="HQ140"/>
  <c r="HR139" s="1"/>
  <c r="HH52"/>
  <c r="HI51" s="1"/>
  <c r="HJ50" s="1"/>
  <c r="HK49" s="1"/>
  <c r="HL48" s="1"/>
  <c r="HM47" s="1"/>
  <c r="HN46" s="1"/>
  <c r="HO45" s="1"/>
  <c r="HQ60"/>
  <c r="HR59" s="1"/>
  <c r="HS58" s="1"/>
  <c r="HT57" s="1"/>
  <c r="HU56" s="1"/>
  <c r="HV55" s="1"/>
  <c r="HW54" s="1"/>
  <c r="HX53" s="1"/>
  <c r="BL115"/>
  <c r="BM114" s="1"/>
  <c r="BN113" s="1"/>
  <c r="BO112" s="1"/>
  <c r="BP111" s="1"/>
  <c r="BQ110" s="1"/>
  <c r="KC56"/>
  <c r="KD55" s="1"/>
  <c r="KE54" s="1"/>
  <c r="KF53" s="1"/>
  <c r="KG52" s="1"/>
  <c r="KH51" s="1"/>
  <c r="KI50" s="1"/>
  <c r="KJ49" s="1"/>
  <c r="KC128"/>
  <c r="KD127" s="1"/>
  <c r="KE126" s="1"/>
  <c r="KF125" s="1"/>
  <c r="KG124" s="1"/>
  <c r="KH123" s="1"/>
  <c r="KI122" s="1"/>
  <c r="KJ121" s="1"/>
  <c r="KC51"/>
  <c r="KD50" s="1"/>
  <c r="KE49" s="1"/>
  <c r="KF48" s="1"/>
  <c r="KG47" s="1"/>
  <c r="KH46" s="1"/>
  <c r="KI45" s="1"/>
  <c r="KJ44" s="1"/>
  <c r="KC52"/>
  <c r="KD51" s="1"/>
  <c r="KE50" s="1"/>
  <c r="KF49" s="1"/>
  <c r="KG48" s="1"/>
  <c r="KH47" s="1"/>
  <c r="KI46" s="1"/>
  <c r="KJ45" s="1"/>
  <c r="JT136"/>
  <c r="JU135" s="1"/>
  <c r="JV134" s="1"/>
  <c r="JW133" s="1"/>
  <c r="JX132" s="1"/>
  <c r="JY131" s="1"/>
  <c r="JZ130" s="1"/>
  <c r="KA129" s="1"/>
  <c r="KC64"/>
  <c r="KD63" s="1"/>
  <c r="KE62" s="1"/>
  <c r="KF61" s="1"/>
  <c r="KG60" s="1"/>
  <c r="KH59" s="1"/>
  <c r="KI58" s="1"/>
  <c r="KJ57" s="1"/>
  <c r="JT63"/>
  <c r="JU62" s="1"/>
  <c r="JV61" s="1"/>
  <c r="JW60" s="1"/>
  <c r="JX59" s="1"/>
  <c r="JY58" s="1"/>
  <c r="JZ57" s="1"/>
  <c r="KA56" s="1"/>
  <c r="KC130"/>
  <c r="KD129" s="1"/>
  <c r="KE128" s="1"/>
  <c r="KF127" s="1"/>
  <c r="KG126" s="1"/>
  <c r="KH125" s="1"/>
  <c r="KI124" s="1"/>
  <c r="JT67"/>
  <c r="JU66" s="1"/>
  <c r="JV65" s="1"/>
  <c r="JW64" s="1"/>
  <c r="JX63" s="1"/>
  <c r="JY62" s="1"/>
  <c r="JZ61" s="1"/>
  <c r="KA60" s="1"/>
  <c r="JT59"/>
  <c r="JU58" s="1"/>
  <c r="JV57" s="1"/>
  <c r="JW56" s="1"/>
  <c r="JX55" s="1"/>
  <c r="JY54" s="1"/>
  <c r="JZ53" s="1"/>
  <c r="KA52" s="1"/>
  <c r="KC42"/>
  <c r="KD41" s="1"/>
  <c r="KE40" s="1"/>
  <c r="KF39" s="1"/>
  <c r="KG38" s="1"/>
  <c r="KH37" s="1"/>
  <c r="KI36" s="1"/>
  <c r="KJ35" s="1"/>
  <c r="BL43"/>
  <c r="BL42"/>
  <c r="BL40"/>
  <c r="BM39" s="1"/>
  <c r="BN38" s="1"/>
  <c r="BO37" s="1"/>
  <c r="BP36" s="1"/>
  <c r="BQ35" s="1"/>
  <c r="BL39"/>
  <c r="BM38" s="1"/>
  <c r="BN37" s="1"/>
  <c r="BO36" s="1"/>
  <c r="BP35" s="1"/>
  <c r="BQ34" s="1"/>
  <c r="JT45"/>
  <c r="JU44" s="1"/>
  <c r="JV43" s="1"/>
  <c r="JW42" s="1"/>
  <c r="JX41" s="1"/>
  <c r="JY40" s="1"/>
  <c r="JZ39" s="1"/>
  <c r="KA38" s="1"/>
  <c r="KC45"/>
  <c r="KD44" s="1"/>
  <c r="KE43" s="1"/>
  <c r="KF42" s="1"/>
  <c r="KG41" s="1"/>
  <c r="KH40" s="1"/>
  <c r="KI39" s="1"/>
  <c r="KJ38" s="1"/>
  <c r="KC47"/>
  <c r="KD46" s="1"/>
  <c r="KE45" s="1"/>
  <c r="KF44" s="1"/>
  <c r="KG43" s="1"/>
  <c r="KH42" s="1"/>
  <c r="KI41" s="1"/>
  <c r="KJ40" s="1"/>
  <c r="JT47"/>
  <c r="JU46" s="1"/>
  <c r="JV45" s="1"/>
  <c r="JW44" s="1"/>
  <c r="JX43" s="1"/>
  <c r="JY42" s="1"/>
  <c r="JZ41" s="1"/>
  <c r="KA40" s="1"/>
  <c r="DO33"/>
  <c r="DO32"/>
  <c r="BL35"/>
  <c r="HH123"/>
  <c r="HI122" s="1"/>
  <c r="HJ121" s="1"/>
  <c r="HK120" s="1"/>
  <c r="HL119" s="1"/>
  <c r="HM118" s="1"/>
  <c r="HN117" s="1"/>
  <c r="HO116" s="1"/>
  <c r="HQ113"/>
  <c r="HR112" s="1"/>
  <c r="HS111" s="1"/>
  <c r="HT110" s="1"/>
  <c r="HU109" s="1"/>
  <c r="HV108" s="1"/>
  <c r="HW107" s="1"/>
  <c r="HX106" s="1"/>
  <c r="HQ118"/>
  <c r="HR117" s="1"/>
  <c r="HS116" s="1"/>
  <c r="HT115" s="1"/>
  <c r="HU114" s="1"/>
  <c r="HV113" s="1"/>
  <c r="HW112" s="1"/>
  <c r="HX111" s="1"/>
  <c r="KC53"/>
  <c r="KD52" s="1"/>
  <c r="KE51" s="1"/>
  <c r="KF50" s="1"/>
  <c r="KG49" s="1"/>
  <c r="KH48" s="1"/>
  <c r="KI47" s="1"/>
  <c r="KJ46" s="1"/>
  <c r="JT130"/>
  <c r="JU129" s="1"/>
  <c r="JV128" s="1"/>
  <c r="JW127" s="1"/>
  <c r="JX126" s="1"/>
  <c r="JY125" s="1"/>
  <c r="JZ124" s="1"/>
  <c r="KA123" s="1"/>
  <c r="KC38"/>
  <c r="KD37" s="1"/>
  <c r="KE36" s="1"/>
  <c r="KF35" s="1"/>
  <c r="KG34" s="1"/>
  <c r="KH33" s="1"/>
  <c r="KI32" s="1"/>
  <c r="KJ31" s="1"/>
  <c r="HQ57"/>
  <c r="HR56" s="1"/>
  <c r="HS55" s="1"/>
  <c r="HT54" s="1"/>
  <c r="HU53" s="1"/>
  <c r="HV52" s="1"/>
  <c r="HW51" s="1"/>
  <c r="HX50" s="1"/>
  <c r="HH68"/>
  <c r="HI67" s="1"/>
  <c r="HJ66" s="1"/>
  <c r="HK65" s="1"/>
  <c r="HL64" s="1"/>
  <c r="HM63" s="1"/>
  <c r="HN62" s="1"/>
  <c r="HO61" s="1"/>
  <c r="KC123"/>
  <c r="KD122" s="1"/>
  <c r="KE121" s="1"/>
  <c r="KF120" s="1"/>
  <c r="KG119" s="1"/>
  <c r="KH118" s="1"/>
  <c r="KI117" s="1"/>
  <c r="JT58"/>
  <c r="JU57" s="1"/>
  <c r="JV56" s="1"/>
  <c r="JW55" s="1"/>
  <c r="JX54" s="1"/>
  <c r="JY53" s="1"/>
  <c r="JZ52" s="1"/>
  <c r="KA51" s="1"/>
  <c r="HH126"/>
  <c r="HI125" s="1"/>
  <c r="HJ124" s="1"/>
  <c r="HK123" s="1"/>
  <c r="HL122" s="1"/>
  <c r="HM121" s="1"/>
  <c r="HN120" s="1"/>
  <c r="HO119" s="1"/>
  <c r="HQ126"/>
  <c r="HR125" s="1"/>
  <c r="HS124" s="1"/>
  <c r="HT123" s="1"/>
  <c r="HU122" s="1"/>
  <c r="HV121" s="1"/>
  <c r="HW120" s="1"/>
  <c r="HX119" s="1"/>
  <c r="HQ122"/>
  <c r="HR121" s="1"/>
  <c r="HS120" s="1"/>
  <c r="HT119" s="1"/>
  <c r="HU118" s="1"/>
  <c r="HV117" s="1"/>
  <c r="HW116" s="1"/>
  <c r="HX115" s="1"/>
  <c r="HQ131"/>
  <c r="HR130" s="1"/>
  <c r="HS129" s="1"/>
  <c r="HT128" s="1"/>
  <c r="HU127" s="1"/>
  <c r="HV126" s="1"/>
  <c r="HW125" s="1"/>
  <c r="HX124" s="1"/>
  <c r="HQ115"/>
  <c r="HR114" s="1"/>
  <c r="HS113" s="1"/>
  <c r="HT112" s="1"/>
  <c r="HU111" s="1"/>
  <c r="HV110" s="1"/>
  <c r="HW109" s="1"/>
  <c r="HX108" s="1"/>
  <c r="HH125"/>
  <c r="HI124" s="1"/>
  <c r="HJ123" s="1"/>
  <c r="HK122" s="1"/>
  <c r="HL121" s="1"/>
  <c r="HM120" s="1"/>
  <c r="HN119" s="1"/>
  <c r="HO118" s="1"/>
  <c r="HH119"/>
  <c r="HI118" s="1"/>
  <c r="HJ117" s="1"/>
  <c r="HK116" s="1"/>
  <c r="HL115" s="1"/>
  <c r="BL107"/>
  <c r="BL111"/>
  <c r="BM110" s="1"/>
  <c r="BN109" s="1"/>
  <c r="BO108" s="1"/>
  <c r="BP107" s="1"/>
  <c r="BQ106" s="1"/>
  <c r="BL113"/>
  <c r="BM112" s="1"/>
  <c r="BN111" s="1"/>
  <c r="BO110" s="1"/>
  <c r="BP109" s="1"/>
  <c r="BQ108" s="1"/>
  <c r="JT123"/>
  <c r="JU122" s="1"/>
  <c r="JV121" s="1"/>
  <c r="JW120" s="1"/>
  <c r="JX119" s="1"/>
  <c r="JY118" s="1"/>
  <c r="JZ117" s="1"/>
  <c r="KA116" s="1"/>
  <c r="KC58"/>
  <c r="KD57" s="1"/>
  <c r="KE56" s="1"/>
  <c r="KF55" s="1"/>
  <c r="KG54" s="1"/>
  <c r="KH53" s="1"/>
  <c r="KI52" s="1"/>
  <c r="KJ51" s="1"/>
  <c r="KC54"/>
  <c r="KD53" s="1"/>
  <c r="KE52" s="1"/>
  <c r="KF51" s="1"/>
  <c r="KG50" s="1"/>
  <c r="KH49" s="1"/>
  <c r="KI48" s="1"/>
  <c r="KJ47" s="1"/>
  <c r="KC125"/>
  <c r="KD124" s="1"/>
  <c r="KE123" s="1"/>
  <c r="KF122" s="1"/>
  <c r="KG121" s="1"/>
  <c r="KH120" s="1"/>
  <c r="KI119" s="1"/>
  <c r="KJ118" s="1"/>
  <c r="HH152"/>
  <c r="HI151" s="1"/>
  <c r="HJ150" s="1"/>
  <c r="HK149" s="1"/>
  <c r="HL148" s="1"/>
  <c r="HM147" s="1"/>
  <c r="HN146" s="1"/>
  <c r="HO145" s="1"/>
  <c r="JF45"/>
  <c r="BL37"/>
  <c r="BL36"/>
  <c r="BL38"/>
  <c r="JT46"/>
  <c r="JU45" s="1"/>
  <c r="JV44" s="1"/>
  <c r="JW43" s="1"/>
  <c r="JX42" s="1"/>
  <c r="JY41" s="1"/>
  <c r="JZ40" s="1"/>
  <c r="KA39" s="1"/>
  <c r="KC46"/>
  <c r="KD45" s="1"/>
  <c r="KE44" s="1"/>
  <c r="KF43" s="1"/>
  <c r="KG42" s="1"/>
  <c r="KH41" s="1"/>
  <c r="KI40" s="1"/>
  <c r="KJ39" s="1"/>
  <c r="JJ35"/>
  <c r="JF35"/>
  <c r="JL35" s="1"/>
  <c r="HQ111"/>
  <c r="HR110" s="1"/>
  <c r="HS109" s="1"/>
  <c r="HT108" s="1"/>
  <c r="HU107" s="1"/>
  <c r="HV106" s="1"/>
  <c r="HW105" s="1"/>
  <c r="HX104" s="1"/>
  <c r="KC67"/>
  <c r="KD66" s="1"/>
  <c r="KE65" s="1"/>
  <c r="KF64" s="1"/>
  <c r="KG63" s="1"/>
  <c r="KH62" s="1"/>
  <c r="KI61" s="1"/>
  <c r="KJ60" s="1"/>
  <c r="KC66"/>
  <c r="KD65" s="1"/>
  <c r="KE64" s="1"/>
  <c r="KF63" s="1"/>
  <c r="KG62" s="1"/>
  <c r="KH61" s="1"/>
  <c r="KI60" s="1"/>
  <c r="KJ59" s="1"/>
  <c r="HH110"/>
  <c r="HI109" s="1"/>
  <c r="HJ108" s="1"/>
  <c r="HK107" s="1"/>
  <c r="HL106" s="1"/>
  <c r="HM105" s="1"/>
  <c r="HN104" s="1"/>
  <c r="HO103" s="1"/>
  <c r="HH108"/>
  <c r="HI107" s="1"/>
  <c r="HJ106" s="1"/>
  <c r="HK105" s="1"/>
  <c r="HL104" s="1"/>
  <c r="HM103" s="1"/>
  <c r="HN102" s="1"/>
  <c r="HO101" s="1"/>
  <c r="HH120"/>
  <c r="HI119" s="1"/>
  <c r="HJ118" s="1"/>
  <c r="HK117" s="1"/>
  <c r="HL116" s="1"/>
  <c r="HM115" s="1"/>
  <c r="HN114" s="1"/>
  <c r="HO113" s="1"/>
  <c r="BL118"/>
  <c r="BM117" s="1"/>
  <c r="BN116" s="1"/>
  <c r="BO115" s="1"/>
  <c r="BP114" s="1"/>
  <c r="BQ113" s="1"/>
  <c r="HQ42"/>
  <c r="HR41" s="1"/>
  <c r="HS40" s="1"/>
  <c r="HT39" s="1"/>
  <c r="HU38" s="1"/>
  <c r="HV37" s="1"/>
  <c r="HW36" s="1"/>
  <c r="HX35" s="1"/>
  <c r="HQ67"/>
  <c r="HR66" s="1"/>
  <c r="HS65" s="1"/>
  <c r="HT64" s="1"/>
  <c r="HU63" s="1"/>
  <c r="HV62" s="1"/>
  <c r="HW61" s="1"/>
  <c r="HX60" s="1"/>
  <c r="HH122"/>
  <c r="HI121" s="1"/>
  <c r="HJ120" s="1"/>
  <c r="HK119" s="1"/>
  <c r="HL118" s="1"/>
  <c r="HM117" s="1"/>
  <c r="HN116" s="1"/>
  <c r="HO115" s="1"/>
  <c r="HQ136"/>
  <c r="HR135" s="1"/>
  <c r="HS134" s="1"/>
  <c r="HT133" s="1"/>
  <c r="HU132" s="1"/>
  <c r="HV131" s="1"/>
  <c r="HW130" s="1"/>
  <c r="HX129" s="1"/>
  <c r="HQ133"/>
  <c r="HR132" s="1"/>
  <c r="HS131" s="1"/>
  <c r="HT130" s="1"/>
  <c r="HU129" s="1"/>
  <c r="HV128" s="1"/>
  <c r="HW127" s="1"/>
  <c r="HX126" s="1"/>
  <c r="HQ116"/>
  <c r="HR115" s="1"/>
  <c r="HS114" s="1"/>
  <c r="HT113" s="1"/>
  <c r="HU112" s="1"/>
  <c r="HV111" s="1"/>
  <c r="HW110" s="1"/>
  <c r="HX109" s="1"/>
  <c r="HH117"/>
  <c r="HI116" s="1"/>
  <c r="HJ115" s="1"/>
  <c r="HK114" s="1"/>
  <c r="HL113" s="1"/>
  <c r="HM112" s="1"/>
  <c r="HN111" s="1"/>
  <c r="HO110" s="1"/>
  <c r="HH39"/>
  <c r="HI38" s="1"/>
  <c r="HJ37" s="1"/>
  <c r="HK36" s="1"/>
  <c r="HL35" s="1"/>
  <c r="HM34" s="1"/>
  <c r="HN33" s="1"/>
  <c r="HO32" s="1"/>
  <c r="BL108"/>
  <c r="BM107" s="1"/>
  <c r="BN106" s="1"/>
  <c r="BO105" s="1"/>
  <c r="BP104" s="1"/>
  <c r="BQ103" s="1"/>
  <c r="BL112"/>
  <c r="BM111" s="1"/>
  <c r="BN110" s="1"/>
  <c r="BO109" s="1"/>
  <c r="BP108" s="1"/>
  <c r="BQ107" s="1"/>
  <c r="HQ68"/>
  <c r="HR67" s="1"/>
  <c r="KC127"/>
  <c r="KD126" s="1"/>
  <c r="KC138"/>
  <c r="KD137" s="1"/>
  <c r="KE136" s="1"/>
  <c r="KF135" s="1"/>
  <c r="KG134" s="1"/>
  <c r="KH133" s="1"/>
  <c r="KI132" s="1"/>
  <c r="KJ131" s="1"/>
  <c r="KC129"/>
  <c r="KD128" s="1"/>
  <c r="KE127" s="1"/>
  <c r="KF126" s="1"/>
  <c r="KG125" s="1"/>
  <c r="KH124" s="1"/>
  <c r="KI123" s="1"/>
  <c r="KJ122" s="1"/>
  <c r="KC124"/>
  <c r="KD123" s="1"/>
  <c r="KE122" s="1"/>
  <c r="KF121" s="1"/>
  <c r="KG120" s="1"/>
  <c r="KH119" s="1"/>
  <c r="KI118" s="1"/>
  <c r="KJ117" s="1"/>
  <c r="KC132"/>
  <c r="KD131" s="1"/>
  <c r="KE130" s="1"/>
  <c r="KF129" s="1"/>
  <c r="KG128" s="1"/>
  <c r="KH127" s="1"/>
  <c r="KI126" s="1"/>
  <c r="KJ125" s="1"/>
  <c r="KC134"/>
  <c r="KD133" s="1"/>
  <c r="KE132" s="1"/>
  <c r="KF131" s="1"/>
  <c r="KG130" s="1"/>
  <c r="KH129" s="1"/>
  <c r="KI128" s="1"/>
  <c r="KJ127" s="1"/>
  <c r="JT125"/>
  <c r="JU124" s="1"/>
  <c r="JV123" s="1"/>
  <c r="JW122" s="1"/>
  <c r="JX121" s="1"/>
  <c r="JY120" s="1"/>
  <c r="JZ119" s="1"/>
  <c r="JT139"/>
  <c r="JU138" s="1"/>
  <c r="JV137" s="1"/>
  <c r="JW136" s="1"/>
  <c r="JX135" s="1"/>
  <c r="JY134" s="1"/>
  <c r="JZ133" s="1"/>
  <c r="KA132" s="1"/>
  <c r="JT65"/>
  <c r="JU64" s="1"/>
  <c r="JV63" s="1"/>
  <c r="JW62" s="1"/>
  <c r="JX61" s="1"/>
  <c r="JY60" s="1"/>
  <c r="JZ59" s="1"/>
  <c r="KA58" s="1"/>
  <c r="HH40"/>
  <c r="HI39" s="1"/>
  <c r="HJ38" s="1"/>
  <c r="HK37" s="1"/>
  <c r="HL36" s="1"/>
  <c r="HM35" s="1"/>
  <c r="HN34" s="1"/>
  <c r="HO33" s="1"/>
  <c r="BL105"/>
  <c r="BM104" s="1"/>
  <c r="BN103" s="1"/>
  <c r="BO102" s="1"/>
  <c r="BP101" s="1"/>
  <c r="BQ100" s="1"/>
  <c r="HQ114"/>
  <c r="HR113" s="1"/>
  <c r="HS112" s="1"/>
  <c r="HT111" s="1"/>
  <c r="HU110" s="1"/>
  <c r="HV109" s="1"/>
  <c r="HW108" s="1"/>
  <c r="HX107" s="1"/>
  <c r="HH128"/>
  <c r="HI127" s="1"/>
  <c r="JT52"/>
  <c r="JU51" s="1"/>
  <c r="JV50" s="1"/>
  <c r="JW49" s="1"/>
  <c r="JX48" s="1"/>
  <c r="JY47" s="1"/>
  <c r="JZ46" s="1"/>
  <c r="KA45" s="1"/>
  <c r="BL34"/>
  <c r="BM33" s="1"/>
  <c r="BN32" s="1"/>
  <c r="BO31" s="1"/>
  <c r="BP30" s="1"/>
  <c r="HQ62"/>
  <c r="HR61" s="1"/>
  <c r="HS60" s="1"/>
  <c r="HT59" s="1"/>
  <c r="HU58" s="1"/>
  <c r="HV57" s="1"/>
  <c r="HW56" s="1"/>
  <c r="HX55" s="1"/>
  <c r="HQ50"/>
  <c r="HR49" s="1"/>
  <c r="HS48" s="1"/>
  <c r="HT47" s="1"/>
  <c r="HU46" s="1"/>
  <c r="HV45" s="1"/>
  <c r="HW44" s="1"/>
  <c r="HX43" s="1"/>
  <c r="HH43"/>
  <c r="HI42" s="1"/>
  <c r="HJ41" s="1"/>
  <c r="HK40" s="1"/>
  <c r="HL39" s="1"/>
  <c r="HM38" s="1"/>
  <c r="HN37" s="1"/>
  <c r="HO36" s="1"/>
  <c r="HH127"/>
  <c r="HI126" s="1"/>
  <c r="HJ125" s="1"/>
  <c r="HK124" s="1"/>
  <c r="HL123" s="1"/>
  <c r="JT48"/>
  <c r="JU47" s="1"/>
  <c r="KC49"/>
  <c r="KD48" s="1"/>
  <c r="KE47" s="1"/>
  <c r="KF46" s="1"/>
  <c r="KG45" s="1"/>
  <c r="KH44" s="1"/>
  <c r="KI43" s="1"/>
  <c r="KJ42" s="1"/>
  <c r="HH135"/>
  <c r="HI134" s="1"/>
  <c r="HJ133" s="1"/>
  <c r="HK132" s="1"/>
  <c r="HL131" s="1"/>
  <c r="HM130" s="1"/>
  <c r="HN129" s="1"/>
  <c r="HO128" s="1"/>
  <c r="HQ130"/>
  <c r="HR129" s="1"/>
  <c r="HS128" s="1"/>
  <c r="HT127" s="1"/>
  <c r="HU126" s="1"/>
  <c r="HV125" s="1"/>
  <c r="HW124" s="1"/>
  <c r="HX123" s="1"/>
  <c r="HH121"/>
  <c r="HI120" s="1"/>
  <c r="HJ119" s="1"/>
  <c r="HK118" s="1"/>
  <c r="HL117" s="1"/>
  <c r="HM116" s="1"/>
  <c r="HN115" s="1"/>
  <c r="HO114" s="1"/>
  <c r="HQ46"/>
  <c r="HR45" s="1"/>
  <c r="HS44" s="1"/>
  <c r="HT43" s="1"/>
  <c r="HU42" s="1"/>
  <c r="HV41" s="1"/>
  <c r="HW40" s="1"/>
  <c r="HX39" s="1"/>
  <c r="JT51"/>
  <c r="JU50" s="1"/>
  <c r="JT126"/>
  <c r="JU125" s="1"/>
  <c r="KC137"/>
  <c r="KD136" s="1"/>
  <c r="KE135" s="1"/>
  <c r="KF134" s="1"/>
  <c r="KG133" s="1"/>
  <c r="KH132" s="1"/>
  <c r="KI131" s="1"/>
  <c r="JT129"/>
  <c r="JU128" s="1"/>
  <c r="JV127" s="1"/>
  <c r="JW126" s="1"/>
  <c r="JX125" s="1"/>
  <c r="JY124" s="1"/>
  <c r="JZ123" s="1"/>
  <c r="JT133"/>
  <c r="JU132" s="1"/>
  <c r="JV131" s="1"/>
  <c r="JW130" s="1"/>
  <c r="JX129" s="1"/>
  <c r="JY128" s="1"/>
  <c r="JZ127" s="1"/>
  <c r="KA126" s="1"/>
  <c r="JT134"/>
  <c r="JU133" s="1"/>
  <c r="JV132" s="1"/>
  <c r="JW131" s="1"/>
  <c r="JX130" s="1"/>
  <c r="JY129" s="1"/>
  <c r="JZ128" s="1"/>
  <c r="HH105"/>
  <c r="HI104" s="1"/>
  <c r="JG45"/>
  <c r="JH45"/>
  <c r="KC44"/>
  <c r="KD43" s="1"/>
  <c r="KE42" s="1"/>
  <c r="KF41" s="1"/>
  <c r="KG40" s="1"/>
  <c r="KH39" s="1"/>
  <c r="KI38" s="1"/>
  <c r="KJ37" s="1"/>
  <c r="BL41"/>
  <c r="BM40" s="1"/>
  <c r="BN39" s="1"/>
  <c r="BO38" s="1"/>
  <c r="BP37" s="1"/>
  <c r="BQ36" s="1"/>
  <c r="JT44"/>
  <c r="JU43" s="1"/>
  <c r="JV42" s="1"/>
  <c r="JW41" s="1"/>
  <c r="JX40" s="1"/>
  <c r="JY39" s="1"/>
  <c r="JZ38" s="1"/>
  <c r="KA37" s="1"/>
  <c r="GZ125"/>
  <c r="GX35"/>
  <c r="IJ106"/>
  <c r="GX113"/>
  <c r="GX106"/>
  <c r="GZ106"/>
  <c r="JJ37"/>
  <c r="JF37"/>
  <c r="JL37" s="1"/>
  <c r="JH37"/>
  <c r="IJ113"/>
  <c r="JG37"/>
  <c r="GX111"/>
  <c r="KV35"/>
  <c r="GZ35"/>
  <c r="IJ111"/>
  <c r="GZ111"/>
  <c r="GZ113"/>
  <c r="IJ23"/>
  <c r="HB12"/>
  <c r="HD12" s="1"/>
  <c r="IJ128"/>
  <c r="HA13"/>
  <c r="HB11"/>
  <c r="HB17"/>
  <c r="HA19"/>
  <c r="HB13"/>
  <c r="HA15"/>
  <c r="HB195"/>
  <c r="HA197"/>
  <c r="HB160"/>
  <c r="HA162"/>
  <c r="HB16"/>
  <c r="HA18"/>
  <c r="HA14"/>
  <c r="HB14"/>
  <c r="HA16"/>
  <c r="HA17"/>
  <c r="HB15"/>
  <c r="GX116"/>
  <c r="JG119"/>
  <c r="JH119"/>
  <c r="GX128"/>
  <c r="IJ129"/>
  <c r="GZ128"/>
  <c r="GZ129"/>
  <c r="GZ118"/>
  <c r="IJ116"/>
  <c r="GZ116"/>
  <c r="JE119"/>
  <c r="IJ118"/>
  <c r="GX117"/>
  <c r="IJ133"/>
  <c r="GX118"/>
  <c r="IJ117"/>
  <c r="GX133"/>
  <c r="JF119"/>
  <c r="GX129"/>
  <c r="IB13"/>
  <c r="IB14" s="1"/>
  <c r="GZ133"/>
  <c r="IJ108"/>
  <c r="GZ119"/>
  <c r="IJ37"/>
  <c r="EV9"/>
  <c r="BC9"/>
  <c r="KU9" s="1"/>
  <c r="IJ114"/>
  <c r="GZ37"/>
  <c r="GZ117"/>
  <c r="JG38"/>
  <c r="IJ102"/>
  <c r="IJ101"/>
  <c r="GZ101"/>
  <c r="GX101"/>
  <c r="IJ122"/>
  <c r="IJ27"/>
  <c r="IJ112"/>
  <c r="GX23"/>
  <c r="IJ42"/>
  <c r="KV13"/>
  <c r="GX124"/>
  <c r="IJ119"/>
  <c r="FY9"/>
  <c r="JF112"/>
  <c r="IJ140"/>
  <c r="GX119"/>
  <c r="JF21"/>
  <c r="IJ180"/>
  <c r="IJ25"/>
  <c r="IJ45"/>
  <c r="GX25"/>
  <c r="IJ121"/>
  <c r="JT21"/>
  <c r="JU20" s="1"/>
  <c r="JV19" s="1"/>
  <c r="JW18" s="1"/>
  <c r="JX17" s="1"/>
  <c r="JY16" s="1"/>
  <c r="JZ15" s="1"/>
  <c r="KA14" s="1"/>
  <c r="GX121"/>
  <c r="GZ140"/>
  <c r="HB139" s="1"/>
  <c r="GX183"/>
  <c r="GX102"/>
  <c r="KC21"/>
  <c r="KD20" s="1"/>
  <c r="KE19" s="1"/>
  <c r="KF18" s="1"/>
  <c r="KG17" s="1"/>
  <c r="KH16" s="1"/>
  <c r="KI15" s="1"/>
  <c r="KJ14" s="1"/>
  <c r="JE21"/>
  <c r="JT22"/>
  <c r="JU21" s="1"/>
  <c r="JV20" s="1"/>
  <c r="JW19" s="1"/>
  <c r="JX18" s="1"/>
  <c r="JY17" s="1"/>
  <c r="JZ16" s="1"/>
  <c r="KA15" s="1"/>
  <c r="GX32"/>
  <c r="IJ67"/>
  <c r="GZ120"/>
  <c r="IJ120"/>
  <c r="GZ183"/>
  <c r="GX29"/>
  <c r="IJ29"/>
  <c r="GX50"/>
  <c r="GX120"/>
  <c r="GZ121"/>
  <c r="GZ122"/>
  <c r="GX122"/>
  <c r="KC23"/>
  <c r="KD22" s="1"/>
  <c r="KE21" s="1"/>
  <c r="KF20" s="1"/>
  <c r="KG19" s="1"/>
  <c r="KH18" s="1"/>
  <c r="KI17" s="1"/>
  <c r="KJ16" s="1"/>
  <c r="GX180"/>
  <c r="GX41"/>
  <c r="IJ21"/>
  <c r="GX21"/>
  <c r="JH21"/>
  <c r="JG21"/>
  <c r="GZ21"/>
  <c r="HQ33"/>
  <c r="HR32" s="1"/>
  <c r="HS31" s="1"/>
  <c r="HT30" s="1"/>
  <c r="HU29" s="1"/>
  <c r="HV28" s="1"/>
  <c r="HW27" s="1"/>
  <c r="HX26" s="1"/>
  <c r="GZ45"/>
  <c r="GX140"/>
  <c r="IJ110"/>
  <c r="GZ179"/>
  <c r="GZ180"/>
  <c r="JE112"/>
  <c r="GZ25"/>
  <c r="IJ127"/>
  <c r="GZ178"/>
  <c r="GX45"/>
  <c r="GZ124"/>
  <c r="JF38"/>
  <c r="JL38" s="1"/>
  <c r="DO23"/>
  <c r="GX27"/>
  <c r="JE46"/>
  <c r="JL46" s="1"/>
  <c r="JG29"/>
  <c r="KV29" s="1"/>
  <c r="JF29"/>
  <c r="JL106"/>
  <c r="DO24"/>
  <c r="DP24" s="1"/>
  <c r="JE29"/>
  <c r="GZ127"/>
  <c r="GZ102"/>
  <c r="JH46"/>
  <c r="IJ46"/>
  <c r="GX146"/>
  <c r="GZ29"/>
  <c r="GX178"/>
  <c r="JJ29"/>
  <c r="IJ38"/>
  <c r="GX127"/>
  <c r="GZ23"/>
  <c r="JE102"/>
  <c r="JH38"/>
  <c r="JG46"/>
  <c r="GX34"/>
  <c r="JH102"/>
  <c r="KV102" s="1"/>
  <c r="JG36"/>
  <c r="KV36" s="1"/>
  <c r="JF102"/>
  <c r="GZ67"/>
  <c r="GZ46"/>
  <c r="JJ46"/>
  <c r="GX67"/>
  <c r="GX158"/>
  <c r="JJ38"/>
  <c r="JJ102"/>
  <c r="GX100"/>
  <c r="JT23"/>
  <c r="JU22" s="1"/>
  <c r="JV21" s="1"/>
  <c r="JW20" s="1"/>
  <c r="JX19" s="1"/>
  <c r="JY18" s="1"/>
  <c r="JZ17" s="1"/>
  <c r="KA16" s="1"/>
  <c r="KV34"/>
  <c r="IJ39"/>
  <c r="GX126"/>
  <c r="IJ146"/>
  <c r="GX114"/>
  <c r="GX38"/>
  <c r="GX115"/>
  <c r="GX46"/>
  <c r="IJ52"/>
  <c r="KC25"/>
  <c r="KD24" s="1"/>
  <c r="KE23" s="1"/>
  <c r="KF22" s="1"/>
  <c r="KG21" s="1"/>
  <c r="KH20" s="1"/>
  <c r="KI19" s="1"/>
  <c r="KJ18" s="1"/>
  <c r="IJ50"/>
  <c r="GZ108"/>
  <c r="GZ38"/>
  <c r="IJ135"/>
  <c r="GZ32"/>
  <c r="IJ115"/>
  <c r="GZ22"/>
  <c r="GX47"/>
  <c r="GX96"/>
  <c r="KV106"/>
  <c r="IJ32"/>
  <c r="GZ34"/>
  <c r="GZ114"/>
  <c r="GZ50"/>
  <c r="GX105"/>
  <c r="IJ179"/>
  <c r="GX36"/>
  <c r="IJ100"/>
  <c r="JG27"/>
  <c r="KV27" s="1"/>
  <c r="GX39"/>
  <c r="GZ112"/>
  <c r="IJ107"/>
  <c r="GX107"/>
  <c r="GZ115"/>
  <c r="GZ146"/>
  <c r="GX22"/>
  <c r="GX112"/>
  <c r="BL25"/>
  <c r="BM24" s="1"/>
  <c r="BN23" s="1"/>
  <c r="BO22" s="1"/>
  <c r="BP21" s="1"/>
  <c r="BQ20" s="1"/>
  <c r="JE47"/>
  <c r="IJ41"/>
  <c r="JH112"/>
  <c r="JE130"/>
  <c r="JL130" s="1"/>
  <c r="GX131"/>
  <c r="JH32"/>
  <c r="GZ110"/>
  <c r="KV16"/>
  <c r="IJ105"/>
  <c r="GZ36"/>
  <c r="IJ34"/>
  <c r="GX62"/>
  <c r="JF47"/>
  <c r="JJ32"/>
  <c r="GZ167"/>
  <c r="JG112"/>
  <c r="JG47"/>
  <c r="GX61"/>
  <c r="KV22"/>
  <c r="IJ22"/>
  <c r="JH47"/>
  <c r="IJ131"/>
  <c r="GZ169"/>
  <c r="GZ41"/>
  <c r="IJ36"/>
  <c r="GZ96"/>
  <c r="IJ47"/>
  <c r="GZ47"/>
  <c r="GZ27"/>
  <c r="GZ105"/>
  <c r="IJ167"/>
  <c r="BL24"/>
  <c r="BM23" s="1"/>
  <c r="BN22" s="1"/>
  <c r="BO21" s="1"/>
  <c r="BP20" s="1"/>
  <c r="BL23"/>
  <c r="BM22" s="1"/>
  <c r="BN21" s="1"/>
  <c r="BO20" s="1"/>
  <c r="BP19" s="1"/>
  <c r="BQ18" s="1"/>
  <c r="GX30"/>
  <c r="IJ169"/>
  <c r="BL22"/>
  <c r="BM21" s="1"/>
  <c r="BN20" s="1"/>
  <c r="BO19" s="1"/>
  <c r="BP18" s="1"/>
  <c r="BQ17" s="1"/>
  <c r="BR17" s="1"/>
  <c r="GX138"/>
  <c r="IJ138"/>
  <c r="GZ132"/>
  <c r="IJ126"/>
  <c r="JJ36"/>
  <c r="JF36"/>
  <c r="JE36"/>
  <c r="JH39"/>
  <c r="GZ30"/>
  <c r="JE27"/>
  <c r="JG32"/>
  <c r="JE32"/>
  <c r="JL32" s="1"/>
  <c r="HQ23"/>
  <c r="HR22" s="1"/>
  <c r="HS21" s="1"/>
  <c r="HT20" s="1"/>
  <c r="HU19" s="1"/>
  <c r="HV18" s="1"/>
  <c r="HW17" s="1"/>
  <c r="HX16" s="1"/>
  <c r="JL34"/>
  <c r="JT24"/>
  <c r="JU23" s="1"/>
  <c r="JV22" s="1"/>
  <c r="JW21" s="1"/>
  <c r="JX20" s="1"/>
  <c r="JY19" s="1"/>
  <c r="JZ18" s="1"/>
  <c r="KA17" s="1"/>
  <c r="KC24"/>
  <c r="KD23" s="1"/>
  <c r="KE22" s="1"/>
  <c r="KF21" s="1"/>
  <c r="KG20" s="1"/>
  <c r="KH19" s="1"/>
  <c r="KI18" s="1"/>
  <c r="KJ17" s="1"/>
  <c r="KV40"/>
  <c r="GX28"/>
  <c r="GX56"/>
  <c r="IJ123"/>
  <c r="GX110"/>
  <c r="GZ107"/>
  <c r="JT25"/>
  <c r="JU24" s="1"/>
  <c r="JV23" s="1"/>
  <c r="JW22" s="1"/>
  <c r="JX21" s="1"/>
  <c r="JY20" s="1"/>
  <c r="JZ19" s="1"/>
  <c r="KA18" s="1"/>
  <c r="GX123"/>
  <c r="JF27"/>
  <c r="JJ27"/>
  <c r="GZ123"/>
  <c r="IJ96"/>
  <c r="GX59"/>
  <c r="IJ28"/>
  <c r="GZ131"/>
  <c r="IJ56"/>
  <c r="IJ61"/>
  <c r="GZ56"/>
  <c r="IJ54"/>
  <c r="GX58"/>
  <c r="GZ61"/>
  <c r="GZ39"/>
  <c r="GZ126"/>
  <c r="HQ20"/>
  <c r="HR19" s="1"/>
  <c r="HS18" s="1"/>
  <c r="HT17" s="1"/>
  <c r="HU16" s="1"/>
  <c r="HV15" s="1"/>
  <c r="HW14" s="1"/>
  <c r="HX13" s="1"/>
  <c r="JL42"/>
  <c r="GZ59"/>
  <c r="GX130"/>
  <c r="GX132"/>
  <c r="GZ138"/>
  <c r="JJ130"/>
  <c r="DP25"/>
  <c r="IJ24"/>
  <c r="GX31"/>
  <c r="GX42"/>
  <c r="IJ132"/>
  <c r="GX52"/>
  <c r="HQ21"/>
  <c r="HR20" s="1"/>
  <c r="HS19" s="1"/>
  <c r="HT18" s="1"/>
  <c r="HU17" s="1"/>
  <c r="HV16" s="1"/>
  <c r="HW15" s="1"/>
  <c r="HX14" s="1"/>
  <c r="JG130"/>
  <c r="HH29"/>
  <c r="HI28" s="1"/>
  <c r="HJ27" s="1"/>
  <c r="HK26" s="1"/>
  <c r="HL25" s="1"/>
  <c r="HM24" s="1"/>
  <c r="HN23" s="1"/>
  <c r="HO22" s="1"/>
  <c r="IJ58"/>
  <c r="JH130"/>
  <c r="GZ135"/>
  <c r="BL30"/>
  <c r="BM29" s="1"/>
  <c r="BN28" s="1"/>
  <c r="BO27" s="1"/>
  <c r="BP26" s="1"/>
  <c r="BQ25" s="1"/>
  <c r="BL27"/>
  <c r="BL28"/>
  <c r="BL26"/>
  <c r="BL31"/>
  <c r="BM30" s="1"/>
  <c r="BN29" s="1"/>
  <c r="BO28" s="1"/>
  <c r="BP27" s="1"/>
  <c r="BQ26" s="1"/>
  <c r="BL29"/>
  <c r="BM28" s="1"/>
  <c r="BN27" s="1"/>
  <c r="BO26" s="1"/>
  <c r="BP25" s="1"/>
  <c r="BQ24" s="1"/>
  <c r="BL32"/>
  <c r="BM31" s="1"/>
  <c r="BN30" s="1"/>
  <c r="BO29" s="1"/>
  <c r="BP28" s="1"/>
  <c r="BQ27" s="1"/>
  <c r="HQ22"/>
  <c r="HR21" s="1"/>
  <c r="HS20" s="1"/>
  <c r="HT19" s="1"/>
  <c r="HU18" s="1"/>
  <c r="HV17" s="1"/>
  <c r="HW16" s="1"/>
  <c r="HX15" s="1"/>
  <c r="JE132"/>
  <c r="JH28"/>
  <c r="GX55"/>
  <c r="GX64"/>
  <c r="GZ28"/>
  <c r="HQ24"/>
  <c r="HR23" s="1"/>
  <c r="HS22" s="1"/>
  <c r="HT21" s="1"/>
  <c r="KV42"/>
  <c r="GZ57"/>
  <c r="GX135"/>
  <c r="JG132"/>
  <c r="KV132" s="1"/>
  <c r="GZ42"/>
  <c r="JF132"/>
  <c r="JG39"/>
  <c r="JG28"/>
  <c r="JE28"/>
  <c r="JJ132"/>
  <c r="JF28"/>
  <c r="GX65"/>
  <c r="JE39"/>
  <c r="IJ26"/>
  <c r="GZ52"/>
  <c r="IJ48"/>
  <c r="JT31"/>
  <c r="JU30" s="1"/>
  <c r="JV29" s="1"/>
  <c r="JW28" s="1"/>
  <c r="JX27" s="1"/>
  <c r="JY26" s="1"/>
  <c r="JZ25" s="1"/>
  <c r="KA24" s="1"/>
  <c r="GX48"/>
  <c r="JF39"/>
  <c r="IJ30"/>
  <c r="GX24"/>
  <c r="IJ64"/>
  <c r="GZ130"/>
  <c r="GZ58"/>
  <c r="IJ130"/>
  <c r="GZ63"/>
  <c r="GZ51"/>
  <c r="GZ33"/>
  <c r="JT29"/>
  <c r="JU28" s="1"/>
  <c r="JV27" s="1"/>
  <c r="JW26" s="1"/>
  <c r="JX25" s="1"/>
  <c r="JY24" s="1"/>
  <c r="JZ23" s="1"/>
  <c r="KA22" s="1"/>
  <c r="GX57"/>
  <c r="GX43"/>
  <c r="IJ62"/>
  <c r="GZ55"/>
  <c r="HH25"/>
  <c r="HI24" s="1"/>
  <c r="HJ23" s="1"/>
  <c r="HK22" s="1"/>
  <c r="HL21" s="1"/>
  <c r="HM20" s="1"/>
  <c r="HN19" s="1"/>
  <c r="HO18" s="1"/>
  <c r="GZ100"/>
  <c r="IJ57"/>
  <c r="GZ64"/>
  <c r="HQ25"/>
  <c r="HR24" s="1"/>
  <c r="HS23" s="1"/>
  <c r="HT22" s="1"/>
  <c r="HU21" s="1"/>
  <c r="HV20" s="1"/>
  <c r="HW19" s="1"/>
  <c r="HX18" s="1"/>
  <c r="GX51"/>
  <c r="GX63"/>
  <c r="IJ31"/>
  <c r="GZ24"/>
  <c r="GX66"/>
  <c r="IJ20"/>
  <c r="GX33"/>
  <c r="GX134"/>
  <c r="GZ65"/>
  <c r="GX54"/>
  <c r="JL25"/>
  <c r="KV14"/>
  <c r="IJ63"/>
  <c r="GZ49"/>
  <c r="IJ59"/>
  <c r="IJ55"/>
  <c r="JF30"/>
  <c r="JE30"/>
  <c r="JG30"/>
  <c r="KV30" s="1"/>
  <c r="JJ30"/>
  <c r="GZ48"/>
  <c r="HH24"/>
  <c r="HI23" s="1"/>
  <c r="HJ22" s="1"/>
  <c r="HK21" s="1"/>
  <c r="HL20" s="1"/>
  <c r="HM19" s="1"/>
  <c r="HN18" s="1"/>
  <c r="HO17" s="1"/>
  <c r="IJ33"/>
  <c r="JT36"/>
  <c r="JT37"/>
  <c r="KC37"/>
  <c r="KC35"/>
  <c r="JT34"/>
  <c r="JT35"/>
  <c r="KC34"/>
  <c r="KC36"/>
  <c r="IJ65"/>
  <c r="KV44"/>
  <c r="IJ134"/>
  <c r="GZ62"/>
  <c r="GX26"/>
  <c r="GZ31"/>
  <c r="GZ20"/>
  <c r="HA20" s="1"/>
  <c r="JT32"/>
  <c r="JU31" s="1"/>
  <c r="JV30" s="1"/>
  <c r="JW29" s="1"/>
  <c r="JX28" s="1"/>
  <c r="JY27" s="1"/>
  <c r="JZ26" s="1"/>
  <c r="KA25" s="1"/>
  <c r="HH21"/>
  <c r="HI20" s="1"/>
  <c r="HJ19" s="1"/>
  <c r="HK18" s="1"/>
  <c r="HL17" s="1"/>
  <c r="HM16" s="1"/>
  <c r="HN15" s="1"/>
  <c r="HO14" s="1"/>
  <c r="JT27"/>
  <c r="JU26" s="1"/>
  <c r="JV25" s="1"/>
  <c r="JW24" s="1"/>
  <c r="JX23" s="1"/>
  <c r="JY22" s="1"/>
  <c r="JZ21" s="1"/>
  <c r="KA20" s="1"/>
  <c r="HH22"/>
  <c r="HI21" s="1"/>
  <c r="HJ20" s="1"/>
  <c r="GX49"/>
  <c r="KC31"/>
  <c r="KD30" s="1"/>
  <c r="KE29" s="1"/>
  <c r="KF28" s="1"/>
  <c r="KG27" s="1"/>
  <c r="KH26" s="1"/>
  <c r="KI25" s="1"/>
  <c r="KJ24" s="1"/>
  <c r="IJ99"/>
  <c r="GZ54"/>
  <c r="GZ53"/>
  <c r="JT26"/>
  <c r="JU25" s="1"/>
  <c r="JV24" s="1"/>
  <c r="JW23" s="1"/>
  <c r="JH98"/>
  <c r="IJ51"/>
  <c r="KC30"/>
  <c r="KD29" s="1"/>
  <c r="KE28" s="1"/>
  <c r="KF27" s="1"/>
  <c r="KG26" s="1"/>
  <c r="KH25" s="1"/>
  <c r="KI24" s="1"/>
  <c r="KJ23" s="1"/>
  <c r="KC28"/>
  <c r="KD27" s="1"/>
  <c r="KE26" s="1"/>
  <c r="KF25" s="1"/>
  <c r="KG24" s="1"/>
  <c r="KH23" s="1"/>
  <c r="KI22" s="1"/>
  <c r="KJ21" s="1"/>
  <c r="KC27"/>
  <c r="KD26" s="1"/>
  <c r="KE25" s="1"/>
  <c r="KF24" s="1"/>
  <c r="KG23" s="1"/>
  <c r="KH22" s="1"/>
  <c r="KI21" s="1"/>
  <c r="KJ20" s="1"/>
  <c r="KC33"/>
  <c r="JT28"/>
  <c r="JU27" s="1"/>
  <c r="JV26" s="1"/>
  <c r="JW25" s="1"/>
  <c r="JX24" s="1"/>
  <c r="JY23" s="1"/>
  <c r="JZ22" s="1"/>
  <c r="KA21" s="1"/>
  <c r="GZ26"/>
  <c r="JE98"/>
  <c r="JT30"/>
  <c r="JU29" s="1"/>
  <c r="JV28" s="1"/>
  <c r="JW27" s="1"/>
  <c r="JX26" s="1"/>
  <c r="JY25" s="1"/>
  <c r="JZ24" s="1"/>
  <c r="KA23" s="1"/>
  <c r="KC29"/>
  <c r="KD28" s="1"/>
  <c r="KE27" s="1"/>
  <c r="KF26" s="1"/>
  <c r="KG25" s="1"/>
  <c r="KH24" s="1"/>
  <c r="KI23" s="1"/>
  <c r="KJ22" s="1"/>
  <c r="KC26"/>
  <c r="KD25" s="1"/>
  <c r="KE24" s="1"/>
  <c r="KF23" s="1"/>
  <c r="KC32"/>
  <c r="HH23"/>
  <c r="HI22" s="1"/>
  <c r="HJ21" s="1"/>
  <c r="HK20" s="1"/>
  <c r="HL19" s="1"/>
  <c r="HM18" s="1"/>
  <c r="HN17" s="1"/>
  <c r="HO16" s="1"/>
  <c r="JE99"/>
  <c r="IJ43"/>
  <c r="GX20"/>
  <c r="IJ53"/>
  <c r="JT33"/>
  <c r="JU32" s="1"/>
  <c r="JV31" s="1"/>
  <c r="JW30" s="1"/>
  <c r="JX29" s="1"/>
  <c r="JY28" s="1"/>
  <c r="JZ27" s="1"/>
  <c r="KA26" s="1"/>
  <c r="JJ33"/>
  <c r="JG33"/>
  <c r="JE33"/>
  <c r="JL33" s="1"/>
  <c r="JG99"/>
  <c r="KV99" s="1"/>
  <c r="GZ43"/>
  <c r="JF31"/>
  <c r="HH31"/>
  <c r="HI30" s="1"/>
  <c r="HJ29" s="1"/>
  <c r="HK28" s="1"/>
  <c r="HL27" s="1"/>
  <c r="HM26" s="1"/>
  <c r="HN25" s="1"/>
  <c r="HO24" s="1"/>
  <c r="JH33"/>
  <c r="JJ99"/>
  <c r="JL14"/>
  <c r="GX60"/>
  <c r="IJ60"/>
  <c r="GZ60"/>
  <c r="GZ134"/>
  <c r="HQ26"/>
  <c r="HR25" s="1"/>
  <c r="HS24" s="1"/>
  <c r="HT23" s="1"/>
  <c r="HU22" s="1"/>
  <c r="HV21" s="1"/>
  <c r="HW20" s="1"/>
  <c r="HX19" s="1"/>
  <c r="GZ66"/>
  <c r="GX53"/>
  <c r="IJ49"/>
  <c r="JJ31"/>
  <c r="JE31"/>
  <c r="JG31"/>
  <c r="KV31" s="1"/>
  <c r="HQ30"/>
  <c r="HR29" s="1"/>
  <c r="HS28" s="1"/>
  <c r="HT27" s="1"/>
  <c r="HU26" s="1"/>
  <c r="HH27"/>
  <c r="HI26" s="1"/>
  <c r="HJ25" s="1"/>
  <c r="HK24" s="1"/>
  <c r="HL23" s="1"/>
  <c r="HM22" s="1"/>
  <c r="HN21" s="1"/>
  <c r="HO20" s="1"/>
  <c r="HH32"/>
  <c r="HI31" s="1"/>
  <c r="HJ30" s="1"/>
  <c r="HK29" s="1"/>
  <c r="HL28" s="1"/>
  <c r="HM27" s="1"/>
  <c r="HN26" s="1"/>
  <c r="HO25" s="1"/>
  <c r="JF99"/>
  <c r="GX99"/>
  <c r="HH26"/>
  <c r="HI25" s="1"/>
  <c r="HJ24" s="1"/>
  <c r="HK23" s="1"/>
  <c r="HL22" s="1"/>
  <c r="HM21" s="1"/>
  <c r="HN20" s="1"/>
  <c r="HO19" s="1"/>
  <c r="HH28"/>
  <c r="HI27" s="1"/>
  <c r="HJ26" s="1"/>
  <c r="HK25" s="1"/>
  <c r="HL24" s="1"/>
  <c r="HM23" s="1"/>
  <c r="HN22" s="1"/>
  <c r="HO21" s="1"/>
  <c r="HQ29"/>
  <c r="HR28" s="1"/>
  <c r="HS27" s="1"/>
  <c r="HT26" s="1"/>
  <c r="HU25" s="1"/>
  <c r="HV24" s="1"/>
  <c r="HW23" s="1"/>
  <c r="HX22" s="1"/>
  <c r="HQ149"/>
  <c r="HR148" s="1"/>
  <c r="HS147" s="1"/>
  <c r="HT146" s="1"/>
  <c r="HU145" s="1"/>
  <c r="HV144" s="1"/>
  <c r="HW143" s="1"/>
  <c r="HX142" s="1"/>
  <c r="IJ66"/>
  <c r="HQ28"/>
  <c r="HR27" s="1"/>
  <c r="HS26" s="1"/>
  <c r="HT25" s="1"/>
  <c r="HU24" s="1"/>
  <c r="HV23" s="1"/>
  <c r="HW22" s="1"/>
  <c r="HX21" s="1"/>
  <c r="HH30"/>
  <c r="HI29" s="1"/>
  <c r="HJ28" s="1"/>
  <c r="HK27" s="1"/>
  <c r="HL26" s="1"/>
  <c r="HH33"/>
  <c r="HI32" s="1"/>
  <c r="HJ31" s="1"/>
  <c r="HK30" s="1"/>
  <c r="HL29" s="1"/>
  <c r="HM28" s="1"/>
  <c r="HN27" s="1"/>
  <c r="HO26" s="1"/>
  <c r="HQ32"/>
  <c r="HR31" s="1"/>
  <c r="HS30" s="1"/>
  <c r="HT29" s="1"/>
  <c r="HU28" s="1"/>
  <c r="HV27" s="1"/>
  <c r="HW26" s="1"/>
  <c r="HX25" s="1"/>
  <c r="GZ99"/>
  <c r="HQ27"/>
  <c r="HR26" s="1"/>
  <c r="HS25" s="1"/>
  <c r="HT24" s="1"/>
  <c r="HU23" s="1"/>
  <c r="HV22" s="1"/>
  <c r="HW21" s="1"/>
  <c r="HX20" s="1"/>
  <c r="HQ31"/>
  <c r="HR30" s="1"/>
  <c r="HS29" s="1"/>
  <c r="HT28" s="1"/>
  <c r="HU27" s="1"/>
  <c r="HV26" s="1"/>
  <c r="HW25" s="1"/>
  <c r="HX24" s="1"/>
  <c r="DF14"/>
  <c r="DG13" s="1"/>
  <c r="DH13" s="1"/>
  <c r="DI13" s="1"/>
  <c r="DJ12" s="1"/>
  <c r="DG12"/>
  <c r="DH12" s="1"/>
  <c r="DI12" s="1"/>
  <c r="DK12" s="1"/>
  <c r="DP187"/>
  <c r="JF148"/>
  <c r="JL148" s="1"/>
  <c r="JF98"/>
  <c r="DP207"/>
  <c r="GX188"/>
  <c r="JG98"/>
  <c r="JJ148"/>
  <c r="JG148"/>
  <c r="JH148"/>
  <c r="GZ148"/>
  <c r="DI11"/>
  <c r="DJ10" s="1"/>
  <c r="DL10" s="1"/>
  <c r="GX148"/>
  <c r="IJ148"/>
  <c r="IJ154"/>
  <c r="IJ155"/>
  <c r="HQ165"/>
  <c r="HR164" s="1"/>
  <c r="HS163" s="1"/>
  <c r="HT162" s="1"/>
  <c r="HU161" s="1"/>
  <c r="HV160" s="1"/>
  <c r="HW159" s="1"/>
  <c r="HX158" s="1"/>
  <c r="IJ181"/>
  <c r="GX199"/>
  <c r="IJ206"/>
  <c r="IJ199"/>
  <c r="IK206" s="1"/>
  <c r="GZ199"/>
  <c r="GX206"/>
  <c r="GZ206"/>
  <c r="GX208"/>
  <c r="IJ203"/>
  <c r="JT143"/>
  <c r="JU142" s="1"/>
  <c r="JV141" s="1"/>
  <c r="JW140" s="1"/>
  <c r="JX139" s="1"/>
  <c r="JY138" s="1"/>
  <c r="JZ137" s="1"/>
  <c r="KA136" s="1"/>
  <c r="GX181"/>
  <c r="GX203"/>
  <c r="GZ203"/>
  <c r="GZ181"/>
  <c r="IJ175"/>
  <c r="IJ176"/>
  <c r="KC144"/>
  <c r="KD143" s="1"/>
  <c r="KE142" s="1"/>
  <c r="KF141" s="1"/>
  <c r="KG140" s="1"/>
  <c r="KH139" s="1"/>
  <c r="KI138" s="1"/>
  <c r="KJ137" s="1"/>
  <c r="HQ145"/>
  <c r="HR144" s="1"/>
  <c r="HS143" s="1"/>
  <c r="HT142" s="1"/>
  <c r="HU141" s="1"/>
  <c r="HV140" s="1"/>
  <c r="HW139" s="1"/>
  <c r="HX138" s="1"/>
  <c r="HQ147"/>
  <c r="HR146" s="1"/>
  <c r="HS145" s="1"/>
  <c r="HT144" s="1"/>
  <c r="HU143" s="1"/>
  <c r="HV142" s="1"/>
  <c r="HW141" s="1"/>
  <c r="HX140" s="1"/>
  <c r="GX198"/>
  <c r="GX193"/>
  <c r="HQ152"/>
  <c r="HR151" s="1"/>
  <c r="HS150" s="1"/>
  <c r="HT149" s="1"/>
  <c r="HU148" s="1"/>
  <c r="HV147" s="1"/>
  <c r="HW146" s="1"/>
  <c r="HX145" s="1"/>
  <c r="IJ198"/>
  <c r="GZ208"/>
  <c r="HB208" s="1"/>
  <c r="IJ158"/>
  <c r="GZ175"/>
  <c r="IJ143"/>
  <c r="HQ151"/>
  <c r="HR150" s="1"/>
  <c r="HS149" s="1"/>
  <c r="HT148" s="1"/>
  <c r="HU147" s="1"/>
  <c r="HV146" s="1"/>
  <c r="HW145" s="1"/>
  <c r="IJ200"/>
  <c r="GX175"/>
  <c r="GZ158"/>
  <c r="BL144"/>
  <c r="BM143" s="1"/>
  <c r="BN142" s="1"/>
  <c r="BO141" s="1"/>
  <c r="BP140" s="1"/>
  <c r="BQ139" s="1"/>
  <c r="HQ146"/>
  <c r="HR145" s="1"/>
  <c r="HS144" s="1"/>
  <c r="HT143" s="1"/>
  <c r="HU142" s="1"/>
  <c r="HV141" s="1"/>
  <c r="HW140" s="1"/>
  <c r="HX139" s="1"/>
  <c r="HH162"/>
  <c r="HI161" s="1"/>
  <c r="HJ160" s="1"/>
  <c r="HK159" s="1"/>
  <c r="HL158" s="1"/>
  <c r="HM157" s="1"/>
  <c r="HN156" s="1"/>
  <c r="HO155" s="1"/>
  <c r="HQ163"/>
  <c r="HR162" s="1"/>
  <c r="HS161" s="1"/>
  <c r="HT160" s="1"/>
  <c r="HU159" s="1"/>
  <c r="HV158" s="1"/>
  <c r="HW157" s="1"/>
  <c r="HX156" s="1"/>
  <c r="HQ148"/>
  <c r="HR147" s="1"/>
  <c r="JG158"/>
  <c r="IJ194"/>
  <c r="BL145"/>
  <c r="BM144" s="1"/>
  <c r="BN143" s="1"/>
  <c r="BO142" s="1"/>
  <c r="BP141" s="1"/>
  <c r="BQ140" s="1"/>
  <c r="BL147"/>
  <c r="BM146" s="1"/>
  <c r="BN145" s="1"/>
  <c r="BO144" s="1"/>
  <c r="BP143" s="1"/>
  <c r="BQ142" s="1"/>
  <c r="JG143"/>
  <c r="GZ194"/>
  <c r="GZ143"/>
  <c r="BL146"/>
  <c r="BM145" s="1"/>
  <c r="BN144" s="1"/>
  <c r="BO143" s="1"/>
  <c r="BP142" s="1"/>
  <c r="BQ141" s="1"/>
  <c r="JE143"/>
  <c r="JH143"/>
  <c r="JF143"/>
  <c r="JE158"/>
  <c r="JL158" s="1"/>
  <c r="BL143"/>
  <c r="BM142" s="1"/>
  <c r="BN141" s="1"/>
  <c r="BO140" s="1"/>
  <c r="BP139" s="1"/>
  <c r="BQ138" s="1"/>
  <c r="JJ158"/>
  <c r="GX143"/>
  <c r="HQ164"/>
  <c r="HR163" s="1"/>
  <c r="HS162" s="1"/>
  <c r="HT161" s="1"/>
  <c r="HU160" s="1"/>
  <c r="HV159" s="1"/>
  <c r="HW158" s="1"/>
  <c r="HX157" s="1"/>
  <c r="BL148"/>
  <c r="BM147" s="1"/>
  <c r="BN146" s="1"/>
  <c r="BO145" s="1"/>
  <c r="JH158"/>
  <c r="HQ162"/>
  <c r="HR161" s="1"/>
  <c r="HS160" s="1"/>
  <c r="HT159" s="1"/>
  <c r="HU158" s="1"/>
  <c r="HV157" s="1"/>
  <c r="HW156" s="1"/>
  <c r="HX155" s="1"/>
  <c r="GZ193"/>
  <c r="GZ198"/>
  <c r="HH153"/>
  <c r="HI152" s="1"/>
  <c r="HJ151" s="1"/>
  <c r="HK150" s="1"/>
  <c r="HL149" s="1"/>
  <c r="HM148" s="1"/>
  <c r="HN147" s="1"/>
  <c r="HO146" s="1"/>
  <c r="IJ191"/>
  <c r="HQ159"/>
  <c r="HR158" s="1"/>
  <c r="HS157" s="1"/>
  <c r="HT156" s="1"/>
  <c r="HU155" s="1"/>
  <c r="HV154" s="1"/>
  <c r="HW153" s="1"/>
  <c r="GZ150"/>
  <c r="HQ157"/>
  <c r="HR156" s="1"/>
  <c r="HS155" s="1"/>
  <c r="HT154" s="1"/>
  <c r="HU153" s="1"/>
  <c r="HV152" s="1"/>
  <c r="HW151" s="1"/>
  <c r="HX150" s="1"/>
  <c r="HH155"/>
  <c r="HI154" s="1"/>
  <c r="HJ153" s="1"/>
  <c r="HK152" s="1"/>
  <c r="HL151" s="1"/>
  <c r="HM150" s="1"/>
  <c r="HN149" s="1"/>
  <c r="HO148" s="1"/>
  <c r="JE150"/>
  <c r="GX176"/>
  <c r="HQ155"/>
  <c r="HR154" s="1"/>
  <c r="HS153" s="1"/>
  <c r="HT152" s="1"/>
  <c r="HU151" s="1"/>
  <c r="HV150" s="1"/>
  <c r="HW149" s="1"/>
  <c r="HX148" s="1"/>
  <c r="BL103"/>
  <c r="BM102" s="1"/>
  <c r="BN101" s="1"/>
  <c r="BO100" s="1"/>
  <c r="BP99" s="1"/>
  <c r="BL158"/>
  <c r="BM157" s="1"/>
  <c r="BN156" s="1"/>
  <c r="BO155" s="1"/>
  <c r="BP154" s="1"/>
  <c r="BQ153" s="1"/>
  <c r="GZ191"/>
  <c r="HB190" s="1"/>
  <c r="GX165"/>
  <c r="IJ165"/>
  <c r="IJ188"/>
  <c r="IK202" s="1"/>
  <c r="IL201" s="1"/>
  <c r="IM200" s="1"/>
  <c r="IN199" s="1"/>
  <c r="HQ150"/>
  <c r="HR149" s="1"/>
  <c r="HS148" s="1"/>
  <c r="HT147" s="1"/>
  <c r="HU146" s="1"/>
  <c r="HV145" s="1"/>
  <c r="HW144" s="1"/>
  <c r="HX143" s="1"/>
  <c r="IJ184"/>
  <c r="HQ160"/>
  <c r="HR159" s="1"/>
  <c r="HS158" s="1"/>
  <c r="HT157" s="1"/>
  <c r="HU156" s="1"/>
  <c r="HV155" s="1"/>
  <c r="HW154" s="1"/>
  <c r="HX153" s="1"/>
  <c r="JH150"/>
  <c r="GX150"/>
  <c r="HQ144"/>
  <c r="HR143" s="1"/>
  <c r="HS142" s="1"/>
  <c r="HT141" s="1"/>
  <c r="HU140" s="1"/>
  <c r="HV139" s="1"/>
  <c r="HW138" s="1"/>
  <c r="HX137" s="1"/>
  <c r="JG150"/>
  <c r="GZ155"/>
  <c r="GZ165"/>
  <c r="IJ157"/>
  <c r="HQ154"/>
  <c r="HR153" s="1"/>
  <c r="HS152" s="1"/>
  <c r="HT151" s="1"/>
  <c r="HU150" s="1"/>
  <c r="HV149" s="1"/>
  <c r="HW148" s="1"/>
  <c r="HX147" s="1"/>
  <c r="HQ156"/>
  <c r="HR155" s="1"/>
  <c r="IJ152"/>
  <c r="GX200"/>
  <c r="GZ157"/>
  <c r="IJ150"/>
  <c r="GX157"/>
  <c r="IJ193"/>
  <c r="JF150"/>
  <c r="BL152"/>
  <c r="BM151" s="1"/>
  <c r="BN150" s="1"/>
  <c r="BO149" s="1"/>
  <c r="BP148" s="1"/>
  <c r="BQ147" s="1"/>
  <c r="GZ188"/>
  <c r="JE157"/>
  <c r="JG157"/>
  <c r="KV157" s="1"/>
  <c r="JT148"/>
  <c r="JU147" s="1"/>
  <c r="JV146" s="1"/>
  <c r="JW145" s="1"/>
  <c r="JX144" s="1"/>
  <c r="JY143" s="1"/>
  <c r="JZ142" s="1"/>
  <c r="KA141" s="1"/>
  <c r="HH156"/>
  <c r="HI155" s="1"/>
  <c r="HJ154" s="1"/>
  <c r="HK153" s="1"/>
  <c r="HL152" s="1"/>
  <c r="HM151" s="1"/>
  <c r="HN150" s="1"/>
  <c r="HO149" s="1"/>
  <c r="HH145"/>
  <c r="HI144" s="1"/>
  <c r="HJ143" s="1"/>
  <c r="HK142" s="1"/>
  <c r="HL141" s="1"/>
  <c r="HM140" s="1"/>
  <c r="HN139" s="1"/>
  <c r="HO138" s="1"/>
  <c r="BL155"/>
  <c r="BM154" s="1"/>
  <c r="BN153" s="1"/>
  <c r="BO152" s="1"/>
  <c r="BP151" s="1"/>
  <c r="BQ150" s="1"/>
  <c r="JJ157"/>
  <c r="GZ176"/>
  <c r="BL154"/>
  <c r="BM153" s="1"/>
  <c r="BN152" s="1"/>
  <c r="BO151" s="1"/>
  <c r="BP150" s="1"/>
  <c r="BQ149" s="1"/>
  <c r="GX155"/>
  <c r="HH144"/>
  <c r="HI143" s="1"/>
  <c r="HJ142" s="1"/>
  <c r="HK141" s="1"/>
  <c r="HL140" s="1"/>
  <c r="HM139" s="1"/>
  <c r="HN138" s="1"/>
  <c r="HO137" s="1"/>
  <c r="JF157"/>
  <c r="GX186"/>
  <c r="GX191"/>
  <c r="BL156"/>
  <c r="BM155" s="1"/>
  <c r="BN154" s="1"/>
  <c r="BO153" s="1"/>
  <c r="BP152" s="1"/>
  <c r="BQ151" s="1"/>
  <c r="KC156"/>
  <c r="KD155" s="1"/>
  <c r="KE154" s="1"/>
  <c r="KF153" s="1"/>
  <c r="KG152" s="1"/>
  <c r="KH151" s="1"/>
  <c r="KI150" s="1"/>
  <c r="KJ149" s="1"/>
  <c r="JT145"/>
  <c r="JU144" s="1"/>
  <c r="JV143" s="1"/>
  <c r="JW142" s="1"/>
  <c r="JX141" s="1"/>
  <c r="JY140" s="1"/>
  <c r="JZ139" s="1"/>
  <c r="KC152"/>
  <c r="KD151" s="1"/>
  <c r="KE150" s="1"/>
  <c r="KF149" s="1"/>
  <c r="KG148" s="1"/>
  <c r="KH147" s="1"/>
  <c r="KI146" s="1"/>
  <c r="KJ145" s="1"/>
  <c r="GX184"/>
  <c r="HH146"/>
  <c r="HI145" s="1"/>
  <c r="BL150"/>
  <c r="BM149" s="1"/>
  <c r="BN148" s="1"/>
  <c r="BO147" s="1"/>
  <c r="BP146" s="1"/>
  <c r="BQ145" s="1"/>
  <c r="BL157"/>
  <c r="BM156" s="1"/>
  <c r="BN155" s="1"/>
  <c r="BO154" s="1"/>
  <c r="BP153" s="1"/>
  <c r="BQ152" s="1"/>
  <c r="HH149"/>
  <c r="HI148" s="1"/>
  <c r="HJ147" s="1"/>
  <c r="HK146" s="1"/>
  <c r="HL145" s="1"/>
  <c r="HM144" s="1"/>
  <c r="HN143" s="1"/>
  <c r="HO142" s="1"/>
  <c r="BL153"/>
  <c r="BM152" s="1"/>
  <c r="BN151" s="1"/>
  <c r="BO150" s="1"/>
  <c r="BP149" s="1"/>
  <c r="BQ148" s="1"/>
  <c r="KC155"/>
  <c r="KD154" s="1"/>
  <c r="KE153" s="1"/>
  <c r="KF152" s="1"/>
  <c r="KG151" s="1"/>
  <c r="KH150" s="1"/>
  <c r="KI149" s="1"/>
  <c r="KJ148" s="1"/>
  <c r="JT152"/>
  <c r="JU151" s="1"/>
  <c r="JV150" s="1"/>
  <c r="JW149" s="1"/>
  <c r="JX148" s="1"/>
  <c r="JY147" s="1"/>
  <c r="KC158"/>
  <c r="KD157" s="1"/>
  <c r="KE156" s="1"/>
  <c r="KF155" s="1"/>
  <c r="KG154" s="1"/>
  <c r="KH153" s="1"/>
  <c r="KI152" s="1"/>
  <c r="KJ151" s="1"/>
  <c r="HH150"/>
  <c r="HI149" s="1"/>
  <c r="HJ148" s="1"/>
  <c r="HK147" s="1"/>
  <c r="HL146" s="1"/>
  <c r="HM145" s="1"/>
  <c r="HN144" s="1"/>
  <c r="HO143" s="1"/>
  <c r="HH147"/>
  <c r="HI146" s="1"/>
  <c r="HJ145" s="1"/>
  <c r="HK144" s="1"/>
  <c r="HL143" s="1"/>
  <c r="HM142" s="1"/>
  <c r="HN141" s="1"/>
  <c r="HO140" s="1"/>
  <c r="IJ144"/>
  <c r="JT155"/>
  <c r="JU154" s="1"/>
  <c r="JV153" s="1"/>
  <c r="JW152" s="1"/>
  <c r="JX151" s="1"/>
  <c r="JY150" s="1"/>
  <c r="JZ149" s="1"/>
  <c r="KA148" s="1"/>
  <c r="JT156"/>
  <c r="JU155" s="1"/>
  <c r="HH148"/>
  <c r="HI147" s="1"/>
  <c r="HJ146" s="1"/>
  <c r="HK145" s="1"/>
  <c r="HL144" s="1"/>
  <c r="HM143" s="1"/>
  <c r="HN142" s="1"/>
  <c r="HO141" s="1"/>
  <c r="KC157"/>
  <c r="KD156" s="1"/>
  <c r="KE155" s="1"/>
  <c r="KF154" s="1"/>
  <c r="KG153" s="1"/>
  <c r="KH152" s="1"/>
  <c r="KI151" s="1"/>
  <c r="GX152"/>
  <c r="GZ200"/>
  <c r="GX154"/>
  <c r="KC154"/>
  <c r="KD153" s="1"/>
  <c r="KE152" s="1"/>
  <c r="KF151" s="1"/>
  <c r="KG150" s="1"/>
  <c r="KH149" s="1"/>
  <c r="KI148" s="1"/>
  <c r="JT153"/>
  <c r="JU152" s="1"/>
  <c r="JV151" s="1"/>
  <c r="JW150" s="1"/>
  <c r="JX149" s="1"/>
  <c r="JY148" s="1"/>
  <c r="JZ147" s="1"/>
  <c r="KA146" s="1"/>
  <c r="JT154"/>
  <c r="JU153" s="1"/>
  <c r="JV152" s="1"/>
  <c r="JW151" s="1"/>
  <c r="JX150" s="1"/>
  <c r="JY149" s="1"/>
  <c r="JZ148" s="1"/>
  <c r="KA147" s="1"/>
  <c r="KC153"/>
  <c r="KD152" s="1"/>
  <c r="KE151" s="1"/>
  <c r="KF150" s="1"/>
  <c r="KG149" s="1"/>
  <c r="KH148" s="1"/>
  <c r="KI147" s="1"/>
  <c r="KJ146" s="1"/>
  <c r="JT158"/>
  <c r="JU157" s="1"/>
  <c r="JV156" s="1"/>
  <c r="JW155" s="1"/>
  <c r="JX154" s="1"/>
  <c r="JY153" s="1"/>
  <c r="JZ152" s="1"/>
  <c r="KA151" s="1"/>
  <c r="GZ184"/>
  <c r="HH154"/>
  <c r="HI153" s="1"/>
  <c r="HJ152" s="1"/>
  <c r="HK151" s="1"/>
  <c r="HL150" s="1"/>
  <c r="HM149" s="1"/>
  <c r="HN148" s="1"/>
  <c r="HO147" s="1"/>
  <c r="KC151"/>
  <c r="KD150" s="1"/>
  <c r="KE149" s="1"/>
  <c r="KF148" s="1"/>
  <c r="KG147" s="1"/>
  <c r="KH146" s="1"/>
  <c r="KI145" s="1"/>
  <c r="KJ144" s="1"/>
  <c r="IJ186"/>
  <c r="IK199" s="1"/>
  <c r="IL198" s="1"/>
  <c r="IM197" s="1"/>
  <c r="IN196" s="1"/>
  <c r="IO195" s="1"/>
  <c r="IP194" s="1"/>
  <c r="IQ193" s="1"/>
  <c r="IR192" s="1"/>
  <c r="IS191" s="1"/>
  <c r="IT190" s="1"/>
  <c r="IU189" s="1"/>
  <c r="IV188" s="1"/>
  <c r="IW187" s="1"/>
  <c r="IX186" s="1"/>
  <c r="IY185" s="1"/>
  <c r="KC148"/>
  <c r="KD147" s="1"/>
  <c r="KE146" s="1"/>
  <c r="KF145" s="1"/>
  <c r="KG144" s="1"/>
  <c r="KH143" s="1"/>
  <c r="KI142" s="1"/>
  <c r="KJ141" s="1"/>
  <c r="HH157"/>
  <c r="HI156" s="1"/>
  <c r="HJ155" s="1"/>
  <c r="HK154" s="1"/>
  <c r="HL153" s="1"/>
  <c r="HM152" s="1"/>
  <c r="HN151" s="1"/>
  <c r="HO150" s="1"/>
  <c r="GZ152"/>
  <c r="BL164"/>
  <c r="BM163" s="1"/>
  <c r="BN162" s="1"/>
  <c r="BO161" s="1"/>
  <c r="BL162"/>
  <c r="BM161" s="1"/>
  <c r="BN160" s="1"/>
  <c r="BO159" s="1"/>
  <c r="BP158" s="1"/>
  <c r="JT149"/>
  <c r="JU148" s="1"/>
  <c r="JV147" s="1"/>
  <c r="JW146" s="1"/>
  <c r="JX145" s="1"/>
  <c r="JY144" s="1"/>
  <c r="JZ143" s="1"/>
  <c r="KA142" s="1"/>
  <c r="JT146"/>
  <c r="JU145" s="1"/>
  <c r="JV144" s="1"/>
  <c r="JW143" s="1"/>
  <c r="JX142" s="1"/>
  <c r="JY141" s="1"/>
  <c r="JZ140" s="1"/>
  <c r="KA139" s="1"/>
  <c r="KC149"/>
  <c r="KD148" s="1"/>
  <c r="KE147" s="1"/>
  <c r="KF146" s="1"/>
  <c r="KG145" s="1"/>
  <c r="KH144" s="1"/>
  <c r="KI143" s="1"/>
  <c r="KC150"/>
  <c r="KD149" s="1"/>
  <c r="KE148" s="1"/>
  <c r="KF147" s="1"/>
  <c r="KG146" s="1"/>
  <c r="KH145" s="1"/>
  <c r="KI144" s="1"/>
  <c r="KJ143" s="1"/>
  <c r="JT144"/>
  <c r="JT151"/>
  <c r="JU150" s="1"/>
  <c r="JV149" s="1"/>
  <c r="JW148" s="1"/>
  <c r="JX147" s="1"/>
  <c r="JY146" s="1"/>
  <c r="JZ145" s="1"/>
  <c r="KA144" s="1"/>
  <c r="HH158"/>
  <c r="HI157" s="1"/>
  <c r="JT150"/>
  <c r="JU149" s="1"/>
  <c r="JV148" s="1"/>
  <c r="JW147" s="1"/>
  <c r="JX146" s="1"/>
  <c r="JY145" s="1"/>
  <c r="JZ144" s="1"/>
  <c r="KA143" s="1"/>
  <c r="JT147"/>
  <c r="JU146" s="1"/>
  <c r="JV145" s="1"/>
  <c r="JW144" s="1"/>
  <c r="JX143" s="1"/>
  <c r="JY142" s="1"/>
  <c r="JZ141" s="1"/>
  <c r="KC147"/>
  <c r="KD146" s="1"/>
  <c r="KE145" s="1"/>
  <c r="KF144" s="1"/>
  <c r="KG143" s="1"/>
  <c r="KH142" s="1"/>
  <c r="KI141" s="1"/>
  <c r="KJ140" s="1"/>
  <c r="KC145"/>
  <c r="KD144" s="1"/>
  <c r="KE143" s="1"/>
  <c r="KF142" s="1"/>
  <c r="KG141" s="1"/>
  <c r="KH140" s="1"/>
  <c r="KI139" s="1"/>
  <c r="KJ138" s="1"/>
  <c r="BL165"/>
  <c r="BM164" s="1"/>
  <c r="BN163" s="1"/>
  <c r="BO162" s="1"/>
  <c r="BP161" s="1"/>
  <c r="BQ160" s="1"/>
  <c r="BL163"/>
  <c r="BM162" s="1"/>
  <c r="BN161" s="1"/>
  <c r="BO160" s="1"/>
  <c r="BP159" s="1"/>
  <c r="BQ158" s="1"/>
  <c r="BL159"/>
  <c r="BM158" s="1"/>
  <c r="BN157" s="1"/>
  <c r="BO156" s="1"/>
  <c r="BP155" s="1"/>
  <c r="BQ154" s="1"/>
  <c r="KC146"/>
  <c r="KD145" s="1"/>
  <c r="HQ161"/>
  <c r="HR160" s="1"/>
  <c r="HS159" s="1"/>
  <c r="HT158" s="1"/>
  <c r="HU157" s="1"/>
  <c r="HV156" s="1"/>
  <c r="HW155" s="1"/>
  <c r="HX154" s="1"/>
  <c r="HH161"/>
  <c r="HI160" s="1"/>
  <c r="HJ159" s="1"/>
  <c r="HK158" s="1"/>
  <c r="HL157" s="1"/>
  <c r="HM156" s="1"/>
  <c r="HN155" s="1"/>
  <c r="IJ168"/>
  <c r="GZ154"/>
  <c r="HQ158"/>
  <c r="HR157" s="1"/>
  <c r="HS156" s="1"/>
  <c r="HT155" s="1"/>
  <c r="HU154" s="1"/>
  <c r="HV153" s="1"/>
  <c r="HW152" s="1"/>
  <c r="HX151" s="1"/>
  <c r="HH165"/>
  <c r="HI164" s="1"/>
  <c r="HJ163" s="1"/>
  <c r="HK162" s="1"/>
  <c r="HL161" s="1"/>
  <c r="HM160" s="1"/>
  <c r="HN159" s="1"/>
  <c r="HO158" s="1"/>
  <c r="IJ75"/>
  <c r="JL125"/>
  <c r="GZ186"/>
  <c r="GX144"/>
  <c r="KC161"/>
  <c r="KD160" s="1"/>
  <c r="KE159" s="1"/>
  <c r="KF158" s="1"/>
  <c r="KG157" s="1"/>
  <c r="KH156" s="1"/>
  <c r="KI155" s="1"/>
  <c r="IJ174"/>
  <c r="GZ144"/>
  <c r="GX174"/>
  <c r="GX187"/>
  <c r="GX170"/>
  <c r="BL160"/>
  <c r="BM159" s="1"/>
  <c r="BN158" s="1"/>
  <c r="BO157" s="1"/>
  <c r="BP156" s="1"/>
  <c r="BQ155" s="1"/>
  <c r="BL161"/>
  <c r="BM160" s="1"/>
  <c r="BN159" s="1"/>
  <c r="BO158" s="1"/>
  <c r="BP157" s="1"/>
  <c r="BQ156" s="1"/>
  <c r="KC160"/>
  <c r="KD159" s="1"/>
  <c r="KE158" s="1"/>
  <c r="KF157" s="1"/>
  <c r="KG156" s="1"/>
  <c r="KH155" s="1"/>
  <c r="KI154" s="1"/>
  <c r="KJ153" s="1"/>
  <c r="JT164"/>
  <c r="JU163" s="1"/>
  <c r="JV162" s="1"/>
  <c r="JW161" s="1"/>
  <c r="JX160" s="1"/>
  <c r="JY159" s="1"/>
  <c r="JZ158" s="1"/>
  <c r="HH159"/>
  <c r="HI158" s="1"/>
  <c r="HJ157" s="1"/>
  <c r="HK156" s="1"/>
  <c r="HL155" s="1"/>
  <c r="HM154" s="1"/>
  <c r="HN153" s="1"/>
  <c r="HO152" s="1"/>
  <c r="HH164"/>
  <c r="HI163" s="1"/>
  <c r="HJ162" s="1"/>
  <c r="HK161" s="1"/>
  <c r="HL160" s="1"/>
  <c r="HM159" s="1"/>
  <c r="HN158" s="1"/>
  <c r="HO157" s="1"/>
  <c r="HH160"/>
  <c r="HI159" s="1"/>
  <c r="HJ158" s="1"/>
  <c r="HK157" s="1"/>
  <c r="HL156" s="1"/>
  <c r="HM155" s="1"/>
  <c r="HN154" s="1"/>
  <c r="HO153" s="1"/>
  <c r="HH166"/>
  <c r="HI165" s="1"/>
  <c r="HH163"/>
  <c r="HI162" s="1"/>
  <c r="HJ161" s="1"/>
  <c r="HK160" s="1"/>
  <c r="HL159" s="1"/>
  <c r="HM158" s="1"/>
  <c r="HN157" s="1"/>
  <c r="HO156" s="1"/>
  <c r="IJ187"/>
  <c r="IJ170"/>
  <c r="GZ168"/>
  <c r="GX168"/>
  <c r="HH103"/>
  <c r="HI102" s="1"/>
  <c r="HJ101" s="1"/>
  <c r="HK100" s="1"/>
  <c r="HL99" s="1"/>
  <c r="HM98" s="1"/>
  <c r="HN97" s="1"/>
  <c r="HO96" s="1"/>
  <c r="GZ170"/>
  <c r="GZ187"/>
  <c r="GZ174"/>
  <c r="GZ159"/>
  <c r="IJ159"/>
  <c r="GX159"/>
  <c r="KC162"/>
  <c r="KD161" s="1"/>
  <c r="KE160" s="1"/>
  <c r="KF159" s="1"/>
  <c r="KG158" s="1"/>
  <c r="KH157" s="1"/>
  <c r="KI156" s="1"/>
  <c r="KJ155" s="1"/>
  <c r="KC163"/>
  <c r="KD162" s="1"/>
  <c r="KE161" s="1"/>
  <c r="KF160" s="1"/>
  <c r="KG159" s="1"/>
  <c r="KH158" s="1"/>
  <c r="KI157" s="1"/>
  <c r="KJ156" s="1"/>
  <c r="KC166"/>
  <c r="KD165" s="1"/>
  <c r="KE164" s="1"/>
  <c r="KF163" s="1"/>
  <c r="KG162" s="1"/>
  <c r="KH161" s="1"/>
  <c r="KI160" s="1"/>
  <c r="KJ159" s="1"/>
  <c r="KC164"/>
  <c r="KD163" s="1"/>
  <c r="KC159"/>
  <c r="KD158" s="1"/>
  <c r="KE157" s="1"/>
  <c r="KF156" s="1"/>
  <c r="KG155" s="1"/>
  <c r="KH154" s="1"/>
  <c r="KI153" s="1"/>
  <c r="KC165"/>
  <c r="KD164" s="1"/>
  <c r="KE163" s="1"/>
  <c r="KF162" s="1"/>
  <c r="KG161" s="1"/>
  <c r="KH160" s="1"/>
  <c r="KI159" s="1"/>
  <c r="KJ158" s="1"/>
  <c r="JT161"/>
  <c r="JU160" s="1"/>
  <c r="JV159" s="1"/>
  <c r="JW158" s="1"/>
  <c r="JX157" s="1"/>
  <c r="JY156" s="1"/>
  <c r="JZ155" s="1"/>
  <c r="KA154" s="1"/>
  <c r="JT163"/>
  <c r="JU162" s="1"/>
  <c r="JV161" s="1"/>
  <c r="JW160" s="1"/>
  <c r="JX159" s="1"/>
  <c r="JY158" s="1"/>
  <c r="JZ157" s="1"/>
  <c r="KA156" s="1"/>
  <c r="JT162"/>
  <c r="JU161" s="1"/>
  <c r="JV160" s="1"/>
  <c r="JW159" s="1"/>
  <c r="JX158" s="1"/>
  <c r="JY157" s="1"/>
  <c r="JZ156" s="1"/>
  <c r="KA155" s="1"/>
  <c r="JT160"/>
  <c r="JU159" s="1"/>
  <c r="JV158" s="1"/>
  <c r="JW157" s="1"/>
  <c r="JX156" s="1"/>
  <c r="JY155" s="1"/>
  <c r="JZ154" s="1"/>
  <c r="KA153" s="1"/>
  <c r="JT166"/>
  <c r="JU165" s="1"/>
  <c r="JV164" s="1"/>
  <c r="JW163" s="1"/>
  <c r="JX162" s="1"/>
  <c r="JY161" s="1"/>
  <c r="JZ160" s="1"/>
  <c r="KA159" s="1"/>
  <c r="JT159"/>
  <c r="JU158" s="1"/>
  <c r="JV157" s="1"/>
  <c r="JW156" s="1"/>
  <c r="JX155" s="1"/>
  <c r="JY154" s="1"/>
  <c r="JZ153" s="1"/>
  <c r="KV164"/>
  <c r="IJ98"/>
  <c r="GX98"/>
  <c r="JL142"/>
  <c r="KV139"/>
  <c r="GZ98"/>
  <c r="JL164"/>
  <c r="HQ103"/>
  <c r="HR102" s="1"/>
  <c r="HS101" s="1"/>
  <c r="HT100" s="1"/>
  <c r="HU99" s="1"/>
  <c r="HV98" s="1"/>
  <c r="HW97" s="1"/>
  <c r="HX96" s="1"/>
  <c r="KV142"/>
  <c r="JL103"/>
  <c r="DP46"/>
  <c r="DP47"/>
  <c r="DP118"/>
  <c r="DP127"/>
  <c r="IJ76"/>
  <c r="FZ9"/>
  <c r="KV200"/>
  <c r="IJ93"/>
  <c r="JL136"/>
  <c r="KV160"/>
  <c r="IJ74"/>
  <c r="GX75"/>
  <c r="JL167"/>
  <c r="JL202"/>
  <c r="KV180"/>
  <c r="JH97"/>
  <c r="KV134"/>
  <c r="KV118"/>
  <c r="KV161"/>
  <c r="KV54"/>
  <c r="IJ92"/>
  <c r="JL128"/>
  <c r="KV59"/>
  <c r="KV193"/>
  <c r="JL141"/>
  <c r="JL206"/>
  <c r="IJ82"/>
  <c r="KV145"/>
  <c r="JL146"/>
  <c r="KC103"/>
  <c r="KD102" s="1"/>
  <c r="KE101" s="1"/>
  <c r="KF100" s="1"/>
  <c r="KG99" s="1"/>
  <c r="KH98" s="1"/>
  <c r="KI97" s="1"/>
  <c r="KJ96" s="1"/>
  <c r="JL140"/>
  <c r="JL121"/>
  <c r="KV146"/>
  <c r="KV156"/>
  <c r="KV117"/>
  <c r="KV169"/>
  <c r="JL179"/>
  <c r="GX89"/>
  <c r="JL204"/>
  <c r="JL109"/>
  <c r="JH91"/>
  <c r="KV140"/>
  <c r="JL190"/>
  <c r="KV55"/>
  <c r="JL122"/>
  <c r="JL127"/>
  <c r="KV123"/>
  <c r="KV124"/>
  <c r="KV149"/>
  <c r="JL177"/>
  <c r="JL116"/>
  <c r="KV171"/>
  <c r="KV109"/>
  <c r="JH85"/>
  <c r="JT68"/>
  <c r="JU67" s="1"/>
  <c r="JV66" s="1"/>
  <c r="JW65" s="1"/>
  <c r="JX64" s="1"/>
  <c r="JY63" s="1"/>
  <c r="JZ62" s="1"/>
  <c r="KA61" s="1"/>
  <c r="KV50"/>
  <c r="JH87"/>
  <c r="JL104"/>
  <c r="JF68"/>
  <c r="KV116"/>
  <c r="JH86"/>
  <c r="KV155"/>
  <c r="KV141"/>
  <c r="JF90"/>
  <c r="JL166"/>
  <c r="KC71"/>
  <c r="KD70" s="1"/>
  <c r="KE69" s="1"/>
  <c r="KF68" s="1"/>
  <c r="KG67" s="1"/>
  <c r="KH66" s="1"/>
  <c r="KI65" s="1"/>
  <c r="KJ64" s="1"/>
  <c r="JT71"/>
  <c r="JU70" s="1"/>
  <c r="JV69" s="1"/>
  <c r="JW68" s="1"/>
  <c r="JX67" s="1"/>
  <c r="JY66" s="1"/>
  <c r="JZ65" s="1"/>
  <c r="KA64" s="1"/>
  <c r="JL134"/>
  <c r="JF71"/>
  <c r="GX69"/>
  <c r="GX88"/>
  <c r="KV183"/>
  <c r="JL117"/>
  <c r="KV197"/>
  <c r="JT72"/>
  <c r="JU71" s="1"/>
  <c r="JV70" s="1"/>
  <c r="JW69" s="1"/>
  <c r="JX68" s="1"/>
  <c r="JY67" s="1"/>
  <c r="JZ66" s="1"/>
  <c r="KA65" s="1"/>
  <c r="JT70"/>
  <c r="JU69" s="1"/>
  <c r="JV68" s="1"/>
  <c r="JW67" s="1"/>
  <c r="JX66" s="1"/>
  <c r="JY65" s="1"/>
  <c r="JZ64" s="1"/>
  <c r="KA63" s="1"/>
  <c r="IJ86"/>
  <c r="JL183"/>
  <c r="JL189"/>
  <c r="JL49"/>
  <c r="KV144"/>
  <c r="KC90"/>
  <c r="JT90"/>
  <c r="KC100"/>
  <c r="JT100"/>
  <c r="KC83"/>
  <c r="JT83"/>
  <c r="JJ70"/>
  <c r="JE70"/>
  <c r="JG70"/>
  <c r="JT79"/>
  <c r="KC79"/>
  <c r="JE80"/>
  <c r="JG80"/>
  <c r="JJ80"/>
  <c r="JJ78"/>
  <c r="JG78"/>
  <c r="KV78" s="1"/>
  <c r="JE78"/>
  <c r="JF83"/>
  <c r="JE83"/>
  <c r="JG83"/>
  <c r="JJ83"/>
  <c r="JT81"/>
  <c r="KC81"/>
  <c r="JJ85"/>
  <c r="JG85"/>
  <c r="JE85"/>
  <c r="JL85" s="1"/>
  <c r="JG91"/>
  <c r="JJ91"/>
  <c r="JE91"/>
  <c r="JL91" s="1"/>
  <c r="KC85"/>
  <c r="JT85"/>
  <c r="JJ90"/>
  <c r="JG90"/>
  <c r="KV90" s="1"/>
  <c r="JE90"/>
  <c r="JT94"/>
  <c r="KC94"/>
  <c r="KC76"/>
  <c r="JT76"/>
  <c r="JH84"/>
  <c r="KV185"/>
  <c r="JH88"/>
  <c r="JL50"/>
  <c r="JL59"/>
  <c r="KV189"/>
  <c r="KV192"/>
  <c r="JL147"/>
  <c r="JL173"/>
  <c r="JH70"/>
  <c r="KV151"/>
  <c r="JH80"/>
  <c r="KV100"/>
  <c r="JL55"/>
  <c r="KV122"/>
  <c r="JL48"/>
  <c r="JL53"/>
  <c r="JL149"/>
  <c r="JH83"/>
  <c r="KV121"/>
  <c r="KC70"/>
  <c r="JT92"/>
  <c r="KC92"/>
  <c r="JG72"/>
  <c r="JJ72"/>
  <c r="JE72"/>
  <c r="JT98"/>
  <c r="KC98"/>
  <c r="JJ69"/>
  <c r="JG69"/>
  <c r="JE69"/>
  <c r="JT99"/>
  <c r="KC99"/>
  <c r="JG87"/>
  <c r="JJ87"/>
  <c r="JE87"/>
  <c r="JL87" s="1"/>
  <c r="JT80"/>
  <c r="KC80"/>
  <c r="JF76"/>
  <c r="JF70"/>
  <c r="IJ72"/>
  <c r="JL123"/>
  <c r="KV147"/>
  <c r="KC72"/>
  <c r="JF72"/>
  <c r="JF80"/>
  <c r="JF78"/>
  <c r="KV104"/>
  <c r="JE76"/>
  <c r="JJ76"/>
  <c r="JG76"/>
  <c r="KV76" s="1"/>
  <c r="JG84"/>
  <c r="JE84"/>
  <c r="JL84" s="1"/>
  <c r="JJ84"/>
  <c r="JJ77"/>
  <c r="JE77"/>
  <c r="JL77" s="1"/>
  <c r="JG77"/>
  <c r="JJ93"/>
  <c r="JE93"/>
  <c r="JG93"/>
  <c r="KV93" s="1"/>
  <c r="JJ74"/>
  <c r="JG74"/>
  <c r="JE74"/>
  <c r="JT97"/>
  <c r="KC97"/>
  <c r="JH81"/>
  <c r="JG81"/>
  <c r="JE81"/>
  <c r="JL81" s="1"/>
  <c r="JJ81"/>
  <c r="KC82"/>
  <c r="JT82"/>
  <c r="JJ79"/>
  <c r="JG79"/>
  <c r="JE79"/>
  <c r="JJ94"/>
  <c r="JE94"/>
  <c r="JG94"/>
  <c r="KV94" s="1"/>
  <c r="JJ95"/>
  <c r="JE95"/>
  <c r="JG95"/>
  <c r="KC96"/>
  <c r="JT96"/>
  <c r="JL196"/>
  <c r="KC74"/>
  <c r="GX90"/>
  <c r="KV48"/>
  <c r="JF93"/>
  <c r="KV113"/>
  <c r="JH74"/>
  <c r="JL151"/>
  <c r="JL118"/>
  <c r="JH72"/>
  <c r="JL100"/>
  <c r="KV163"/>
  <c r="JL162"/>
  <c r="JM162" s="1"/>
  <c r="JP162" s="1"/>
  <c r="JL124"/>
  <c r="KV49"/>
  <c r="JF69"/>
  <c r="JJ88"/>
  <c r="JE88"/>
  <c r="JL88" s="1"/>
  <c r="JG88"/>
  <c r="JJ92"/>
  <c r="JE92"/>
  <c r="JL92" s="1"/>
  <c r="JG92"/>
  <c r="KC87"/>
  <c r="JT87"/>
  <c r="JT102"/>
  <c r="KC102"/>
  <c r="JJ73"/>
  <c r="JE73"/>
  <c r="JL73" s="1"/>
  <c r="JG73"/>
  <c r="JG82"/>
  <c r="JE82"/>
  <c r="JL82" s="1"/>
  <c r="JJ82"/>
  <c r="KC88"/>
  <c r="JT88"/>
  <c r="JT104"/>
  <c r="KC104"/>
  <c r="JT74"/>
  <c r="JT75"/>
  <c r="KC75"/>
  <c r="KC91"/>
  <c r="JT91"/>
  <c r="JT78"/>
  <c r="KC78"/>
  <c r="KC101"/>
  <c r="JT101"/>
  <c r="JE89"/>
  <c r="JJ89"/>
  <c r="JG89"/>
  <c r="KV89" s="1"/>
  <c r="JT89"/>
  <c r="KC89"/>
  <c r="JH77"/>
  <c r="JL54"/>
  <c r="IJ78"/>
  <c r="KV127"/>
  <c r="JL113"/>
  <c r="JF74"/>
  <c r="JH92"/>
  <c r="JL129"/>
  <c r="KC69"/>
  <c r="JF79"/>
  <c r="KC73"/>
  <c r="JF95"/>
  <c r="JH69"/>
  <c r="JH73"/>
  <c r="JT93"/>
  <c r="KC93"/>
  <c r="JT86"/>
  <c r="KC86"/>
  <c r="JJ86"/>
  <c r="JE86"/>
  <c r="JL86" s="1"/>
  <c r="JG86"/>
  <c r="JJ97"/>
  <c r="JG97"/>
  <c r="JE97"/>
  <c r="JL97" s="1"/>
  <c r="JJ68"/>
  <c r="JG68"/>
  <c r="KV68" s="1"/>
  <c r="JE68"/>
  <c r="JF75"/>
  <c r="JJ75"/>
  <c r="JG75"/>
  <c r="KV75" s="1"/>
  <c r="JE75"/>
  <c r="JT77"/>
  <c r="KC77"/>
  <c r="KC95"/>
  <c r="JT95"/>
  <c r="JJ71"/>
  <c r="JG71"/>
  <c r="KV71" s="1"/>
  <c r="JE71"/>
  <c r="KC84"/>
  <c r="JT84"/>
  <c r="JL133"/>
  <c r="JT69"/>
  <c r="JH79"/>
  <c r="JL193"/>
  <c r="JF94"/>
  <c r="JT73"/>
  <c r="JH95"/>
  <c r="KV53"/>
  <c r="JL144"/>
  <c r="JF89"/>
  <c r="JH82"/>
  <c r="JL169"/>
  <c r="IJ70"/>
  <c r="EW9"/>
  <c r="IJ81"/>
  <c r="IJ94"/>
  <c r="IJ85"/>
  <c r="IJ95"/>
  <c r="IJ83"/>
  <c r="GZ79"/>
  <c r="GZ74"/>
  <c r="GX74"/>
  <c r="HQ102"/>
  <c r="HR101" s="1"/>
  <c r="HS100" s="1"/>
  <c r="HT99" s="1"/>
  <c r="HU98" s="1"/>
  <c r="HV97" s="1"/>
  <c r="HW96" s="1"/>
  <c r="HX95" s="1"/>
  <c r="GX81"/>
  <c r="GZ85"/>
  <c r="IJ69"/>
  <c r="HH104"/>
  <c r="HI103" s="1"/>
  <c r="HJ102" s="1"/>
  <c r="HK101" s="1"/>
  <c r="HL100" s="1"/>
  <c r="HM99" s="1"/>
  <c r="HN98" s="1"/>
  <c r="HO97" s="1"/>
  <c r="GX73"/>
  <c r="HH80"/>
  <c r="HI79" s="1"/>
  <c r="GX83"/>
  <c r="GX76"/>
  <c r="IJ79"/>
  <c r="IJ73"/>
  <c r="IJ90"/>
  <c r="IJ91"/>
  <c r="IJ77"/>
  <c r="IJ71"/>
  <c r="GX78"/>
  <c r="GZ78"/>
  <c r="IJ80"/>
  <c r="IJ68"/>
  <c r="GZ75"/>
  <c r="IJ87"/>
  <c r="IJ97"/>
  <c r="GX84"/>
  <c r="IJ84"/>
  <c r="IJ89"/>
  <c r="IJ88"/>
  <c r="GX91"/>
  <c r="GX77"/>
  <c r="GZ90"/>
  <c r="GX79"/>
  <c r="HQ101"/>
  <c r="HR100" s="1"/>
  <c r="HS99" s="1"/>
  <c r="HT98" s="1"/>
  <c r="HU97" s="1"/>
  <c r="GX68"/>
  <c r="HQ86"/>
  <c r="HR85" s="1"/>
  <c r="HS84" s="1"/>
  <c r="HT83" s="1"/>
  <c r="HU82" s="1"/>
  <c r="HV81" s="1"/>
  <c r="HW80" s="1"/>
  <c r="HX79" s="1"/>
  <c r="GZ97"/>
  <c r="HQ104"/>
  <c r="HR103" s="1"/>
  <c r="HS102" s="1"/>
  <c r="HT101" s="1"/>
  <c r="HU100" s="1"/>
  <c r="HV99" s="1"/>
  <c r="HW98" s="1"/>
  <c r="HX97" s="1"/>
  <c r="GX95"/>
  <c r="GZ69"/>
  <c r="HQ90"/>
  <c r="HR89" s="1"/>
  <c r="HS88" s="1"/>
  <c r="HT87" s="1"/>
  <c r="HU86" s="1"/>
  <c r="HV85" s="1"/>
  <c r="HW84" s="1"/>
  <c r="HX83" s="1"/>
  <c r="GZ89"/>
  <c r="HH87"/>
  <c r="HI86" s="1"/>
  <c r="HQ84"/>
  <c r="HR83" s="1"/>
  <c r="HS82" s="1"/>
  <c r="HT81" s="1"/>
  <c r="HU80" s="1"/>
  <c r="HV79" s="1"/>
  <c r="HW78" s="1"/>
  <c r="HX77" s="1"/>
  <c r="GZ83"/>
  <c r="HH97"/>
  <c r="HI96" s="1"/>
  <c r="HJ95" s="1"/>
  <c r="HK94" s="1"/>
  <c r="HL93" s="1"/>
  <c r="HM92" s="1"/>
  <c r="HN91" s="1"/>
  <c r="HO90" s="1"/>
  <c r="HQ82"/>
  <c r="HR81" s="1"/>
  <c r="HS80" s="1"/>
  <c r="HT79" s="1"/>
  <c r="HU78" s="1"/>
  <c r="HV77" s="1"/>
  <c r="HW76" s="1"/>
  <c r="HX75" s="1"/>
  <c r="HH85"/>
  <c r="HI84" s="1"/>
  <c r="HJ83" s="1"/>
  <c r="HK82" s="1"/>
  <c r="HL81" s="1"/>
  <c r="HM80" s="1"/>
  <c r="HN79" s="1"/>
  <c r="HO78" s="1"/>
  <c r="HQ88"/>
  <c r="HR87" s="1"/>
  <c r="HS86" s="1"/>
  <c r="HT85" s="1"/>
  <c r="HU84" s="1"/>
  <c r="HV83" s="1"/>
  <c r="HW82" s="1"/>
  <c r="HX81" s="1"/>
  <c r="GZ94"/>
  <c r="GX87"/>
  <c r="HH73"/>
  <c r="HI72" s="1"/>
  <c r="HJ71" s="1"/>
  <c r="HK70" s="1"/>
  <c r="HL69" s="1"/>
  <c r="HM68" s="1"/>
  <c r="HN67" s="1"/>
  <c r="HO66" s="1"/>
  <c r="GX97"/>
  <c r="GZ86"/>
  <c r="GX86"/>
  <c r="HQ76"/>
  <c r="HR75" s="1"/>
  <c r="HS74" s="1"/>
  <c r="HT73" s="1"/>
  <c r="HU72" s="1"/>
  <c r="HV71" s="1"/>
  <c r="HW70" s="1"/>
  <c r="HX69" s="1"/>
  <c r="HQ92"/>
  <c r="HR91" s="1"/>
  <c r="HS90" s="1"/>
  <c r="HT89" s="1"/>
  <c r="HU88" s="1"/>
  <c r="HV87" s="1"/>
  <c r="HW86" s="1"/>
  <c r="HX85" s="1"/>
  <c r="GZ95"/>
  <c r="GZ71"/>
  <c r="GZ92"/>
  <c r="HQ83"/>
  <c r="HR82" s="1"/>
  <c r="HS81" s="1"/>
  <c r="HT80" s="1"/>
  <c r="HU79" s="1"/>
  <c r="HV78" s="1"/>
  <c r="HW77" s="1"/>
  <c r="HX76" s="1"/>
  <c r="GX70"/>
  <c r="GZ87"/>
  <c r="HQ95"/>
  <c r="HR94" s="1"/>
  <c r="HS93" s="1"/>
  <c r="HT92" s="1"/>
  <c r="HU91" s="1"/>
  <c r="HV90" s="1"/>
  <c r="HW89" s="1"/>
  <c r="HX88" s="1"/>
  <c r="HQ87"/>
  <c r="HR86" s="1"/>
  <c r="HS85" s="1"/>
  <c r="HT84" s="1"/>
  <c r="HU83" s="1"/>
  <c r="HV82" s="1"/>
  <c r="HW81" s="1"/>
  <c r="HX80" s="1"/>
  <c r="HH69"/>
  <c r="HI68" s="1"/>
  <c r="HH82"/>
  <c r="HI81" s="1"/>
  <c r="HJ80" s="1"/>
  <c r="HK79" s="1"/>
  <c r="HL78" s="1"/>
  <c r="HM77" s="1"/>
  <c r="GX92"/>
  <c r="GX85"/>
  <c r="GX93"/>
  <c r="HQ80"/>
  <c r="HR79" s="1"/>
  <c r="HS78" s="1"/>
  <c r="HT77" s="1"/>
  <c r="HU76" s="1"/>
  <c r="HH70"/>
  <c r="HI69" s="1"/>
  <c r="HJ68" s="1"/>
  <c r="HK67" s="1"/>
  <c r="HL66" s="1"/>
  <c r="HM65" s="1"/>
  <c r="HN64" s="1"/>
  <c r="HO63" s="1"/>
  <c r="GX80"/>
  <c r="HH100"/>
  <c r="HI99" s="1"/>
  <c r="HJ98" s="1"/>
  <c r="HK97" s="1"/>
  <c r="HL96" s="1"/>
  <c r="HM95" s="1"/>
  <c r="HN94" s="1"/>
  <c r="HO93" s="1"/>
  <c r="HQ85"/>
  <c r="HR84" s="1"/>
  <c r="HS83" s="1"/>
  <c r="HT82" s="1"/>
  <c r="HU81" s="1"/>
  <c r="HV80" s="1"/>
  <c r="HW79" s="1"/>
  <c r="HX78" s="1"/>
  <c r="GZ82"/>
  <c r="GZ93"/>
  <c r="GZ91"/>
  <c r="GZ88"/>
  <c r="HH95"/>
  <c r="HI94" s="1"/>
  <c r="HJ93" s="1"/>
  <c r="HK92" s="1"/>
  <c r="HL91" s="1"/>
  <c r="HM90" s="1"/>
  <c r="HN89" s="1"/>
  <c r="HO88" s="1"/>
  <c r="GZ72"/>
  <c r="GZ77"/>
  <c r="HQ77"/>
  <c r="HR76" s="1"/>
  <c r="HS75" s="1"/>
  <c r="HT74" s="1"/>
  <c r="HU73" s="1"/>
  <c r="HH75"/>
  <c r="HI74" s="1"/>
  <c r="HJ73" s="1"/>
  <c r="HK72" s="1"/>
  <c r="HL71" s="1"/>
  <c r="HM70" s="1"/>
  <c r="HN69" s="1"/>
  <c r="HO68" s="1"/>
  <c r="HQ91"/>
  <c r="HR90" s="1"/>
  <c r="HS89" s="1"/>
  <c r="HT88" s="1"/>
  <c r="HU87" s="1"/>
  <c r="HV86" s="1"/>
  <c r="HW85" s="1"/>
  <c r="HX84" s="1"/>
  <c r="HQ81"/>
  <c r="HR80" s="1"/>
  <c r="HS79" s="1"/>
  <c r="HT78" s="1"/>
  <c r="HU77" s="1"/>
  <c r="HV76" s="1"/>
  <c r="HW75" s="1"/>
  <c r="HX74" s="1"/>
  <c r="GX94"/>
  <c r="HQ96"/>
  <c r="HR95" s="1"/>
  <c r="HS94" s="1"/>
  <c r="HT93" s="1"/>
  <c r="HU92" s="1"/>
  <c r="HV91" s="1"/>
  <c r="HW90" s="1"/>
  <c r="HX89" s="1"/>
  <c r="GZ73"/>
  <c r="GZ76"/>
  <c r="HQ73"/>
  <c r="HR72" s="1"/>
  <c r="HS71" s="1"/>
  <c r="HT70" s="1"/>
  <c r="HU69" s="1"/>
  <c r="HV68" s="1"/>
  <c r="HW67" s="1"/>
  <c r="HX66" s="1"/>
  <c r="GZ84"/>
  <c r="GX82"/>
  <c r="GX71"/>
  <c r="GZ81"/>
  <c r="HQ89"/>
  <c r="HR88" s="1"/>
  <c r="HS87" s="1"/>
  <c r="HT86" s="1"/>
  <c r="HU85" s="1"/>
  <c r="HV84" s="1"/>
  <c r="HW83" s="1"/>
  <c r="HX82" s="1"/>
  <c r="HQ79"/>
  <c r="HR78" s="1"/>
  <c r="GZ68"/>
  <c r="GZ70"/>
  <c r="HH84"/>
  <c r="HI83" s="1"/>
  <c r="HJ82" s="1"/>
  <c r="HK81" s="1"/>
  <c r="HL80" s="1"/>
  <c r="HM79" s="1"/>
  <c r="HN78" s="1"/>
  <c r="HO77" s="1"/>
  <c r="HH81"/>
  <c r="HI80" s="1"/>
  <c r="HJ79" s="1"/>
  <c r="HK78" s="1"/>
  <c r="HL77" s="1"/>
  <c r="HM76" s="1"/>
  <c r="HN75" s="1"/>
  <c r="HO74" s="1"/>
  <c r="HH74"/>
  <c r="HI73" s="1"/>
  <c r="HJ72" s="1"/>
  <c r="HK71" s="1"/>
  <c r="HL70" s="1"/>
  <c r="HM69" s="1"/>
  <c r="HN68" s="1"/>
  <c r="HO67" s="1"/>
  <c r="HH101"/>
  <c r="HI100" s="1"/>
  <c r="HJ99" s="1"/>
  <c r="HK98" s="1"/>
  <c r="HL97" s="1"/>
  <c r="HM96" s="1"/>
  <c r="HN95" s="1"/>
  <c r="HO94" s="1"/>
  <c r="HH94"/>
  <c r="HI93" s="1"/>
  <c r="HJ92" s="1"/>
  <c r="HK91" s="1"/>
  <c r="HL90" s="1"/>
  <c r="HM89" s="1"/>
  <c r="HN88" s="1"/>
  <c r="HO87" s="1"/>
  <c r="HH89"/>
  <c r="HI88" s="1"/>
  <c r="HJ87" s="1"/>
  <c r="HK86" s="1"/>
  <c r="HL85" s="1"/>
  <c r="HM84" s="1"/>
  <c r="HN83" s="1"/>
  <c r="HO82" s="1"/>
  <c r="HH96"/>
  <c r="HI95" s="1"/>
  <c r="HJ94" s="1"/>
  <c r="HK93" s="1"/>
  <c r="HL92" s="1"/>
  <c r="HM91" s="1"/>
  <c r="HN90" s="1"/>
  <c r="HO89" s="1"/>
  <c r="GZ80"/>
  <c r="HQ69"/>
  <c r="HR68" s="1"/>
  <c r="HS67" s="1"/>
  <c r="HT66" s="1"/>
  <c r="HU65" s="1"/>
  <c r="HV64" s="1"/>
  <c r="HW63" s="1"/>
  <c r="HX62" s="1"/>
  <c r="GX72"/>
  <c r="HQ94"/>
  <c r="HR93" s="1"/>
  <c r="HS92" s="1"/>
  <c r="HT91" s="1"/>
  <c r="HU90" s="1"/>
  <c r="HV89" s="1"/>
  <c r="HW88" s="1"/>
  <c r="HX87" s="1"/>
  <c r="HH88"/>
  <c r="HI87" s="1"/>
  <c r="HJ86" s="1"/>
  <c r="HK85" s="1"/>
  <c r="HL84" s="1"/>
  <c r="HM83" s="1"/>
  <c r="HN82" s="1"/>
  <c r="HO81" s="1"/>
  <c r="HH79"/>
  <c r="HI78" s="1"/>
  <c r="HJ77" s="1"/>
  <c r="HK76" s="1"/>
  <c r="HL75" s="1"/>
  <c r="HM74" s="1"/>
  <c r="HN73" s="1"/>
  <c r="HO72" s="1"/>
  <c r="HH78"/>
  <c r="HI77" s="1"/>
  <c r="HJ76" s="1"/>
  <c r="HK75" s="1"/>
  <c r="HL74" s="1"/>
  <c r="HM73" s="1"/>
  <c r="HN72" s="1"/>
  <c r="HO71" s="1"/>
  <c r="HQ93"/>
  <c r="HR92" s="1"/>
  <c r="HS91" s="1"/>
  <c r="HT90" s="1"/>
  <c r="HQ78"/>
  <c r="HR77" s="1"/>
  <c r="HS76" s="1"/>
  <c r="HT75" s="1"/>
  <c r="HU74" s="1"/>
  <c r="HV73" s="1"/>
  <c r="HW72" s="1"/>
  <c r="HX71" s="1"/>
  <c r="HH86"/>
  <c r="HI85" s="1"/>
  <c r="HJ84" s="1"/>
  <c r="HK83" s="1"/>
  <c r="HL82" s="1"/>
  <c r="HM81" s="1"/>
  <c r="HN80" s="1"/>
  <c r="HO79" s="1"/>
  <c r="HQ74"/>
  <c r="HR73" s="1"/>
  <c r="HS72" s="1"/>
  <c r="HT71" s="1"/>
  <c r="HU70" s="1"/>
  <c r="HV69" s="1"/>
  <c r="HW68" s="1"/>
  <c r="HX67" s="1"/>
  <c r="HQ97"/>
  <c r="HR96" s="1"/>
  <c r="HS95" s="1"/>
  <c r="HT94" s="1"/>
  <c r="HU93" s="1"/>
  <c r="HV92" s="1"/>
  <c r="HW91" s="1"/>
  <c r="HX90" s="1"/>
  <c r="HQ99"/>
  <c r="HR98" s="1"/>
  <c r="HS97" s="1"/>
  <c r="HT96" s="1"/>
  <c r="HU95" s="1"/>
  <c r="HV94" s="1"/>
  <c r="HW93" s="1"/>
  <c r="HX92" s="1"/>
  <c r="HH90"/>
  <c r="HI89" s="1"/>
  <c r="HJ88" s="1"/>
  <c r="HK87" s="1"/>
  <c r="HL86" s="1"/>
  <c r="HM85" s="1"/>
  <c r="HN84" s="1"/>
  <c r="HO83" s="1"/>
  <c r="HH76"/>
  <c r="HI75" s="1"/>
  <c r="HJ74" s="1"/>
  <c r="HK73" s="1"/>
  <c r="HL72" s="1"/>
  <c r="HM71" s="1"/>
  <c r="HN70" s="1"/>
  <c r="HO69" s="1"/>
  <c r="HQ72"/>
  <c r="HR71" s="1"/>
  <c r="HS70" s="1"/>
  <c r="HT69" s="1"/>
  <c r="HU68" s="1"/>
  <c r="HV67" s="1"/>
  <c r="HW66" s="1"/>
  <c r="HX65" s="1"/>
  <c r="HH102"/>
  <c r="HI101" s="1"/>
  <c r="HJ100" s="1"/>
  <c r="HK99" s="1"/>
  <c r="HL98" s="1"/>
  <c r="HM97" s="1"/>
  <c r="HN96" s="1"/>
  <c r="HO95" s="1"/>
  <c r="HH99"/>
  <c r="HI98" s="1"/>
  <c r="HJ97" s="1"/>
  <c r="HK96" s="1"/>
  <c r="HL95" s="1"/>
  <c r="HM94" s="1"/>
  <c r="HN93" s="1"/>
  <c r="HO92" s="1"/>
  <c r="HQ100"/>
  <c r="HR99" s="1"/>
  <c r="HH72"/>
  <c r="HI71" s="1"/>
  <c r="HJ70" s="1"/>
  <c r="HK69" s="1"/>
  <c r="HL68" s="1"/>
  <c r="HM67" s="1"/>
  <c r="HN66" s="1"/>
  <c r="HO65" s="1"/>
  <c r="HQ70"/>
  <c r="HR69" s="1"/>
  <c r="HS68" s="1"/>
  <c r="HT67" s="1"/>
  <c r="HU66" s="1"/>
  <c r="HV65" s="1"/>
  <c r="HW64" s="1"/>
  <c r="HX63" s="1"/>
  <c r="HQ71"/>
  <c r="HR70" s="1"/>
  <c r="HS69" s="1"/>
  <c r="HT68" s="1"/>
  <c r="HU67" s="1"/>
  <c r="HV66" s="1"/>
  <c r="HW65" s="1"/>
  <c r="HX64" s="1"/>
  <c r="HH98"/>
  <c r="HI97" s="1"/>
  <c r="HJ96" s="1"/>
  <c r="HK95" s="1"/>
  <c r="HL94" s="1"/>
  <c r="HM93" s="1"/>
  <c r="HN92" s="1"/>
  <c r="HO91" s="1"/>
  <c r="HH77"/>
  <c r="HI76" s="1"/>
  <c r="HJ75" s="1"/>
  <c r="HK74" s="1"/>
  <c r="HL73" s="1"/>
  <c r="HM72" s="1"/>
  <c r="HN71" s="1"/>
  <c r="HO70" s="1"/>
  <c r="HQ75"/>
  <c r="HR74" s="1"/>
  <c r="HS73" s="1"/>
  <c r="HT72" s="1"/>
  <c r="HU71" s="1"/>
  <c r="HV70" s="1"/>
  <c r="HW69" s="1"/>
  <c r="HX68" s="1"/>
  <c r="HH83"/>
  <c r="HI82" s="1"/>
  <c r="HJ81" s="1"/>
  <c r="HK80" s="1"/>
  <c r="HL79" s="1"/>
  <c r="HM78" s="1"/>
  <c r="HN77" s="1"/>
  <c r="HO76" s="1"/>
  <c r="HH71"/>
  <c r="HI70" s="1"/>
  <c r="HJ69" s="1"/>
  <c r="HK68" s="1"/>
  <c r="HL67" s="1"/>
  <c r="HM66" s="1"/>
  <c r="HN65" s="1"/>
  <c r="HO64" s="1"/>
  <c r="HH91"/>
  <c r="HI90" s="1"/>
  <c r="HJ89" s="1"/>
  <c r="HK88" s="1"/>
  <c r="HL87" s="1"/>
  <c r="HM86" s="1"/>
  <c r="HN85" s="1"/>
  <c r="HO84" s="1"/>
  <c r="HH93"/>
  <c r="HI92" s="1"/>
  <c r="HJ91" s="1"/>
  <c r="HK90" s="1"/>
  <c r="HL89" s="1"/>
  <c r="HM88" s="1"/>
  <c r="HN87" s="1"/>
  <c r="HO86" s="1"/>
  <c r="HQ98"/>
  <c r="HR97" s="1"/>
  <c r="HS96" s="1"/>
  <c r="HT95" s="1"/>
  <c r="HU94" s="1"/>
  <c r="HV93" s="1"/>
  <c r="HW92" s="1"/>
  <c r="HX91" s="1"/>
  <c r="HH92"/>
  <c r="HI91" s="1"/>
  <c r="HJ90" s="1"/>
  <c r="HK89" s="1"/>
  <c r="HL88" s="1"/>
  <c r="HM87" s="1"/>
  <c r="HN86" s="1"/>
  <c r="HO85" s="1"/>
  <c r="BL104"/>
  <c r="BM103" s="1"/>
  <c r="BN102" s="1"/>
  <c r="BO101" s="1"/>
  <c r="BP100" s="1"/>
  <c r="BQ99" s="1"/>
  <c r="BL102"/>
  <c r="BM101" s="1"/>
  <c r="BN100" s="1"/>
  <c r="BO99" s="1"/>
  <c r="BP98" s="1"/>
  <c r="BQ97" s="1"/>
  <c r="BL88"/>
  <c r="BM87" s="1"/>
  <c r="BN86" s="1"/>
  <c r="BO85" s="1"/>
  <c r="BP84" s="1"/>
  <c r="BQ83" s="1"/>
  <c r="BL73"/>
  <c r="BM72" s="1"/>
  <c r="BN71" s="1"/>
  <c r="BO70" s="1"/>
  <c r="BP69" s="1"/>
  <c r="BQ68" s="1"/>
  <c r="BL86"/>
  <c r="BM85" s="1"/>
  <c r="BN84" s="1"/>
  <c r="BO83" s="1"/>
  <c r="BP82" s="1"/>
  <c r="BQ81" s="1"/>
  <c r="BD9"/>
  <c r="BL100"/>
  <c r="BM99" s="1"/>
  <c r="BN98" s="1"/>
  <c r="BO97" s="1"/>
  <c r="BP96" s="1"/>
  <c r="BQ95" s="1"/>
  <c r="BR53"/>
  <c r="BR54"/>
  <c r="BL96"/>
  <c r="BM95" s="1"/>
  <c r="BN94" s="1"/>
  <c r="BO93" s="1"/>
  <c r="BP92" s="1"/>
  <c r="BQ91" s="1"/>
  <c r="BL83"/>
  <c r="BM82" s="1"/>
  <c r="BN81" s="1"/>
  <c r="BO80" s="1"/>
  <c r="BP79" s="1"/>
  <c r="BQ78" s="1"/>
  <c r="BL70"/>
  <c r="BM69" s="1"/>
  <c r="BN68" s="1"/>
  <c r="BO67" s="1"/>
  <c r="BP66" s="1"/>
  <c r="BQ65" s="1"/>
  <c r="BR55"/>
  <c r="BL95"/>
  <c r="BM94" s="1"/>
  <c r="BN93" s="1"/>
  <c r="BO92" s="1"/>
  <c r="BP91" s="1"/>
  <c r="BL94"/>
  <c r="BL87"/>
  <c r="BL74"/>
  <c r="BM73" s="1"/>
  <c r="BN72" s="1"/>
  <c r="BO71" s="1"/>
  <c r="BP70" s="1"/>
  <c r="BQ69" s="1"/>
  <c r="BL69"/>
  <c r="BL91"/>
  <c r="BM90" s="1"/>
  <c r="BN89" s="1"/>
  <c r="BO88" s="1"/>
  <c r="BP87" s="1"/>
  <c r="BQ86" s="1"/>
  <c r="BL68"/>
  <c r="BL82"/>
  <c r="BM81" s="1"/>
  <c r="BN80" s="1"/>
  <c r="BO79" s="1"/>
  <c r="BP78" s="1"/>
  <c r="BQ77" s="1"/>
  <c r="BL97"/>
  <c r="BL93"/>
  <c r="BM63"/>
  <c r="BM64"/>
  <c r="BN63" s="1"/>
  <c r="BO62" s="1"/>
  <c r="BP61" s="1"/>
  <c r="BQ60" s="1"/>
  <c r="BM65"/>
  <c r="BN64" s="1"/>
  <c r="BO63" s="1"/>
  <c r="BP62" s="1"/>
  <c r="BQ61" s="1"/>
  <c r="BN52"/>
  <c r="BO51" s="1"/>
  <c r="BL75"/>
  <c r="BM74" s="1"/>
  <c r="BN73" s="1"/>
  <c r="BO72" s="1"/>
  <c r="BP71" s="1"/>
  <c r="BQ70" s="1"/>
  <c r="BL71"/>
  <c r="BL99"/>
  <c r="BM98" s="1"/>
  <c r="BN97" s="1"/>
  <c r="BO96" s="1"/>
  <c r="BP95" s="1"/>
  <c r="BQ94" s="1"/>
  <c r="BL85"/>
  <c r="BL76"/>
  <c r="BL79"/>
  <c r="BL101"/>
  <c r="DP49"/>
  <c r="DP48"/>
  <c r="BM66"/>
  <c r="BN65" s="1"/>
  <c r="BO64" s="1"/>
  <c r="BP63" s="1"/>
  <c r="BQ62" s="1"/>
  <c r="BL81"/>
  <c r="BM80" s="1"/>
  <c r="BN79" s="1"/>
  <c r="BO78" s="1"/>
  <c r="BP77" s="1"/>
  <c r="BQ76" s="1"/>
  <c r="BL77"/>
  <c r="BL78"/>
  <c r="BL90"/>
  <c r="BM89" s="1"/>
  <c r="BN88" s="1"/>
  <c r="BO87" s="1"/>
  <c r="BP86" s="1"/>
  <c r="BQ85" s="1"/>
  <c r="BL72"/>
  <c r="BL84"/>
  <c r="BL98"/>
  <c r="BM97" s="1"/>
  <c r="BN96" s="1"/>
  <c r="BO95" s="1"/>
  <c r="BP94" s="1"/>
  <c r="BQ93" s="1"/>
  <c r="BL89"/>
  <c r="BR56"/>
  <c r="BL92"/>
  <c r="BM91" s="1"/>
  <c r="BN90" s="1"/>
  <c r="BO89" s="1"/>
  <c r="BP88" s="1"/>
  <c r="BQ87" s="1"/>
  <c r="BL80"/>
  <c r="BM79" s="1"/>
  <c r="BN78" s="1"/>
  <c r="BO77" s="1"/>
  <c r="BP76" s="1"/>
  <c r="BQ75" s="1"/>
  <c r="CX14"/>
  <c r="CY13" s="1"/>
  <c r="JZ190"/>
  <c r="BO59"/>
  <c r="CZ10"/>
  <c r="IF13"/>
  <c r="IH11"/>
  <c r="HK16"/>
  <c r="HK14"/>
  <c r="KV178" l="1"/>
  <c r="JL181"/>
  <c r="JM181" s="1"/>
  <c r="JP181" s="1"/>
  <c r="KV181"/>
  <c r="DP145"/>
  <c r="JL205"/>
  <c r="JM206" s="1"/>
  <c r="JP206" s="1"/>
  <c r="DP84"/>
  <c r="JL201"/>
  <c r="JM202" s="1"/>
  <c r="JP202" s="1"/>
  <c r="DP69"/>
  <c r="JL178"/>
  <c r="JM179" s="1"/>
  <c r="JP179" s="1"/>
  <c r="DP149"/>
  <c r="JL182"/>
  <c r="JL208"/>
  <c r="JM208" s="1"/>
  <c r="JP208" s="1"/>
  <c r="KV182"/>
  <c r="BR185"/>
  <c r="DP156"/>
  <c r="DP98"/>
  <c r="DP203"/>
  <c r="DP81"/>
  <c r="DP70"/>
  <c r="DP27"/>
  <c r="KV172"/>
  <c r="DP97"/>
  <c r="DP196"/>
  <c r="DP160"/>
  <c r="DP140"/>
  <c r="DP79"/>
  <c r="DP110"/>
  <c r="BR207"/>
  <c r="DP142"/>
  <c r="BR208"/>
  <c r="DP148"/>
  <c r="DP146"/>
  <c r="DP202"/>
  <c r="DP78"/>
  <c r="BM206"/>
  <c r="BN205" s="1"/>
  <c r="BO204" s="1"/>
  <c r="BP203" s="1"/>
  <c r="BQ202" s="1"/>
  <c r="DP155"/>
  <c r="IL205"/>
  <c r="IM204" s="1"/>
  <c r="IN203" s="1"/>
  <c r="IO202" s="1"/>
  <c r="IP201" s="1"/>
  <c r="IQ200" s="1"/>
  <c r="IR199" s="1"/>
  <c r="IS198" s="1"/>
  <c r="IT197" s="1"/>
  <c r="IU196" s="1"/>
  <c r="IV195" s="1"/>
  <c r="IW194" s="1"/>
  <c r="IX193" s="1"/>
  <c r="IY192" s="1"/>
  <c r="HI202"/>
  <c r="HJ201" s="1"/>
  <c r="HK200" s="1"/>
  <c r="HL199" s="1"/>
  <c r="HM198" s="1"/>
  <c r="HN197" s="1"/>
  <c r="HO196" s="1"/>
  <c r="JU179"/>
  <c r="JV178" s="1"/>
  <c r="JW177" s="1"/>
  <c r="JX176" s="1"/>
  <c r="JY175" s="1"/>
  <c r="JZ174" s="1"/>
  <c r="KA173" s="1"/>
  <c r="BM200"/>
  <c r="HR177"/>
  <c r="HS176" s="1"/>
  <c r="HT175" s="1"/>
  <c r="HU174" s="1"/>
  <c r="HV173" s="1"/>
  <c r="HW172" s="1"/>
  <c r="HX171" s="1"/>
  <c r="HR174"/>
  <c r="HS173" s="1"/>
  <c r="HT172" s="1"/>
  <c r="HU171" s="1"/>
  <c r="HV170" s="1"/>
  <c r="HW169" s="1"/>
  <c r="HX168" s="1"/>
  <c r="HR179"/>
  <c r="HS178" s="1"/>
  <c r="HT177" s="1"/>
  <c r="HU176" s="1"/>
  <c r="HV175" s="1"/>
  <c r="HW174" s="1"/>
  <c r="HX173" s="1"/>
  <c r="HI191"/>
  <c r="HJ190" s="1"/>
  <c r="HK189" s="1"/>
  <c r="HL188" s="1"/>
  <c r="HM187" s="1"/>
  <c r="HN186" s="1"/>
  <c r="HO185" s="1"/>
  <c r="KD204"/>
  <c r="KE203" s="1"/>
  <c r="KF202" s="1"/>
  <c r="KG201" s="1"/>
  <c r="KH200" s="1"/>
  <c r="KI199" s="1"/>
  <c r="KJ198" s="1"/>
  <c r="HR204"/>
  <c r="HS203" s="1"/>
  <c r="HT202" s="1"/>
  <c r="HU201" s="1"/>
  <c r="HV200" s="1"/>
  <c r="HW199" s="1"/>
  <c r="HX198" s="1"/>
  <c r="BM174"/>
  <c r="BN173" s="1"/>
  <c r="BO172" s="1"/>
  <c r="BP171" s="1"/>
  <c r="BQ170" s="1"/>
  <c r="HI180"/>
  <c r="HJ179" s="1"/>
  <c r="HK178" s="1"/>
  <c r="HL177" s="1"/>
  <c r="HM176" s="1"/>
  <c r="HN175" s="1"/>
  <c r="HO174" s="1"/>
  <c r="HO171"/>
  <c r="HI198"/>
  <c r="HJ197" s="1"/>
  <c r="HK196" s="1"/>
  <c r="HL195" s="1"/>
  <c r="HM194" s="1"/>
  <c r="HN193" s="1"/>
  <c r="HO192" s="1"/>
  <c r="HI201"/>
  <c r="HJ200" s="1"/>
  <c r="HK199" s="1"/>
  <c r="HL198" s="1"/>
  <c r="HM197" s="1"/>
  <c r="HN196" s="1"/>
  <c r="HO195" s="1"/>
  <c r="HU196"/>
  <c r="HI181"/>
  <c r="HJ180" s="1"/>
  <c r="HK179" s="1"/>
  <c r="HL178" s="1"/>
  <c r="HM177" s="1"/>
  <c r="HN176" s="1"/>
  <c r="HR205"/>
  <c r="HS204" s="1"/>
  <c r="HT203" s="1"/>
  <c r="HU202" s="1"/>
  <c r="HR180"/>
  <c r="HS179" s="1"/>
  <c r="HT178" s="1"/>
  <c r="HU177" s="1"/>
  <c r="HV176" s="1"/>
  <c r="HW175" s="1"/>
  <c r="HX174" s="1"/>
  <c r="BM198"/>
  <c r="BN197" s="1"/>
  <c r="BO196" s="1"/>
  <c r="BP195" s="1"/>
  <c r="BQ194" s="1"/>
  <c r="BM181"/>
  <c r="BN180" s="1"/>
  <c r="BO179" s="1"/>
  <c r="BP178" s="1"/>
  <c r="BQ177" s="1"/>
  <c r="JU205"/>
  <c r="JV204" s="1"/>
  <c r="JW203" s="1"/>
  <c r="JX202" s="1"/>
  <c r="JY201" s="1"/>
  <c r="JZ200" s="1"/>
  <c r="KA199" s="1"/>
  <c r="IK194"/>
  <c r="IL193" s="1"/>
  <c r="IM192" s="1"/>
  <c r="IN191" s="1"/>
  <c r="IO190" s="1"/>
  <c r="IP189" s="1"/>
  <c r="IK207"/>
  <c r="IL206" s="1"/>
  <c r="IM205" s="1"/>
  <c r="IN204" s="1"/>
  <c r="IO203" s="1"/>
  <c r="IP202" s="1"/>
  <c r="IQ201" s="1"/>
  <c r="IR200" s="1"/>
  <c r="IS199" s="1"/>
  <c r="IT198" s="1"/>
  <c r="IU197" s="1"/>
  <c r="IV196" s="1"/>
  <c r="IW195" s="1"/>
  <c r="IX194" s="1"/>
  <c r="IY193" s="1"/>
  <c r="IK205"/>
  <c r="IL204" s="1"/>
  <c r="IM203" s="1"/>
  <c r="IN202" s="1"/>
  <c r="IO201" s="1"/>
  <c r="IP200" s="1"/>
  <c r="IQ199" s="1"/>
  <c r="IR198" s="1"/>
  <c r="IS197" s="1"/>
  <c r="IT196" s="1"/>
  <c r="IU195" s="1"/>
  <c r="IV194" s="1"/>
  <c r="IW193" s="1"/>
  <c r="IX192" s="1"/>
  <c r="IY191" s="1"/>
  <c r="IK189"/>
  <c r="IL188" s="1"/>
  <c r="IM187" s="1"/>
  <c r="IN186" s="1"/>
  <c r="IO185" s="1"/>
  <c r="IP184" s="1"/>
  <c r="IQ183" s="1"/>
  <c r="IR182" s="1"/>
  <c r="IS181" s="1"/>
  <c r="IT180" s="1"/>
  <c r="IU179" s="1"/>
  <c r="IV178" s="1"/>
  <c r="IW177" s="1"/>
  <c r="IX176" s="1"/>
  <c r="IY175" s="1"/>
  <c r="DP143"/>
  <c r="DP150"/>
  <c r="IK186"/>
  <c r="IL185" s="1"/>
  <c r="IM184" s="1"/>
  <c r="IN183" s="1"/>
  <c r="IO182" s="1"/>
  <c r="IP181" s="1"/>
  <c r="IQ180" s="1"/>
  <c r="IR179" s="1"/>
  <c r="IS178" s="1"/>
  <c r="IT177" s="1"/>
  <c r="IU176" s="1"/>
  <c r="IV175" s="1"/>
  <c r="IW174" s="1"/>
  <c r="IX173" s="1"/>
  <c r="IY172" s="1"/>
  <c r="DP82"/>
  <c r="DP139"/>
  <c r="DP197"/>
  <c r="IK203"/>
  <c r="DP162"/>
  <c r="DP201"/>
  <c r="DP204"/>
  <c r="KB192"/>
  <c r="BM178"/>
  <c r="BN177" s="1"/>
  <c r="BO176" s="1"/>
  <c r="BP175" s="1"/>
  <c r="BQ174" s="1"/>
  <c r="KB208"/>
  <c r="JU207"/>
  <c r="JV206" s="1"/>
  <c r="JW205" s="1"/>
  <c r="JX204" s="1"/>
  <c r="JY203" s="1"/>
  <c r="JZ202" s="1"/>
  <c r="KA201" s="1"/>
  <c r="HI190"/>
  <c r="HJ189" s="1"/>
  <c r="HK188" s="1"/>
  <c r="HL187" s="1"/>
  <c r="HM186" s="1"/>
  <c r="HN185" s="1"/>
  <c r="HO184" s="1"/>
  <c r="JU203"/>
  <c r="JV202" s="1"/>
  <c r="JW201" s="1"/>
  <c r="JX200" s="1"/>
  <c r="JY199" s="1"/>
  <c r="JZ198" s="1"/>
  <c r="KA197" s="1"/>
  <c r="BN190"/>
  <c r="KD207"/>
  <c r="KK208"/>
  <c r="HI187"/>
  <c r="HJ186" s="1"/>
  <c r="HK185" s="1"/>
  <c r="HL184" s="1"/>
  <c r="HM183" s="1"/>
  <c r="HN182" s="1"/>
  <c r="HO181" s="1"/>
  <c r="JU204"/>
  <c r="JV203" s="1"/>
  <c r="JW202" s="1"/>
  <c r="JX201" s="1"/>
  <c r="JY200" s="1"/>
  <c r="JZ199" s="1"/>
  <c r="KA198" s="1"/>
  <c r="BM182"/>
  <c r="BN181" s="1"/>
  <c r="BO180" s="1"/>
  <c r="BP179" s="1"/>
  <c r="BQ178" s="1"/>
  <c r="HR182"/>
  <c r="HS181" s="1"/>
  <c r="HT180" s="1"/>
  <c r="HU179" s="1"/>
  <c r="HV178" s="1"/>
  <c r="HW177" s="1"/>
  <c r="HX176" s="1"/>
  <c r="BM180"/>
  <c r="BN179" s="1"/>
  <c r="BO178" s="1"/>
  <c r="BP177" s="1"/>
  <c r="BQ176" s="1"/>
  <c r="HI196"/>
  <c r="HJ195" s="1"/>
  <c r="HK194" s="1"/>
  <c r="HL193" s="1"/>
  <c r="HM192" s="1"/>
  <c r="HN191" s="1"/>
  <c r="HO190" s="1"/>
  <c r="HI184"/>
  <c r="HJ183" s="1"/>
  <c r="HK182" s="1"/>
  <c r="HL181" s="1"/>
  <c r="HM180" s="1"/>
  <c r="HN179" s="1"/>
  <c r="HO178" s="1"/>
  <c r="HR188"/>
  <c r="HS187" s="1"/>
  <c r="HT186" s="1"/>
  <c r="HU185" s="1"/>
  <c r="HV184" s="1"/>
  <c r="HW183" s="1"/>
  <c r="HX182" s="1"/>
  <c r="BM183"/>
  <c r="BN182" s="1"/>
  <c r="BO181" s="1"/>
  <c r="BP180" s="1"/>
  <c r="BQ179" s="1"/>
  <c r="BR184"/>
  <c r="BM177"/>
  <c r="BN176" s="1"/>
  <c r="BO175" s="1"/>
  <c r="BP174" s="1"/>
  <c r="BQ173" s="1"/>
  <c r="HI186"/>
  <c r="HJ185" s="1"/>
  <c r="HK184" s="1"/>
  <c r="HL183" s="1"/>
  <c r="HM182" s="1"/>
  <c r="HN181" s="1"/>
  <c r="HO180" s="1"/>
  <c r="HI188"/>
  <c r="HJ187" s="1"/>
  <c r="HK186" s="1"/>
  <c r="HL185" s="1"/>
  <c r="HM184" s="1"/>
  <c r="HN183" s="1"/>
  <c r="HO182" s="1"/>
  <c r="KD205"/>
  <c r="KE204" s="1"/>
  <c r="KF203" s="1"/>
  <c r="KG202" s="1"/>
  <c r="KH201" s="1"/>
  <c r="KI200" s="1"/>
  <c r="KJ199" s="1"/>
  <c r="JU202"/>
  <c r="BM194"/>
  <c r="HR203"/>
  <c r="KD192"/>
  <c r="KK193"/>
  <c r="JU180"/>
  <c r="JV179" s="1"/>
  <c r="JW178" s="1"/>
  <c r="JX177" s="1"/>
  <c r="JY176" s="1"/>
  <c r="JZ175" s="1"/>
  <c r="KA174" s="1"/>
  <c r="HI179"/>
  <c r="IK201"/>
  <c r="IL200" s="1"/>
  <c r="IM199" s="1"/>
  <c r="IN198" s="1"/>
  <c r="IO197" s="1"/>
  <c r="IP196" s="1"/>
  <c r="IQ195" s="1"/>
  <c r="IR194" s="1"/>
  <c r="IS193" s="1"/>
  <c r="IT192" s="1"/>
  <c r="IU191" s="1"/>
  <c r="IV190" s="1"/>
  <c r="IW189" s="1"/>
  <c r="IX188" s="1"/>
  <c r="IY187" s="1"/>
  <c r="IK197"/>
  <c r="IL196" s="1"/>
  <c r="IM195" s="1"/>
  <c r="IN194" s="1"/>
  <c r="IO193" s="1"/>
  <c r="IP192" s="1"/>
  <c r="IQ191" s="1"/>
  <c r="IR190" s="1"/>
  <c r="IS189" s="1"/>
  <c r="IT188" s="1"/>
  <c r="IU187" s="1"/>
  <c r="IV186" s="1"/>
  <c r="IW185" s="1"/>
  <c r="IX184" s="1"/>
  <c r="IY183" s="1"/>
  <c r="IK198"/>
  <c r="IL197" s="1"/>
  <c r="IM196" s="1"/>
  <c r="IN195" s="1"/>
  <c r="IO194" s="1"/>
  <c r="IP193" s="1"/>
  <c r="IQ192" s="1"/>
  <c r="IR191" s="1"/>
  <c r="IS190" s="1"/>
  <c r="IT189" s="1"/>
  <c r="IU188" s="1"/>
  <c r="IV187" s="1"/>
  <c r="IW186" s="1"/>
  <c r="IX185" s="1"/>
  <c r="IY184" s="1"/>
  <c r="IK192"/>
  <c r="IL191" s="1"/>
  <c r="IM190" s="1"/>
  <c r="IN189" s="1"/>
  <c r="IO188" s="1"/>
  <c r="IP187" s="1"/>
  <c r="IQ186" s="1"/>
  <c r="IR185" s="1"/>
  <c r="IS184" s="1"/>
  <c r="IT183" s="1"/>
  <c r="IU182" s="1"/>
  <c r="IV181" s="1"/>
  <c r="IW180" s="1"/>
  <c r="IX179" s="1"/>
  <c r="IY178" s="1"/>
  <c r="KB195"/>
  <c r="IK208"/>
  <c r="IZ208" s="1"/>
  <c r="IK190"/>
  <c r="IL189" s="1"/>
  <c r="IM188" s="1"/>
  <c r="IN187" s="1"/>
  <c r="IO186" s="1"/>
  <c r="IP185" s="1"/>
  <c r="IQ184" s="1"/>
  <c r="IR183" s="1"/>
  <c r="IS182" s="1"/>
  <c r="IT181" s="1"/>
  <c r="IU180" s="1"/>
  <c r="IV179" s="1"/>
  <c r="IW178" s="1"/>
  <c r="IX177" s="1"/>
  <c r="IY176" s="1"/>
  <c r="DP71"/>
  <c r="DP138"/>
  <c r="DP161"/>
  <c r="DP186"/>
  <c r="BM175"/>
  <c r="BN174" s="1"/>
  <c r="BO173" s="1"/>
  <c r="BP172" s="1"/>
  <c r="BQ171" s="1"/>
  <c r="JU187"/>
  <c r="KB188"/>
  <c r="HP208"/>
  <c r="HI207"/>
  <c r="HJ206" s="1"/>
  <c r="HK205" s="1"/>
  <c r="HL204" s="1"/>
  <c r="HM203" s="1"/>
  <c r="HN202" s="1"/>
  <c r="HO201" s="1"/>
  <c r="HI206"/>
  <c r="HJ205" s="1"/>
  <c r="HK204" s="1"/>
  <c r="HL203" s="1"/>
  <c r="HM202" s="1"/>
  <c r="HN201" s="1"/>
  <c r="HO200" s="1"/>
  <c r="HI197"/>
  <c r="HJ196" s="1"/>
  <c r="HK195" s="1"/>
  <c r="HL194" s="1"/>
  <c r="HM193" s="1"/>
  <c r="HN192" s="1"/>
  <c r="HO191" s="1"/>
  <c r="BM203"/>
  <c r="BN202" s="1"/>
  <c r="BO201" s="1"/>
  <c r="BP200" s="1"/>
  <c r="BQ199" s="1"/>
  <c r="KD175"/>
  <c r="KE174" s="1"/>
  <c r="KF173" s="1"/>
  <c r="KG172" s="1"/>
  <c r="KH171" s="1"/>
  <c r="KI170" s="1"/>
  <c r="KJ169" s="1"/>
  <c r="BM202"/>
  <c r="BN201" s="1"/>
  <c r="BO200" s="1"/>
  <c r="BP199" s="1"/>
  <c r="BQ198" s="1"/>
  <c r="BM201"/>
  <c r="BN200" s="1"/>
  <c r="BO199" s="1"/>
  <c r="BP198" s="1"/>
  <c r="BQ197" s="1"/>
  <c r="HI205"/>
  <c r="HR171"/>
  <c r="HI200"/>
  <c r="KD176"/>
  <c r="KE175" s="1"/>
  <c r="KF174" s="1"/>
  <c r="KG173" s="1"/>
  <c r="KH172" s="1"/>
  <c r="KI171" s="1"/>
  <c r="KJ170" s="1"/>
  <c r="KD202"/>
  <c r="KE201" s="1"/>
  <c r="KF200" s="1"/>
  <c r="KG199" s="1"/>
  <c r="KH198" s="1"/>
  <c r="KI197" s="1"/>
  <c r="KJ196" s="1"/>
  <c r="HR190"/>
  <c r="HS189" s="1"/>
  <c r="HT188" s="1"/>
  <c r="HI176"/>
  <c r="HJ175" s="1"/>
  <c r="HK174" s="1"/>
  <c r="HL173" s="1"/>
  <c r="HM172" s="1"/>
  <c r="HN171" s="1"/>
  <c r="HO170" s="1"/>
  <c r="HP170" s="1"/>
  <c r="HR191"/>
  <c r="HS190" s="1"/>
  <c r="HT189" s="1"/>
  <c r="HU188" s="1"/>
  <c r="HV187" s="1"/>
  <c r="HW186" s="1"/>
  <c r="HX185" s="1"/>
  <c r="HY192"/>
  <c r="HI203"/>
  <c r="HJ202" s="1"/>
  <c r="HK201" s="1"/>
  <c r="HL200" s="1"/>
  <c r="HM199" s="1"/>
  <c r="HN198" s="1"/>
  <c r="HO197" s="1"/>
  <c r="BM176"/>
  <c r="BN175" s="1"/>
  <c r="BO174" s="1"/>
  <c r="BP173" s="1"/>
  <c r="BQ172" s="1"/>
  <c r="KD180"/>
  <c r="KE179" s="1"/>
  <c r="KF178" s="1"/>
  <c r="KG177" s="1"/>
  <c r="KH176" s="1"/>
  <c r="KI175" s="1"/>
  <c r="KJ174" s="1"/>
  <c r="KK181"/>
  <c r="KD201"/>
  <c r="HR178"/>
  <c r="HS177" s="1"/>
  <c r="HT176" s="1"/>
  <c r="HU175" s="1"/>
  <c r="HV174" s="1"/>
  <c r="HW173" s="1"/>
  <c r="HX172" s="1"/>
  <c r="KD190"/>
  <c r="JU178"/>
  <c r="JV177" s="1"/>
  <c r="JW176" s="1"/>
  <c r="JX175" s="1"/>
  <c r="JY174" s="1"/>
  <c r="JZ173" s="1"/>
  <c r="KA172" s="1"/>
  <c r="KB172" s="1"/>
  <c r="DP109"/>
  <c r="DP200"/>
  <c r="KB191"/>
  <c r="IK184"/>
  <c r="IL183" s="1"/>
  <c r="IM182" s="1"/>
  <c r="IN181" s="1"/>
  <c r="IO180" s="1"/>
  <c r="IP179" s="1"/>
  <c r="IQ178" s="1"/>
  <c r="IR177" s="1"/>
  <c r="IS176" s="1"/>
  <c r="IT175" s="1"/>
  <c r="IU174" s="1"/>
  <c r="IV173" s="1"/>
  <c r="IW172" s="1"/>
  <c r="IX171" s="1"/>
  <c r="IY170" s="1"/>
  <c r="IK182"/>
  <c r="IL181" s="1"/>
  <c r="IM180" s="1"/>
  <c r="IN179" s="1"/>
  <c r="IO178" s="1"/>
  <c r="IP177" s="1"/>
  <c r="IQ176" s="1"/>
  <c r="IR175" s="1"/>
  <c r="IS174" s="1"/>
  <c r="IT173" s="1"/>
  <c r="IU172" s="1"/>
  <c r="IV171" s="1"/>
  <c r="IW170" s="1"/>
  <c r="IX169" s="1"/>
  <c r="IY168" s="1"/>
  <c r="DP141"/>
  <c r="DP182"/>
  <c r="IK188"/>
  <c r="IL187" s="1"/>
  <c r="IM186" s="1"/>
  <c r="IN185" s="1"/>
  <c r="IO184" s="1"/>
  <c r="IP183" s="1"/>
  <c r="IQ182" s="1"/>
  <c r="IR181" s="1"/>
  <c r="IS180" s="1"/>
  <c r="IT179" s="1"/>
  <c r="IK193"/>
  <c r="IL192" s="1"/>
  <c r="IM191" s="1"/>
  <c r="IN190" s="1"/>
  <c r="IO189" s="1"/>
  <c r="IP188" s="1"/>
  <c r="IQ187" s="1"/>
  <c r="IR186" s="1"/>
  <c r="IS185" s="1"/>
  <c r="IT184" s="1"/>
  <c r="IU183" s="1"/>
  <c r="IV182" s="1"/>
  <c r="IW181" s="1"/>
  <c r="IX180" s="1"/>
  <c r="IY179" s="1"/>
  <c r="IK185"/>
  <c r="IL184" s="1"/>
  <c r="IM183" s="1"/>
  <c r="IN182" s="1"/>
  <c r="IO181" s="1"/>
  <c r="IP180" s="1"/>
  <c r="IQ179" s="1"/>
  <c r="IR178" s="1"/>
  <c r="IS177" s="1"/>
  <c r="IT176" s="1"/>
  <c r="IU175" s="1"/>
  <c r="IV174" s="1"/>
  <c r="IW173" s="1"/>
  <c r="IX172" s="1"/>
  <c r="IY171" s="1"/>
  <c r="IK204"/>
  <c r="IK195"/>
  <c r="IL194" s="1"/>
  <c r="IM193" s="1"/>
  <c r="IN192" s="1"/>
  <c r="IO191" s="1"/>
  <c r="IP190" s="1"/>
  <c r="IQ189" s="1"/>
  <c r="IR188" s="1"/>
  <c r="IS187" s="1"/>
  <c r="IT186" s="1"/>
  <c r="IU185" s="1"/>
  <c r="IV184" s="1"/>
  <c r="IW183" s="1"/>
  <c r="IX182" s="1"/>
  <c r="IY181" s="1"/>
  <c r="IK181"/>
  <c r="IL180" s="1"/>
  <c r="IM179" s="1"/>
  <c r="IN178" s="1"/>
  <c r="IO177" s="1"/>
  <c r="IP176" s="1"/>
  <c r="IQ175" s="1"/>
  <c r="IR174" s="1"/>
  <c r="IS173" s="1"/>
  <c r="IT172" s="1"/>
  <c r="IU171" s="1"/>
  <c r="IV170" s="1"/>
  <c r="IW169" s="1"/>
  <c r="IX168" s="1"/>
  <c r="IY167" s="1"/>
  <c r="IK196"/>
  <c r="IL195" s="1"/>
  <c r="IM194" s="1"/>
  <c r="IN193" s="1"/>
  <c r="IO192" s="1"/>
  <c r="IP191" s="1"/>
  <c r="IQ190" s="1"/>
  <c r="IR189" s="1"/>
  <c r="IS188" s="1"/>
  <c r="IT187" s="1"/>
  <c r="IU186" s="1"/>
  <c r="IV185" s="1"/>
  <c r="IW184" s="1"/>
  <c r="IX183" s="1"/>
  <c r="IY182" s="1"/>
  <c r="DP195"/>
  <c r="HR172"/>
  <c r="HS171" s="1"/>
  <c r="HT170" s="1"/>
  <c r="HU169" s="1"/>
  <c r="HV168" s="1"/>
  <c r="HW167" s="1"/>
  <c r="HX166" s="1"/>
  <c r="HR181"/>
  <c r="HS180" s="1"/>
  <c r="HT179" s="1"/>
  <c r="HU178" s="1"/>
  <c r="HV177" s="1"/>
  <c r="HW176" s="1"/>
  <c r="HX175" s="1"/>
  <c r="HI183"/>
  <c r="BM179"/>
  <c r="BN178" s="1"/>
  <c r="BO177" s="1"/>
  <c r="BP176" s="1"/>
  <c r="BQ175" s="1"/>
  <c r="KD174"/>
  <c r="BM197"/>
  <c r="BM171"/>
  <c r="BM195"/>
  <c r="BN194" s="1"/>
  <c r="BO193" s="1"/>
  <c r="BP192" s="1"/>
  <c r="BQ191" s="1"/>
  <c r="JU181"/>
  <c r="JV180" s="1"/>
  <c r="JW179" s="1"/>
  <c r="JX178" s="1"/>
  <c r="JY177" s="1"/>
  <c r="JZ176" s="1"/>
  <c r="KA175" s="1"/>
  <c r="JU206"/>
  <c r="JV205" s="1"/>
  <c r="JW204" s="1"/>
  <c r="JX203" s="1"/>
  <c r="JY202" s="1"/>
  <c r="JZ201" s="1"/>
  <c r="KA200" s="1"/>
  <c r="BM173"/>
  <c r="BN172" s="1"/>
  <c r="BO171" s="1"/>
  <c r="BP170" s="1"/>
  <c r="BQ169" s="1"/>
  <c r="HY208"/>
  <c r="HR207"/>
  <c r="HR173"/>
  <c r="HS172" s="1"/>
  <c r="HT171" s="1"/>
  <c r="HU170" s="1"/>
  <c r="HV169" s="1"/>
  <c r="HW168" s="1"/>
  <c r="HX167" s="1"/>
  <c r="JU182"/>
  <c r="JV181" s="1"/>
  <c r="JW180" s="1"/>
  <c r="JX179" s="1"/>
  <c r="JY178" s="1"/>
  <c r="JZ177" s="1"/>
  <c r="KA176" s="1"/>
  <c r="HI193"/>
  <c r="HJ192" s="1"/>
  <c r="HK191" s="1"/>
  <c r="HL190" s="1"/>
  <c r="HM189" s="1"/>
  <c r="HN188" s="1"/>
  <c r="HO187" s="1"/>
  <c r="HR189"/>
  <c r="HS188" s="1"/>
  <c r="HT187" s="1"/>
  <c r="HU186" s="1"/>
  <c r="HV185" s="1"/>
  <c r="HW184" s="1"/>
  <c r="HX183" s="1"/>
  <c r="HR176"/>
  <c r="HS175" s="1"/>
  <c r="HT174" s="1"/>
  <c r="HU173" s="1"/>
  <c r="HV172" s="1"/>
  <c r="HW171" s="1"/>
  <c r="HX170" s="1"/>
  <c r="KD203"/>
  <c r="KE202" s="1"/>
  <c r="KF201" s="1"/>
  <c r="KG200" s="1"/>
  <c r="KH199" s="1"/>
  <c r="KI198" s="1"/>
  <c r="KJ197" s="1"/>
  <c r="HI189"/>
  <c r="HJ188" s="1"/>
  <c r="HK187" s="1"/>
  <c r="HL186" s="1"/>
  <c r="HM185" s="1"/>
  <c r="HN184" s="1"/>
  <c r="HO183" s="1"/>
  <c r="BM204"/>
  <c r="BN203" s="1"/>
  <c r="BO202" s="1"/>
  <c r="BP201" s="1"/>
  <c r="BQ200" s="1"/>
  <c r="HI192"/>
  <c r="HJ191" s="1"/>
  <c r="HK190" s="1"/>
  <c r="HL189" s="1"/>
  <c r="HM188" s="1"/>
  <c r="HN187" s="1"/>
  <c r="HO186" s="1"/>
  <c r="IK183"/>
  <c r="IL182" s="1"/>
  <c r="IM181" s="1"/>
  <c r="IN180" s="1"/>
  <c r="IO179" s="1"/>
  <c r="IP178" s="1"/>
  <c r="IQ177" s="1"/>
  <c r="IR176" s="1"/>
  <c r="IS175" s="1"/>
  <c r="IT174" s="1"/>
  <c r="IU173" s="1"/>
  <c r="IV172" s="1"/>
  <c r="IW171" s="1"/>
  <c r="IX170" s="1"/>
  <c r="IY169" s="1"/>
  <c r="KB170"/>
  <c r="IK200"/>
  <c r="IL199" s="1"/>
  <c r="IM198" s="1"/>
  <c r="IN197" s="1"/>
  <c r="IO196" s="1"/>
  <c r="IP195" s="1"/>
  <c r="IQ194" s="1"/>
  <c r="IR193" s="1"/>
  <c r="IS192" s="1"/>
  <c r="IT191" s="1"/>
  <c r="IU190" s="1"/>
  <c r="IV189" s="1"/>
  <c r="IW188" s="1"/>
  <c r="IX187" s="1"/>
  <c r="IY186" s="1"/>
  <c r="IK179"/>
  <c r="IL178" s="1"/>
  <c r="IM177" s="1"/>
  <c r="IN176" s="1"/>
  <c r="IO175" s="1"/>
  <c r="IP174" s="1"/>
  <c r="IK187"/>
  <c r="IL186" s="1"/>
  <c r="IM185" s="1"/>
  <c r="IN184" s="1"/>
  <c r="IO183" s="1"/>
  <c r="IP182" s="1"/>
  <c r="IQ181" s="1"/>
  <c r="IR180" s="1"/>
  <c r="IS179" s="1"/>
  <c r="IT178" s="1"/>
  <c r="IU177" s="1"/>
  <c r="IV176" s="1"/>
  <c r="IW175" s="1"/>
  <c r="IX174" s="1"/>
  <c r="IY173" s="1"/>
  <c r="DP154"/>
  <c r="DP183"/>
  <c r="BR186"/>
  <c r="DP80"/>
  <c r="DP40"/>
  <c r="DP75"/>
  <c r="HB161"/>
  <c r="DP29"/>
  <c r="DP19"/>
  <c r="DP86"/>
  <c r="DP37"/>
  <c r="DP93"/>
  <c r="DP83"/>
  <c r="DP76"/>
  <c r="DP74"/>
  <c r="DP77"/>
  <c r="DP21"/>
  <c r="DP39"/>
  <c r="DP20"/>
  <c r="DP85"/>
  <c r="DP31"/>
  <c r="DP72"/>
  <c r="DP67"/>
  <c r="DP89"/>
  <c r="DP38"/>
  <c r="DP36"/>
  <c r="DP96"/>
  <c r="DP35"/>
  <c r="DP34"/>
  <c r="DP100"/>
  <c r="DP73"/>
  <c r="JL153"/>
  <c r="JM155" s="1"/>
  <c r="JP155" s="1"/>
  <c r="HA164"/>
  <c r="HA153"/>
  <c r="HB171"/>
  <c r="HB145"/>
  <c r="HA173"/>
  <c r="JU169"/>
  <c r="JV168" s="1"/>
  <c r="JW167" s="1"/>
  <c r="JX166" s="1"/>
  <c r="JY165" s="1"/>
  <c r="JZ164" s="1"/>
  <c r="KA163" s="1"/>
  <c r="KB163" s="1"/>
  <c r="HA138"/>
  <c r="HB172"/>
  <c r="DP99"/>
  <c r="HB162"/>
  <c r="HC162" s="1"/>
  <c r="HS169"/>
  <c r="HB164"/>
  <c r="HP168"/>
  <c r="HP169"/>
  <c r="DP147"/>
  <c r="DP151"/>
  <c r="JL152"/>
  <c r="JL108"/>
  <c r="KV188"/>
  <c r="DP41"/>
  <c r="JL184"/>
  <c r="JM186" s="1"/>
  <c r="JP186" s="1"/>
  <c r="DP30"/>
  <c r="JL105"/>
  <c r="JL107"/>
  <c r="KV52"/>
  <c r="DP103"/>
  <c r="JL198"/>
  <c r="JM198" s="1"/>
  <c r="JP198" s="1"/>
  <c r="JM20"/>
  <c r="JP20" s="1"/>
  <c r="KV107"/>
  <c r="JL110"/>
  <c r="JM111" s="1"/>
  <c r="JP111" s="1"/>
  <c r="JM192"/>
  <c r="JP192" s="1"/>
  <c r="KV170"/>
  <c r="JM19"/>
  <c r="JP19" s="1"/>
  <c r="JL203"/>
  <c r="JL57"/>
  <c r="JM57" s="1"/>
  <c r="JP57" s="1"/>
  <c r="DP104"/>
  <c r="KV64"/>
  <c r="KV23"/>
  <c r="JL62"/>
  <c r="KV131"/>
  <c r="HB197"/>
  <c r="HC197" s="1"/>
  <c r="JM18"/>
  <c r="JP18" s="1"/>
  <c r="KV159"/>
  <c r="KV115"/>
  <c r="KV126"/>
  <c r="JL115"/>
  <c r="JM117" s="1"/>
  <c r="JP117" s="1"/>
  <c r="JM17"/>
  <c r="JP17" s="1"/>
  <c r="KV114"/>
  <c r="KV60"/>
  <c r="KV168"/>
  <c r="JL66"/>
  <c r="KV108"/>
  <c r="JL114"/>
  <c r="KV135"/>
  <c r="JL96"/>
  <c r="KV199"/>
  <c r="KW207" s="1"/>
  <c r="KX206" s="1"/>
  <c r="KY205" s="1"/>
  <c r="KZ204" s="1"/>
  <c r="LA203" s="1"/>
  <c r="LB202" s="1"/>
  <c r="LC201" s="1"/>
  <c r="LD200" s="1"/>
  <c r="LE199" s="1"/>
  <c r="LF198" s="1"/>
  <c r="LG197" s="1"/>
  <c r="LH196" s="1"/>
  <c r="LI195" s="1"/>
  <c r="LJ194" s="1"/>
  <c r="LK193" s="1"/>
  <c r="JL170"/>
  <c r="JM172" s="1"/>
  <c r="JP172" s="1"/>
  <c r="JL61"/>
  <c r="JM61" s="1"/>
  <c r="JP61" s="1"/>
  <c r="KV63"/>
  <c r="KV67"/>
  <c r="KV186"/>
  <c r="JM195"/>
  <c r="JP195" s="1"/>
  <c r="JM196"/>
  <c r="JP196" s="1"/>
  <c r="JL65"/>
  <c r="JL120"/>
  <c r="JM122" s="1"/>
  <c r="JP122" s="1"/>
  <c r="JL176"/>
  <c r="KV101"/>
  <c r="KV187"/>
  <c r="KV51"/>
  <c r="KV26"/>
  <c r="JL165"/>
  <c r="JM167" s="1"/>
  <c r="JP167" s="1"/>
  <c r="KV152"/>
  <c r="KV58"/>
  <c r="KV24"/>
  <c r="BR119"/>
  <c r="JL174"/>
  <c r="JM174" s="1"/>
  <c r="JP174" s="1"/>
  <c r="JM16"/>
  <c r="JP16" s="1"/>
  <c r="KV174"/>
  <c r="JL175"/>
  <c r="DP32"/>
  <c r="JL41"/>
  <c r="JM42" s="1"/>
  <c r="JP42" s="1"/>
  <c r="BR121"/>
  <c r="JL64"/>
  <c r="KV138"/>
  <c r="BR120"/>
  <c r="BR138"/>
  <c r="JL45"/>
  <c r="JM46" s="1"/>
  <c r="JP46" s="1"/>
  <c r="JM137"/>
  <c r="JP137" s="1"/>
  <c r="KV41"/>
  <c r="KV56"/>
  <c r="KV154"/>
  <c r="JM24"/>
  <c r="JP24" s="1"/>
  <c r="BR136"/>
  <c r="BR135"/>
  <c r="KK114"/>
  <c r="JL58"/>
  <c r="KK115"/>
  <c r="IK139"/>
  <c r="IL138" s="1"/>
  <c r="IM137" s="1"/>
  <c r="IN136" s="1"/>
  <c r="IO135" s="1"/>
  <c r="BR137"/>
  <c r="JL43"/>
  <c r="KK111"/>
  <c r="BR48"/>
  <c r="HY34"/>
  <c r="HP49"/>
  <c r="HP48"/>
  <c r="HP50"/>
  <c r="BR47"/>
  <c r="HP44"/>
  <c r="BR134"/>
  <c r="KB117"/>
  <c r="BR107"/>
  <c r="HP52"/>
  <c r="HP45"/>
  <c r="BR133"/>
  <c r="HY46"/>
  <c r="BR110"/>
  <c r="HA105"/>
  <c r="HY117"/>
  <c r="IK49"/>
  <c r="IL48" s="1"/>
  <c r="IM47" s="1"/>
  <c r="IN46" s="1"/>
  <c r="KK118"/>
  <c r="HP51"/>
  <c r="BR109"/>
  <c r="HP110"/>
  <c r="BR126"/>
  <c r="IK118"/>
  <c r="IL117" s="1"/>
  <c r="IM116" s="1"/>
  <c r="IN115" s="1"/>
  <c r="IO114" s="1"/>
  <c r="IP113" s="1"/>
  <c r="IQ112" s="1"/>
  <c r="IR111" s="1"/>
  <c r="IS110" s="1"/>
  <c r="IT109" s="1"/>
  <c r="IU108" s="1"/>
  <c r="IV107" s="1"/>
  <c r="IW106" s="1"/>
  <c r="IX105" s="1"/>
  <c r="IY104" s="1"/>
  <c r="HP57"/>
  <c r="HP59"/>
  <c r="BR128"/>
  <c r="KK38"/>
  <c r="IK112"/>
  <c r="IL111" s="1"/>
  <c r="IM110" s="1"/>
  <c r="IN109" s="1"/>
  <c r="IO108" s="1"/>
  <c r="IP107" s="1"/>
  <c r="IQ106" s="1"/>
  <c r="IR105" s="1"/>
  <c r="IS104" s="1"/>
  <c r="IT103" s="1"/>
  <c r="IU102" s="1"/>
  <c r="IV101" s="1"/>
  <c r="IW100" s="1"/>
  <c r="IX99" s="1"/>
  <c r="IY98" s="1"/>
  <c r="BR127"/>
  <c r="BR125"/>
  <c r="HP47"/>
  <c r="HP34"/>
  <c r="IK42"/>
  <c r="IL41" s="1"/>
  <c r="IM40" s="1"/>
  <c r="IN39" s="1"/>
  <c r="IO38" s="1"/>
  <c r="IP37" s="1"/>
  <c r="IQ36" s="1"/>
  <c r="IR35" s="1"/>
  <c r="IS34" s="1"/>
  <c r="IT33" s="1"/>
  <c r="IU32" s="1"/>
  <c r="IV31" s="1"/>
  <c r="IW30" s="1"/>
  <c r="IX29" s="1"/>
  <c r="IY28" s="1"/>
  <c r="HY47"/>
  <c r="IK124"/>
  <c r="IL123" s="1"/>
  <c r="IM122" s="1"/>
  <c r="IN121" s="1"/>
  <c r="IO120" s="1"/>
  <c r="IP119" s="1"/>
  <c r="IQ118" s="1"/>
  <c r="IR117" s="1"/>
  <c r="IS116" s="1"/>
  <c r="IT115" s="1"/>
  <c r="IU114" s="1"/>
  <c r="IV113" s="1"/>
  <c r="IW112" s="1"/>
  <c r="IX111" s="1"/>
  <c r="IY110" s="1"/>
  <c r="HP128"/>
  <c r="BR108"/>
  <c r="HY59"/>
  <c r="BM106"/>
  <c r="BN105" s="1"/>
  <c r="BO104" s="1"/>
  <c r="BP103" s="1"/>
  <c r="BQ102" s="1"/>
  <c r="BR102" s="1"/>
  <c r="BR132"/>
  <c r="HY35"/>
  <c r="BR118"/>
  <c r="BR117"/>
  <c r="HY45"/>
  <c r="HP58"/>
  <c r="BR114"/>
  <c r="IK138"/>
  <c r="IL137" s="1"/>
  <c r="IM136" s="1"/>
  <c r="IN135" s="1"/>
  <c r="IO134" s="1"/>
  <c r="IP133" s="1"/>
  <c r="IQ132" s="1"/>
  <c r="IR131" s="1"/>
  <c r="IS130" s="1"/>
  <c r="IT129" s="1"/>
  <c r="IU128" s="1"/>
  <c r="IV127" s="1"/>
  <c r="IW126" s="1"/>
  <c r="IX125" s="1"/>
  <c r="IY124" s="1"/>
  <c r="IK58"/>
  <c r="IL57" s="1"/>
  <c r="IM56" s="1"/>
  <c r="IN55" s="1"/>
  <c r="IO54" s="1"/>
  <c r="IP53" s="1"/>
  <c r="IQ52" s="1"/>
  <c r="IR51" s="1"/>
  <c r="IS50" s="1"/>
  <c r="IT49" s="1"/>
  <c r="IU48" s="1"/>
  <c r="IV47" s="1"/>
  <c r="IW46" s="1"/>
  <c r="IX45" s="1"/>
  <c r="IY44" s="1"/>
  <c r="BR129"/>
  <c r="HP53"/>
  <c r="HY51"/>
  <c r="HP46"/>
  <c r="BR131"/>
  <c r="BR130"/>
  <c r="BR116"/>
  <c r="KB39"/>
  <c r="BM42"/>
  <c r="BN41" s="1"/>
  <c r="BO40" s="1"/>
  <c r="BP39" s="1"/>
  <c r="BQ38" s="1"/>
  <c r="BR43"/>
  <c r="IK67"/>
  <c r="IL66" s="1"/>
  <c r="IK123"/>
  <c r="IL122" s="1"/>
  <c r="IM121" s="1"/>
  <c r="IN120" s="1"/>
  <c r="IO119" s="1"/>
  <c r="IP118" s="1"/>
  <c r="IQ117" s="1"/>
  <c r="IR116" s="1"/>
  <c r="IS115" s="1"/>
  <c r="IT114" s="1"/>
  <c r="IU113" s="1"/>
  <c r="IV112" s="1"/>
  <c r="IW111" s="1"/>
  <c r="IX110" s="1"/>
  <c r="IY109" s="1"/>
  <c r="IK129"/>
  <c r="IL128" s="1"/>
  <c r="IM127" s="1"/>
  <c r="IN126" s="1"/>
  <c r="IO125" s="1"/>
  <c r="IP124" s="1"/>
  <c r="IQ123" s="1"/>
  <c r="IR122" s="1"/>
  <c r="IS121" s="1"/>
  <c r="IT120" s="1"/>
  <c r="IU119" s="1"/>
  <c r="IV118" s="1"/>
  <c r="IW117" s="1"/>
  <c r="IX116" s="1"/>
  <c r="IY115" s="1"/>
  <c r="IK56"/>
  <c r="IL55" s="1"/>
  <c r="IM54" s="1"/>
  <c r="IN53" s="1"/>
  <c r="IO52" s="1"/>
  <c r="IP51" s="1"/>
  <c r="IQ50" s="1"/>
  <c r="IR49" s="1"/>
  <c r="IS48" s="1"/>
  <c r="IT47" s="1"/>
  <c r="IU46" s="1"/>
  <c r="IV45" s="1"/>
  <c r="IW44" s="1"/>
  <c r="IX43" s="1"/>
  <c r="IY42" s="1"/>
  <c r="IK116"/>
  <c r="IL115" s="1"/>
  <c r="IM114" s="1"/>
  <c r="IN113" s="1"/>
  <c r="IO112" s="1"/>
  <c r="IP111" s="1"/>
  <c r="IQ110" s="1"/>
  <c r="IR109" s="1"/>
  <c r="IS108" s="1"/>
  <c r="IT107" s="1"/>
  <c r="IU106" s="1"/>
  <c r="IV105" s="1"/>
  <c r="IW104" s="1"/>
  <c r="IX103" s="1"/>
  <c r="IY102" s="1"/>
  <c r="IK131"/>
  <c r="IL130" s="1"/>
  <c r="IM129" s="1"/>
  <c r="IN128" s="1"/>
  <c r="IO127" s="1"/>
  <c r="IP126" s="1"/>
  <c r="IQ125" s="1"/>
  <c r="IR124" s="1"/>
  <c r="IS123" s="1"/>
  <c r="IT122" s="1"/>
  <c r="IU121" s="1"/>
  <c r="IV120" s="1"/>
  <c r="IW119" s="1"/>
  <c r="IX118" s="1"/>
  <c r="IY117" s="1"/>
  <c r="HY44"/>
  <c r="HY53"/>
  <c r="HY37"/>
  <c r="BR46"/>
  <c r="IK44"/>
  <c r="IL43" s="1"/>
  <c r="IM42" s="1"/>
  <c r="IN41" s="1"/>
  <c r="IO40" s="1"/>
  <c r="IP39" s="1"/>
  <c r="IQ38" s="1"/>
  <c r="IR37" s="1"/>
  <c r="IS36" s="1"/>
  <c r="IT35" s="1"/>
  <c r="IU34" s="1"/>
  <c r="IV33" s="1"/>
  <c r="IW32" s="1"/>
  <c r="IX31" s="1"/>
  <c r="IY30" s="1"/>
  <c r="KK39"/>
  <c r="IK64"/>
  <c r="IL63" s="1"/>
  <c r="IK115"/>
  <c r="IL114" s="1"/>
  <c r="IM113" s="1"/>
  <c r="IN112" s="1"/>
  <c r="IO111" s="1"/>
  <c r="IP110" s="1"/>
  <c r="IQ109" s="1"/>
  <c r="IR108" s="1"/>
  <c r="IS107" s="1"/>
  <c r="IT106" s="1"/>
  <c r="IU105" s="1"/>
  <c r="IV104" s="1"/>
  <c r="IW103" s="1"/>
  <c r="IX102" s="1"/>
  <c r="IY101" s="1"/>
  <c r="IK51"/>
  <c r="IL50" s="1"/>
  <c r="IM49" s="1"/>
  <c r="IN48" s="1"/>
  <c r="IO47" s="1"/>
  <c r="IP46" s="1"/>
  <c r="IQ45" s="1"/>
  <c r="IR44" s="1"/>
  <c r="IS43" s="1"/>
  <c r="IT42" s="1"/>
  <c r="IU41" s="1"/>
  <c r="IV40" s="1"/>
  <c r="IW39" s="1"/>
  <c r="IX38" s="1"/>
  <c r="IY37" s="1"/>
  <c r="IK130"/>
  <c r="IL129" s="1"/>
  <c r="IM128" s="1"/>
  <c r="IN127" s="1"/>
  <c r="IO126" s="1"/>
  <c r="IP125" s="1"/>
  <c r="IQ124" s="1"/>
  <c r="IR123" s="1"/>
  <c r="IS122" s="1"/>
  <c r="IT121" s="1"/>
  <c r="IU120" s="1"/>
  <c r="IV119" s="1"/>
  <c r="IW118" s="1"/>
  <c r="IX117" s="1"/>
  <c r="IY116" s="1"/>
  <c r="IK142"/>
  <c r="IL141" s="1"/>
  <c r="IM140" s="1"/>
  <c r="IN139" s="1"/>
  <c r="IO138" s="1"/>
  <c r="IP137" s="1"/>
  <c r="IQ136" s="1"/>
  <c r="IR135" s="1"/>
  <c r="IS134" s="1"/>
  <c r="IT133" s="1"/>
  <c r="IU132" s="1"/>
  <c r="IV131" s="1"/>
  <c r="IW130" s="1"/>
  <c r="IX129" s="1"/>
  <c r="IY128" s="1"/>
  <c r="BM36"/>
  <c r="BN35" s="1"/>
  <c r="BO34" s="1"/>
  <c r="BP33" s="1"/>
  <c r="BQ32" s="1"/>
  <c r="BM37"/>
  <c r="BN36" s="1"/>
  <c r="BO35" s="1"/>
  <c r="BP34" s="1"/>
  <c r="BQ33" s="1"/>
  <c r="BM34"/>
  <c r="BN33" s="1"/>
  <c r="BO32" s="1"/>
  <c r="BP31" s="1"/>
  <c r="BQ30" s="1"/>
  <c r="BR30" s="1"/>
  <c r="IK65"/>
  <c r="IL64" s="1"/>
  <c r="IM63" s="1"/>
  <c r="IN62" s="1"/>
  <c r="IO61" s="1"/>
  <c r="IP60" s="1"/>
  <c r="IQ59" s="1"/>
  <c r="IR58" s="1"/>
  <c r="IS57" s="1"/>
  <c r="IT56" s="1"/>
  <c r="IU55" s="1"/>
  <c r="IV54" s="1"/>
  <c r="IW53" s="1"/>
  <c r="IX52" s="1"/>
  <c r="IY51" s="1"/>
  <c r="IK63"/>
  <c r="IL62" s="1"/>
  <c r="IM61" s="1"/>
  <c r="IN60" s="1"/>
  <c r="IO59" s="1"/>
  <c r="HY39"/>
  <c r="HY36"/>
  <c r="IK121"/>
  <c r="IL120" s="1"/>
  <c r="IM119" s="1"/>
  <c r="IN118" s="1"/>
  <c r="IO117" s="1"/>
  <c r="IP116" s="1"/>
  <c r="IQ115" s="1"/>
  <c r="IR114" s="1"/>
  <c r="IS113" s="1"/>
  <c r="IT112" s="1"/>
  <c r="IU111" s="1"/>
  <c r="IV110" s="1"/>
  <c r="IW109" s="1"/>
  <c r="IX108" s="1"/>
  <c r="IY107" s="1"/>
  <c r="HP61"/>
  <c r="BR115"/>
  <c r="BR111"/>
  <c r="IK140"/>
  <c r="IL139" s="1"/>
  <c r="IM138" s="1"/>
  <c r="IN137" s="1"/>
  <c r="IO136" s="1"/>
  <c r="IP135" s="1"/>
  <c r="IQ134" s="1"/>
  <c r="IR133" s="1"/>
  <c r="IS132" s="1"/>
  <c r="IT131" s="1"/>
  <c r="IU130" s="1"/>
  <c r="IV129" s="1"/>
  <c r="IW128" s="1"/>
  <c r="IX127" s="1"/>
  <c r="IY126" s="1"/>
  <c r="IK48"/>
  <c r="IL47" s="1"/>
  <c r="IM46" s="1"/>
  <c r="IN45" s="1"/>
  <c r="IO44" s="1"/>
  <c r="IP43" s="1"/>
  <c r="IQ42" s="1"/>
  <c r="IR41" s="1"/>
  <c r="IS40" s="1"/>
  <c r="IT39" s="1"/>
  <c r="IU38" s="1"/>
  <c r="IV37" s="1"/>
  <c r="IW36" s="1"/>
  <c r="IX35" s="1"/>
  <c r="IY34" s="1"/>
  <c r="IK141"/>
  <c r="IL140" s="1"/>
  <c r="IM139" s="1"/>
  <c r="IN138" s="1"/>
  <c r="IO137" s="1"/>
  <c r="IP136" s="1"/>
  <c r="IQ135" s="1"/>
  <c r="IR134" s="1"/>
  <c r="IS133" s="1"/>
  <c r="IT132" s="1"/>
  <c r="IU131" s="1"/>
  <c r="IV130" s="1"/>
  <c r="IW129" s="1"/>
  <c r="IX128" s="1"/>
  <c r="IY127" s="1"/>
  <c r="IK136"/>
  <c r="IL135" s="1"/>
  <c r="IM134" s="1"/>
  <c r="IN133" s="1"/>
  <c r="IO132" s="1"/>
  <c r="IP131" s="1"/>
  <c r="IQ130" s="1"/>
  <c r="IR129" s="1"/>
  <c r="IS128" s="1"/>
  <c r="IT127" s="1"/>
  <c r="IU126" s="1"/>
  <c r="IV125" s="1"/>
  <c r="IW124" s="1"/>
  <c r="IX123" s="1"/>
  <c r="IY122" s="1"/>
  <c r="IK128"/>
  <c r="IL127" s="1"/>
  <c r="IM126" s="1"/>
  <c r="IN125" s="1"/>
  <c r="IO124" s="1"/>
  <c r="IP123" s="1"/>
  <c r="IQ122" s="1"/>
  <c r="IR121" s="1"/>
  <c r="IS120" s="1"/>
  <c r="IT119" s="1"/>
  <c r="IU118" s="1"/>
  <c r="IV117" s="1"/>
  <c r="IW116" s="1"/>
  <c r="IX115" s="1"/>
  <c r="IY114" s="1"/>
  <c r="IK132"/>
  <c r="IL131" s="1"/>
  <c r="IM130" s="1"/>
  <c r="IN129" s="1"/>
  <c r="IO128" s="1"/>
  <c r="IP127" s="1"/>
  <c r="IQ126" s="1"/>
  <c r="IR125" s="1"/>
  <c r="IS124" s="1"/>
  <c r="IT123" s="1"/>
  <c r="IU122" s="1"/>
  <c r="IV121" s="1"/>
  <c r="IW120" s="1"/>
  <c r="IX119" s="1"/>
  <c r="IY118" s="1"/>
  <c r="DP33"/>
  <c r="BM41"/>
  <c r="HY40"/>
  <c r="HP119"/>
  <c r="IK54"/>
  <c r="IL53" s="1"/>
  <c r="IM52" s="1"/>
  <c r="IN51" s="1"/>
  <c r="IO50" s="1"/>
  <c r="IK113"/>
  <c r="IL112" s="1"/>
  <c r="IM111" s="1"/>
  <c r="IN110" s="1"/>
  <c r="IO109" s="1"/>
  <c r="IP108" s="1"/>
  <c r="IQ107" s="1"/>
  <c r="IR106" s="1"/>
  <c r="IS105" s="1"/>
  <c r="IT104" s="1"/>
  <c r="IU103" s="1"/>
  <c r="IV102" s="1"/>
  <c r="IW101" s="1"/>
  <c r="IX100" s="1"/>
  <c r="IY99" s="1"/>
  <c r="IK119"/>
  <c r="IL118" s="1"/>
  <c r="IM117" s="1"/>
  <c r="IN116" s="1"/>
  <c r="IO115" s="1"/>
  <c r="IP114" s="1"/>
  <c r="IQ113" s="1"/>
  <c r="IR112" s="1"/>
  <c r="IS111" s="1"/>
  <c r="IT110" s="1"/>
  <c r="IU109" s="1"/>
  <c r="IV108" s="1"/>
  <c r="IW107" s="1"/>
  <c r="IX106" s="1"/>
  <c r="IY105" s="1"/>
  <c r="IK134"/>
  <c r="IL133" s="1"/>
  <c r="IM132" s="1"/>
  <c r="IN131" s="1"/>
  <c r="IO130" s="1"/>
  <c r="IP129" s="1"/>
  <c r="IQ128" s="1"/>
  <c r="IR127" s="1"/>
  <c r="IS126" s="1"/>
  <c r="IT125" s="1"/>
  <c r="IU124" s="1"/>
  <c r="IV123" s="1"/>
  <c r="IW122" s="1"/>
  <c r="IX121" s="1"/>
  <c r="IY120" s="1"/>
  <c r="IK47"/>
  <c r="IL46" s="1"/>
  <c r="IM45" s="1"/>
  <c r="IN44" s="1"/>
  <c r="IO43" s="1"/>
  <c r="IP42" s="1"/>
  <c r="IQ41" s="1"/>
  <c r="IR40" s="1"/>
  <c r="IS39" s="1"/>
  <c r="IT38" s="1"/>
  <c r="IU37" s="1"/>
  <c r="IV36" s="1"/>
  <c r="IW35" s="1"/>
  <c r="IX34" s="1"/>
  <c r="IY33" s="1"/>
  <c r="IK55"/>
  <c r="IL54" s="1"/>
  <c r="IM53" s="1"/>
  <c r="IN52" s="1"/>
  <c r="IO51" s="1"/>
  <c r="IP50" s="1"/>
  <c r="IQ49" s="1"/>
  <c r="IR48" s="1"/>
  <c r="IS47" s="1"/>
  <c r="IT46" s="1"/>
  <c r="IU45" s="1"/>
  <c r="IV44" s="1"/>
  <c r="IW43" s="1"/>
  <c r="IX42" s="1"/>
  <c r="IY41" s="1"/>
  <c r="IK59"/>
  <c r="IL58" s="1"/>
  <c r="IM57" s="1"/>
  <c r="IN56" s="1"/>
  <c r="IO55" s="1"/>
  <c r="HY60"/>
  <c r="HP105"/>
  <c r="HY48"/>
  <c r="HP60"/>
  <c r="HY52"/>
  <c r="BR112"/>
  <c r="IK57"/>
  <c r="IL56" s="1"/>
  <c r="IM55" s="1"/>
  <c r="IN54" s="1"/>
  <c r="IO53" s="1"/>
  <c r="IP52" s="1"/>
  <c r="IQ51" s="1"/>
  <c r="IR50" s="1"/>
  <c r="IS49" s="1"/>
  <c r="IT48" s="1"/>
  <c r="IU47" s="1"/>
  <c r="IV46" s="1"/>
  <c r="IW45" s="1"/>
  <c r="IX44" s="1"/>
  <c r="IY43" s="1"/>
  <c r="IK62"/>
  <c r="IL61" s="1"/>
  <c r="IM60" s="1"/>
  <c r="IN59" s="1"/>
  <c r="IO58" s="1"/>
  <c r="IP57" s="1"/>
  <c r="IQ56" s="1"/>
  <c r="IR55" s="1"/>
  <c r="IS54" s="1"/>
  <c r="IT53" s="1"/>
  <c r="IU52" s="1"/>
  <c r="IV51" s="1"/>
  <c r="IW50" s="1"/>
  <c r="IX49" s="1"/>
  <c r="IY48" s="1"/>
  <c r="IK137"/>
  <c r="IL136" s="1"/>
  <c r="IM135" s="1"/>
  <c r="IN134" s="1"/>
  <c r="IO133" s="1"/>
  <c r="IP132" s="1"/>
  <c r="IQ131" s="1"/>
  <c r="IR130" s="1"/>
  <c r="IS129" s="1"/>
  <c r="IT128" s="1"/>
  <c r="IU127" s="1"/>
  <c r="IV126" s="1"/>
  <c r="IW125" s="1"/>
  <c r="IX124" s="1"/>
  <c r="IY123" s="1"/>
  <c r="IK61"/>
  <c r="IL60" s="1"/>
  <c r="IM59" s="1"/>
  <c r="IN58" s="1"/>
  <c r="IO57" s="1"/>
  <c r="IP56" s="1"/>
  <c r="IQ55" s="1"/>
  <c r="IR54" s="1"/>
  <c r="IS53" s="1"/>
  <c r="IT52" s="1"/>
  <c r="IU51" s="1"/>
  <c r="IV50" s="1"/>
  <c r="IW49" s="1"/>
  <c r="IX48" s="1"/>
  <c r="IY47" s="1"/>
  <c r="KB38"/>
  <c r="IK46"/>
  <c r="IL45" s="1"/>
  <c r="IM44" s="1"/>
  <c r="IN43" s="1"/>
  <c r="IO42" s="1"/>
  <c r="IP41" s="1"/>
  <c r="IQ40" s="1"/>
  <c r="IR39" s="1"/>
  <c r="IS38" s="1"/>
  <c r="IT37" s="1"/>
  <c r="IU36" s="1"/>
  <c r="IV35" s="1"/>
  <c r="IW34" s="1"/>
  <c r="IX33" s="1"/>
  <c r="IY32" s="1"/>
  <c r="IK60"/>
  <c r="IL59" s="1"/>
  <c r="IM58" s="1"/>
  <c r="IN57" s="1"/>
  <c r="IO56" s="1"/>
  <c r="IP55" s="1"/>
  <c r="IQ54" s="1"/>
  <c r="IR53" s="1"/>
  <c r="IS52" s="1"/>
  <c r="IT51" s="1"/>
  <c r="IU50" s="1"/>
  <c r="IV49" s="1"/>
  <c r="IW48" s="1"/>
  <c r="IX47" s="1"/>
  <c r="IY46" s="1"/>
  <c r="IK43"/>
  <c r="IL42" s="1"/>
  <c r="IM41" s="1"/>
  <c r="IN40" s="1"/>
  <c r="IO39" s="1"/>
  <c r="IP38" s="1"/>
  <c r="IQ37" s="1"/>
  <c r="IR36" s="1"/>
  <c r="IS35" s="1"/>
  <c r="IT34" s="1"/>
  <c r="IU33" s="1"/>
  <c r="IV32" s="1"/>
  <c r="IW31" s="1"/>
  <c r="IX30" s="1"/>
  <c r="IY29" s="1"/>
  <c r="IK135"/>
  <c r="IL134" s="1"/>
  <c r="IM133" s="1"/>
  <c r="IN132" s="1"/>
  <c r="IO131" s="1"/>
  <c r="IP130" s="1"/>
  <c r="IQ129" s="1"/>
  <c r="IR128" s="1"/>
  <c r="IS127" s="1"/>
  <c r="IT126" s="1"/>
  <c r="IU125" s="1"/>
  <c r="IV124" s="1"/>
  <c r="IW123" s="1"/>
  <c r="IX122" s="1"/>
  <c r="IY121" s="1"/>
  <c r="IK127"/>
  <c r="IL126" s="1"/>
  <c r="IM125" s="1"/>
  <c r="IN124" s="1"/>
  <c r="IO123" s="1"/>
  <c r="IP122" s="1"/>
  <c r="IQ121" s="1"/>
  <c r="IR120" s="1"/>
  <c r="IS119" s="1"/>
  <c r="IT118" s="1"/>
  <c r="IU117" s="1"/>
  <c r="IV116" s="1"/>
  <c r="IW115" s="1"/>
  <c r="IX114" s="1"/>
  <c r="IY113" s="1"/>
  <c r="BM35"/>
  <c r="BN34" s="1"/>
  <c r="BO33" s="1"/>
  <c r="BP32" s="1"/>
  <c r="BQ31" s="1"/>
  <c r="HY38"/>
  <c r="IK117"/>
  <c r="IL116" s="1"/>
  <c r="IM115" s="1"/>
  <c r="IN114" s="1"/>
  <c r="IO113" s="1"/>
  <c r="IP112" s="1"/>
  <c r="IQ111" s="1"/>
  <c r="IR110" s="1"/>
  <c r="IS109" s="1"/>
  <c r="IT108" s="1"/>
  <c r="IU107" s="1"/>
  <c r="IV106" s="1"/>
  <c r="IW105" s="1"/>
  <c r="IX104" s="1"/>
  <c r="IY103" s="1"/>
  <c r="KK40"/>
  <c r="IK50"/>
  <c r="IL49" s="1"/>
  <c r="IM48" s="1"/>
  <c r="IN47" s="1"/>
  <c r="IO46" s="1"/>
  <c r="IP45" s="1"/>
  <c r="IQ44" s="1"/>
  <c r="IR43" s="1"/>
  <c r="IS42" s="1"/>
  <c r="IT41" s="1"/>
  <c r="IU40" s="1"/>
  <c r="IV39" s="1"/>
  <c r="IW38" s="1"/>
  <c r="IX37" s="1"/>
  <c r="IY36" s="1"/>
  <c r="IK52"/>
  <c r="IL51" s="1"/>
  <c r="IM50" s="1"/>
  <c r="IN49" s="1"/>
  <c r="IO48" s="1"/>
  <c r="IP47" s="1"/>
  <c r="IQ46" s="1"/>
  <c r="IR45" s="1"/>
  <c r="IS44" s="1"/>
  <c r="IT43" s="1"/>
  <c r="IU42" s="1"/>
  <c r="IV41" s="1"/>
  <c r="IW40" s="1"/>
  <c r="IX39" s="1"/>
  <c r="IY38" s="1"/>
  <c r="KK127"/>
  <c r="IK133"/>
  <c r="IL132" s="1"/>
  <c r="IM131" s="1"/>
  <c r="IN130" s="1"/>
  <c r="IO129" s="1"/>
  <c r="IP128" s="1"/>
  <c r="IQ127" s="1"/>
  <c r="IR126" s="1"/>
  <c r="IS125" s="1"/>
  <c r="IT124" s="1"/>
  <c r="IU123" s="1"/>
  <c r="IV122" s="1"/>
  <c r="IW121" s="1"/>
  <c r="IX120" s="1"/>
  <c r="IY119" s="1"/>
  <c r="IK125"/>
  <c r="IL124" s="1"/>
  <c r="IM123" s="1"/>
  <c r="IN122" s="1"/>
  <c r="IO121" s="1"/>
  <c r="IP120" s="1"/>
  <c r="IQ119" s="1"/>
  <c r="IR118" s="1"/>
  <c r="IS117" s="1"/>
  <c r="IT116" s="1"/>
  <c r="IU115" s="1"/>
  <c r="IV114" s="1"/>
  <c r="IW113" s="1"/>
  <c r="IX112" s="1"/>
  <c r="IY111" s="1"/>
  <c r="HY50"/>
  <c r="HY49"/>
  <c r="BR113"/>
  <c r="IK45"/>
  <c r="IL44" s="1"/>
  <c r="IM43" s="1"/>
  <c r="IN42" s="1"/>
  <c r="IO41" s="1"/>
  <c r="IP40" s="1"/>
  <c r="IQ39" s="1"/>
  <c r="IR38" s="1"/>
  <c r="IS37" s="1"/>
  <c r="IT36" s="1"/>
  <c r="IU35" s="1"/>
  <c r="IV34" s="1"/>
  <c r="IW33" s="1"/>
  <c r="IX32" s="1"/>
  <c r="IY31" s="1"/>
  <c r="IK114"/>
  <c r="IL113" s="1"/>
  <c r="IM112" s="1"/>
  <c r="IN111" s="1"/>
  <c r="IO110" s="1"/>
  <c r="IP109" s="1"/>
  <c r="IQ108" s="1"/>
  <c r="IR107" s="1"/>
  <c r="IS106" s="1"/>
  <c r="IT105" s="1"/>
  <c r="IU104" s="1"/>
  <c r="IV103" s="1"/>
  <c r="IW102" s="1"/>
  <c r="IX101" s="1"/>
  <c r="IY100" s="1"/>
  <c r="KB40"/>
  <c r="IK66"/>
  <c r="IL65" s="1"/>
  <c r="IM64" s="1"/>
  <c r="IN63" s="1"/>
  <c r="IO62" s="1"/>
  <c r="IP61" s="1"/>
  <c r="IQ60" s="1"/>
  <c r="IR59" s="1"/>
  <c r="IS58" s="1"/>
  <c r="IT57" s="1"/>
  <c r="IU56" s="1"/>
  <c r="IV55" s="1"/>
  <c r="IW54" s="1"/>
  <c r="IX53" s="1"/>
  <c r="IY52" s="1"/>
  <c r="IK53"/>
  <c r="IL52" s="1"/>
  <c r="IM51" s="1"/>
  <c r="IN50" s="1"/>
  <c r="IO49" s="1"/>
  <c r="IP48" s="1"/>
  <c r="IQ47" s="1"/>
  <c r="IR46" s="1"/>
  <c r="IS45" s="1"/>
  <c r="IT44" s="1"/>
  <c r="IU43" s="1"/>
  <c r="IV42" s="1"/>
  <c r="IW41" s="1"/>
  <c r="IX40" s="1"/>
  <c r="IY39" s="1"/>
  <c r="IK126"/>
  <c r="IL125" s="1"/>
  <c r="IM124" s="1"/>
  <c r="IN123" s="1"/>
  <c r="IO122" s="1"/>
  <c r="IP121" s="1"/>
  <c r="IQ120" s="1"/>
  <c r="IR119" s="1"/>
  <c r="IS118" s="1"/>
  <c r="IT117" s="1"/>
  <c r="IU116" s="1"/>
  <c r="IV115" s="1"/>
  <c r="IW114" s="1"/>
  <c r="IX113" s="1"/>
  <c r="IY112" s="1"/>
  <c r="IK122"/>
  <c r="IL121" s="1"/>
  <c r="IM120" s="1"/>
  <c r="IN119" s="1"/>
  <c r="IO118" s="1"/>
  <c r="IP117" s="1"/>
  <c r="IQ116" s="1"/>
  <c r="IR115" s="1"/>
  <c r="IS114" s="1"/>
  <c r="IT113" s="1"/>
  <c r="IU112" s="1"/>
  <c r="IV111" s="1"/>
  <c r="IW110" s="1"/>
  <c r="IX109" s="1"/>
  <c r="IY108" s="1"/>
  <c r="IK120"/>
  <c r="IL119" s="1"/>
  <c r="IM118" s="1"/>
  <c r="IN117" s="1"/>
  <c r="IO116" s="1"/>
  <c r="IP115" s="1"/>
  <c r="IQ114" s="1"/>
  <c r="IR113" s="1"/>
  <c r="IS112" s="1"/>
  <c r="IT111" s="1"/>
  <c r="IU110" s="1"/>
  <c r="IV109" s="1"/>
  <c r="IW108" s="1"/>
  <c r="IX107" s="1"/>
  <c r="IY106" s="1"/>
  <c r="KV45"/>
  <c r="KV37"/>
  <c r="HD15"/>
  <c r="HC12"/>
  <c r="HB109"/>
  <c r="HD16"/>
  <c r="HD17"/>
  <c r="HD14"/>
  <c r="HD13"/>
  <c r="HC17"/>
  <c r="HC15"/>
  <c r="HC13"/>
  <c r="HC14"/>
  <c r="HC16"/>
  <c r="HA46"/>
  <c r="HA147"/>
  <c r="HA174"/>
  <c r="HA144"/>
  <c r="HA141"/>
  <c r="HB185"/>
  <c r="HB35"/>
  <c r="HB44"/>
  <c r="HB137"/>
  <c r="HA175"/>
  <c r="HB106"/>
  <c r="HA115"/>
  <c r="HA192"/>
  <c r="HB173"/>
  <c r="HA168"/>
  <c r="HB136"/>
  <c r="HA139"/>
  <c r="HD139" s="1"/>
  <c r="HA194"/>
  <c r="HB40"/>
  <c r="HA108"/>
  <c r="HA127"/>
  <c r="HB141"/>
  <c r="HA184"/>
  <c r="HB104"/>
  <c r="HB18"/>
  <c r="HC18" s="1"/>
  <c r="HA106"/>
  <c r="HB103"/>
  <c r="HB71"/>
  <c r="HA73"/>
  <c r="HB199"/>
  <c r="HA201"/>
  <c r="HB49"/>
  <c r="HA51"/>
  <c r="HB33"/>
  <c r="HA35"/>
  <c r="HB112"/>
  <c r="HA114"/>
  <c r="HB143"/>
  <c r="HA145"/>
  <c r="HA208"/>
  <c r="HD208" s="1"/>
  <c r="HB206"/>
  <c r="HB25"/>
  <c r="HA27"/>
  <c r="HA188"/>
  <c r="HB186"/>
  <c r="HA30"/>
  <c r="HB28"/>
  <c r="HB81"/>
  <c r="HA83"/>
  <c r="HB88"/>
  <c r="HA90"/>
  <c r="HA89"/>
  <c r="HB87"/>
  <c r="HB90"/>
  <c r="HA92"/>
  <c r="HB187"/>
  <c r="HA189"/>
  <c r="HB176"/>
  <c r="HA178"/>
  <c r="HA190"/>
  <c r="HD190" s="1"/>
  <c r="HB188"/>
  <c r="HA193"/>
  <c r="HB191"/>
  <c r="HB150"/>
  <c r="HA152"/>
  <c r="HB148"/>
  <c r="HA150"/>
  <c r="HB99"/>
  <c r="HA101"/>
  <c r="HA62"/>
  <c r="HB60"/>
  <c r="HB43"/>
  <c r="HA45"/>
  <c r="HB26"/>
  <c r="HA28"/>
  <c r="HB58"/>
  <c r="HA60"/>
  <c r="HB59"/>
  <c r="HA61"/>
  <c r="HB115"/>
  <c r="HA117"/>
  <c r="HB32"/>
  <c r="HA34"/>
  <c r="HB46"/>
  <c r="HA48"/>
  <c r="HB178"/>
  <c r="HA180"/>
  <c r="HB45"/>
  <c r="HA47"/>
  <c r="HB37"/>
  <c r="HA39"/>
  <c r="HB133"/>
  <c r="HA135"/>
  <c r="HB163"/>
  <c r="HD163" s="1"/>
  <c r="HA165"/>
  <c r="HA187"/>
  <c r="HD187" s="1"/>
  <c r="HA206"/>
  <c r="HD206" s="1"/>
  <c r="HB205"/>
  <c r="HB19"/>
  <c r="HC19" s="1"/>
  <c r="HB113"/>
  <c r="HB166"/>
  <c r="HA151"/>
  <c r="HB182"/>
  <c r="HB184"/>
  <c r="HA186"/>
  <c r="HB48"/>
  <c r="HA50"/>
  <c r="HA32"/>
  <c r="HB30"/>
  <c r="HB41"/>
  <c r="HA43"/>
  <c r="HA24"/>
  <c r="HB22"/>
  <c r="HB120"/>
  <c r="HA122"/>
  <c r="HB84"/>
  <c r="HA86"/>
  <c r="HB82"/>
  <c r="HA84"/>
  <c r="HB170"/>
  <c r="HA172"/>
  <c r="HB200"/>
  <c r="HA202"/>
  <c r="HB101"/>
  <c r="HA103"/>
  <c r="HB97"/>
  <c r="HA99"/>
  <c r="HA56"/>
  <c r="HB54"/>
  <c r="HA40"/>
  <c r="HB38"/>
  <c r="HB91"/>
  <c r="HA93"/>
  <c r="HB75"/>
  <c r="HA77"/>
  <c r="HB69"/>
  <c r="HA71"/>
  <c r="HA81"/>
  <c r="HB79"/>
  <c r="HA176"/>
  <c r="HB174"/>
  <c r="HB158"/>
  <c r="HA160"/>
  <c r="HD160" s="1"/>
  <c r="HB134"/>
  <c r="HA136"/>
  <c r="HA57"/>
  <c r="HB55"/>
  <c r="HA63"/>
  <c r="HB61"/>
  <c r="HA49"/>
  <c r="HB47"/>
  <c r="HB146"/>
  <c r="HA148"/>
  <c r="HB34"/>
  <c r="HA36"/>
  <c r="HA119"/>
  <c r="HB117"/>
  <c r="HB128"/>
  <c r="HA130"/>
  <c r="HB192"/>
  <c r="HA143"/>
  <c r="HA207"/>
  <c r="HA21"/>
  <c r="HB207"/>
  <c r="HA42"/>
  <c r="HB149"/>
  <c r="HB80"/>
  <c r="HA82"/>
  <c r="HB70"/>
  <c r="HA72"/>
  <c r="HB78"/>
  <c r="HA80"/>
  <c r="HB198"/>
  <c r="HA200"/>
  <c r="HB194"/>
  <c r="HA196"/>
  <c r="HB203"/>
  <c r="HA205"/>
  <c r="HD205" s="1"/>
  <c r="HB122"/>
  <c r="HA124"/>
  <c r="HA94"/>
  <c r="HB92"/>
  <c r="HA183"/>
  <c r="HB181"/>
  <c r="HB64"/>
  <c r="HA66"/>
  <c r="HA95"/>
  <c r="HB93"/>
  <c r="HB83"/>
  <c r="HA85"/>
  <c r="HA87"/>
  <c r="HB85"/>
  <c r="HB132"/>
  <c r="HA134"/>
  <c r="HA88"/>
  <c r="HB86"/>
  <c r="HA55"/>
  <c r="HB53"/>
  <c r="HB65"/>
  <c r="HA67"/>
  <c r="HB52"/>
  <c r="HA54"/>
  <c r="HB67"/>
  <c r="HA69"/>
  <c r="HB73"/>
  <c r="HA75"/>
  <c r="HD75" s="1"/>
  <c r="HB72"/>
  <c r="HA74"/>
  <c r="HB74"/>
  <c r="HA76"/>
  <c r="HB98"/>
  <c r="HA100"/>
  <c r="HA161"/>
  <c r="HB159"/>
  <c r="HB168"/>
  <c r="HA170"/>
  <c r="HD170" s="1"/>
  <c r="HB154"/>
  <c r="HA156"/>
  <c r="HB157"/>
  <c r="HA159"/>
  <c r="HA177"/>
  <c r="HB175"/>
  <c r="HA64"/>
  <c r="HB62"/>
  <c r="HB24"/>
  <c r="HA26"/>
  <c r="HD26" s="1"/>
  <c r="HA65"/>
  <c r="HB63"/>
  <c r="HB57"/>
  <c r="HA59"/>
  <c r="HD59" s="1"/>
  <c r="HB135"/>
  <c r="HA137"/>
  <c r="HB39"/>
  <c r="HA41"/>
  <c r="HB107"/>
  <c r="HA109"/>
  <c r="HB27"/>
  <c r="HA29"/>
  <c r="HB114"/>
  <c r="HA116"/>
  <c r="HA31"/>
  <c r="HB29"/>
  <c r="HA126"/>
  <c r="HB124"/>
  <c r="HB129"/>
  <c r="HA131"/>
  <c r="HA204"/>
  <c r="HB201"/>
  <c r="HB142"/>
  <c r="HB196"/>
  <c r="HA199"/>
  <c r="HA198"/>
  <c r="HB189"/>
  <c r="HA158"/>
  <c r="HD158" s="1"/>
  <c r="HB111"/>
  <c r="HB147"/>
  <c r="HB177"/>
  <c r="HB153"/>
  <c r="HB165"/>
  <c r="HA167"/>
  <c r="HB66"/>
  <c r="HA68"/>
  <c r="HA33"/>
  <c r="HB31"/>
  <c r="HB180"/>
  <c r="HA182"/>
  <c r="HB20"/>
  <c r="HC20" s="1"/>
  <c r="HA22"/>
  <c r="HB42"/>
  <c r="HA44"/>
  <c r="HB108"/>
  <c r="HA110"/>
  <c r="HA129"/>
  <c r="HB127"/>
  <c r="HB116"/>
  <c r="HA118"/>
  <c r="HB56"/>
  <c r="HA58"/>
  <c r="HB96"/>
  <c r="HA98"/>
  <c r="HA38"/>
  <c r="HB36"/>
  <c r="HB102"/>
  <c r="HA104"/>
  <c r="HA23"/>
  <c r="HB21"/>
  <c r="HA185"/>
  <c r="HB183"/>
  <c r="HB130"/>
  <c r="HA132"/>
  <c r="HB123"/>
  <c r="HA125"/>
  <c r="HA25"/>
  <c r="HB23"/>
  <c r="HB68"/>
  <c r="HA70"/>
  <c r="HB76"/>
  <c r="HA78"/>
  <c r="HB77"/>
  <c r="HA79"/>
  <c r="HA97"/>
  <c r="HB95"/>
  <c r="HB94"/>
  <c r="HA96"/>
  <c r="HB89"/>
  <c r="HA91"/>
  <c r="HB144"/>
  <c r="HA146"/>
  <c r="HB152"/>
  <c r="HA154"/>
  <c r="HB155"/>
  <c r="HA157"/>
  <c r="HB193"/>
  <c r="HA195"/>
  <c r="HD195" s="1"/>
  <c r="HB100"/>
  <c r="HA102"/>
  <c r="HB51"/>
  <c r="HA53"/>
  <c r="HD53" s="1"/>
  <c r="HB138"/>
  <c r="HA140"/>
  <c r="HB126"/>
  <c r="HA128"/>
  <c r="HB131"/>
  <c r="HA133"/>
  <c r="HD133" s="1"/>
  <c r="HB105"/>
  <c r="HA107"/>
  <c r="HB169"/>
  <c r="HA171"/>
  <c r="HB167"/>
  <c r="HA169"/>
  <c r="HA112"/>
  <c r="HB110"/>
  <c r="HB50"/>
  <c r="HA52"/>
  <c r="HB179"/>
  <c r="HA181"/>
  <c r="HD181" s="1"/>
  <c r="HB121"/>
  <c r="HA123"/>
  <c r="HB140"/>
  <c r="HA142"/>
  <c r="HA121"/>
  <c r="HB119"/>
  <c r="HB118"/>
  <c r="HA120"/>
  <c r="HB202"/>
  <c r="HA203"/>
  <c r="HB125"/>
  <c r="HB204"/>
  <c r="HA37"/>
  <c r="HA191"/>
  <c r="HB156"/>
  <c r="HA113"/>
  <c r="HA149"/>
  <c r="HA179"/>
  <c r="HB151"/>
  <c r="HA166"/>
  <c r="HA155"/>
  <c r="HA111"/>
  <c r="KV119"/>
  <c r="IK143"/>
  <c r="IL142" s="1"/>
  <c r="IM141" s="1"/>
  <c r="IN140" s="1"/>
  <c r="IO139" s="1"/>
  <c r="IP138" s="1"/>
  <c r="IQ137" s="1"/>
  <c r="IR136" s="1"/>
  <c r="IS135" s="1"/>
  <c r="IT134" s="1"/>
  <c r="IU133" s="1"/>
  <c r="IV132" s="1"/>
  <c r="IW131" s="1"/>
  <c r="IX130" s="1"/>
  <c r="IY129" s="1"/>
  <c r="JL119"/>
  <c r="JM119" s="1"/>
  <c r="JP119" s="1"/>
  <c r="KV38"/>
  <c r="JL21"/>
  <c r="JM22" s="1"/>
  <c r="JP22" s="1"/>
  <c r="GA9"/>
  <c r="BE9"/>
  <c r="IG12"/>
  <c r="IH12" s="1"/>
  <c r="IC12"/>
  <c r="ID12" s="1"/>
  <c r="IC13"/>
  <c r="ID13" s="1"/>
  <c r="EX9"/>
  <c r="IK25"/>
  <c r="IL24" s="1"/>
  <c r="IM23" s="1"/>
  <c r="IN22" s="1"/>
  <c r="IO21" s="1"/>
  <c r="IP20" s="1"/>
  <c r="IQ19" s="1"/>
  <c r="IR18" s="1"/>
  <c r="IS17" s="1"/>
  <c r="IT16" s="1"/>
  <c r="IU15" s="1"/>
  <c r="IV14" s="1"/>
  <c r="IW13" s="1"/>
  <c r="IX12" s="1"/>
  <c r="IY11" s="1"/>
  <c r="HY33"/>
  <c r="BI9"/>
  <c r="BJ9" s="1"/>
  <c r="DA9" s="1"/>
  <c r="DC9" s="1"/>
  <c r="JL112"/>
  <c r="GP9"/>
  <c r="JC9" s="1"/>
  <c r="FE9"/>
  <c r="KK17"/>
  <c r="KV21"/>
  <c r="DP23"/>
  <c r="IK40"/>
  <c r="IL39" s="1"/>
  <c r="IM38" s="1"/>
  <c r="IN37" s="1"/>
  <c r="IO36" s="1"/>
  <c r="IP35" s="1"/>
  <c r="IQ34" s="1"/>
  <c r="IR33" s="1"/>
  <c r="IS32" s="1"/>
  <c r="IT31" s="1"/>
  <c r="IU30" s="1"/>
  <c r="IV29" s="1"/>
  <c r="IW28" s="1"/>
  <c r="IX27" s="1"/>
  <c r="IY26" s="1"/>
  <c r="JL29"/>
  <c r="KV46"/>
  <c r="JL102"/>
  <c r="JM104" s="1"/>
  <c r="JP104" s="1"/>
  <c r="KK138"/>
  <c r="KB17"/>
  <c r="DP22"/>
  <c r="IK38"/>
  <c r="IL37" s="1"/>
  <c r="IM36" s="1"/>
  <c r="IN35" s="1"/>
  <c r="IO34" s="1"/>
  <c r="IP33" s="1"/>
  <c r="IQ32" s="1"/>
  <c r="IR31" s="1"/>
  <c r="IS30" s="1"/>
  <c r="IT29" s="1"/>
  <c r="IU28" s="1"/>
  <c r="IV27" s="1"/>
  <c r="IW26" s="1"/>
  <c r="IX25" s="1"/>
  <c r="IY24" s="1"/>
  <c r="IK35"/>
  <c r="IL34" s="1"/>
  <c r="IM33" s="1"/>
  <c r="IN32" s="1"/>
  <c r="IO31" s="1"/>
  <c r="IP30" s="1"/>
  <c r="IQ29" s="1"/>
  <c r="IR28" s="1"/>
  <c r="IS27" s="1"/>
  <c r="IT26" s="1"/>
  <c r="IU25" s="1"/>
  <c r="IV24" s="1"/>
  <c r="IW23" s="1"/>
  <c r="IX22" s="1"/>
  <c r="IY21" s="1"/>
  <c r="IK41"/>
  <c r="IL40" s="1"/>
  <c r="IM39" s="1"/>
  <c r="IN38" s="1"/>
  <c r="IO37" s="1"/>
  <c r="IP36" s="1"/>
  <c r="IQ35" s="1"/>
  <c r="IR34" s="1"/>
  <c r="IS33" s="1"/>
  <c r="IT32" s="1"/>
  <c r="IU31" s="1"/>
  <c r="IV30" s="1"/>
  <c r="IW29" s="1"/>
  <c r="IX28" s="1"/>
  <c r="IY27" s="1"/>
  <c r="IK39"/>
  <c r="IL38" s="1"/>
  <c r="IM37" s="1"/>
  <c r="IN36" s="1"/>
  <c r="IO35" s="1"/>
  <c r="IP34" s="1"/>
  <c r="IQ33" s="1"/>
  <c r="IR32" s="1"/>
  <c r="IS31" s="1"/>
  <c r="IT30" s="1"/>
  <c r="IU29" s="1"/>
  <c r="IV28" s="1"/>
  <c r="IW27" s="1"/>
  <c r="IX26" s="1"/>
  <c r="IY25" s="1"/>
  <c r="JM35"/>
  <c r="JP35" s="1"/>
  <c r="IK37"/>
  <c r="IL36" s="1"/>
  <c r="IM35" s="1"/>
  <c r="IN34" s="1"/>
  <c r="IK36"/>
  <c r="IL35" s="1"/>
  <c r="IM34" s="1"/>
  <c r="IN33" s="1"/>
  <c r="IO32" s="1"/>
  <c r="IP31" s="1"/>
  <c r="IQ30" s="1"/>
  <c r="IR29" s="1"/>
  <c r="IS28" s="1"/>
  <c r="IT27" s="1"/>
  <c r="IU26" s="1"/>
  <c r="IV25" s="1"/>
  <c r="IW24" s="1"/>
  <c r="IX23" s="1"/>
  <c r="IY22" s="1"/>
  <c r="KB18"/>
  <c r="KV112"/>
  <c r="KV32"/>
  <c r="BR18"/>
  <c r="KV130"/>
  <c r="JL47"/>
  <c r="KV47"/>
  <c r="JL27"/>
  <c r="JL36"/>
  <c r="JM36" s="1"/>
  <c r="JP36" s="1"/>
  <c r="KK18"/>
  <c r="KV39"/>
  <c r="JL28"/>
  <c r="IK30"/>
  <c r="IL29" s="1"/>
  <c r="IM28" s="1"/>
  <c r="IN27" s="1"/>
  <c r="IO26" s="1"/>
  <c r="IP25" s="1"/>
  <c r="IQ24" s="1"/>
  <c r="IR23" s="1"/>
  <c r="IS22" s="1"/>
  <c r="IT21" s="1"/>
  <c r="IU20" s="1"/>
  <c r="IV19" s="1"/>
  <c r="IW18" s="1"/>
  <c r="IX17" s="1"/>
  <c r="IY16" s="1"/>
  <c r="IK24"/>
  <c r="IL23" s="1"/>
  <c r="IM22" s="1"/>
  <c r="IN21" s="1"/>
  <c r="IO20" s="1"/>
  <c r="IP19" s="1"/>
  <c r="IQ18" s="1"/>
  <c r="IR17" s="1"/>
  <c r="IS16" s="1"/>
  <c r="IT15" s="1"/>
  <c r="IU14" s="1"/>
  <c r="IV13" s="1"/>
  <c r="IW12" s="1"/>
  <c r="IX11" s="1"/>
  <c r="IY10" s="1"/>
  <c r="IK29"/>
  <c r="IL28" s="1"/>
  <c r="IM27" s="1"/>
  <c r="IN26" s="1"/>
  <c r="IO25" s="1"/>
  <c r="IP24" s="1"/>
  <c r="IQ23" s="1"/>
  <c r="IR22" s="1"/>
  <c r="IS21" s="1"/>
  <c r="IT20" s="1"/>
  <c r="IU19" s="1"/>
  <c r="IV18" s="1"/>
  <c r="IW17" s="1"/>
  <c r="IX16" s="1"/>
  <c r="IY15" s="1"/>
  <c r="IK26"/>
  <c r="IL25" s="1"/>
  <c r="IM24" s="1"/>
  <c r="IN23" s="1"/>
  <c r="IO22" s="1"/>
  <c r="IP21" s="1"/>
  <c r="IQ20" s="1"/>
  <c r="IR19" s="1"/>
  <c r="IS18" s="1"/>
  <c r="IT17" s="1"/>
  <c r="IU16" s="1"/>
  <c r="IV15" s="1"/>
  <c r="IW14" s="1"/>
  <c r="IX13" s="1"/>
  <c r="IY12" s="1"/>
  <c r="JL132"/>
  <c r="JM134" s="1"/>
  <c r="JP134" s="1"/>
  <c r="IK34"/>
  <c r="IL33" s="1"/>
  <c r="IM32" s="1"/>
  <c r="IN31" s="1"/>
  <c r="IK27"/>
  <c r="IL26" s="1"/>
  <c r="IM25" s="1"/>
  <c r="IN24" s="1"/>
  <c r="IO23" s="1"/>
  <c r="IP22" s="1"/>
  <c r="IQ21" s="1"/>
  <c r="IR20" s="1"/>
  <c r="IS19" s="1"/>
  <c r="IT18" s="1"/>
  <c r="IU17" s="1"/>
  <c r="IV16" s="1"/>
  <c r="IW15" s="1"/>
  <c r="IX14" s="1"/>
  <c r="IY13" s="1"/>
  <c r="JL39"/>
  <c r="KV28"/>
  <c r="IK28"/>
  <c r="IL27" s="1"/>
  <c r="IM26" s="1"/>
  <c r="IN25" s="1"/>
  <c r="IO24" s="1"/>
  <c r="IP23" s="1"/>
  <c r="IQ22" s="1"/>
  <c r="IR21" s="1"/>
  <c r="IS20" s="1"/>
  <c r="IT19" s="1"/>
  <c r="IU18" s="1"/>
  <c r="IV17" s="1"/>
  <c r="IW16" s="1"/>
  <c r="IX15" s="1"/>
  <c r="IY14" s="1"/>
  <c r="JM15"/>
  <c r="JP15" s="1"/>
  <c r="BM27"/>
  <c r="BN26" s="1"/>
  <c r="BO25" s="1"/>
  <c r="BP24" s="1"/>
  <c r="BQ23" s="1"/>
  <c r="BR28"/>
  <c r="BM26"/>
  <c r="BN25" s="1"/>
  <c r="BO24" s="1"/>
  <c r="BP23" s="1"/>
  <c r="BQ22" s="1"/>
  <c r="BM25"/>
  <c r="JL30"/>
  <c r="KK24"/>
  <c r="IK33"/>
  <c r="IL32" s="1"/>
  <c r="IM31" s="1"/>
  <c r="IN30" s="1"/>
  <c r="IO29" s="1"/>
  <c r="IP28" s="1"/>
  <c r="IQ27" s="1"/>
  <c r="IR26" s="1"/>
  <c r="IS25" s="1"/>
  <c r="IT24" s="1"/>
  <c r="IU23" s="1"/>
  <c r="IV22" s="1"/>
  <c r="IW21" s="1"/>
  <c r="IX20" s="1"/>
  <c r="IY19" s="1"/>
  <c r="IK32"/>
  <c r="IL31" s="1"/>
  <c r="IM30" s="1"/>
  <c r="IN29" s="1"/>
  <c r="IK31"/>
  <c r="IL30" s="1"/>
  <c r="IM29" s="1"/>
  <c r="IN28" s="1"/>
  <c r="IO27" s="1"/>
  <c r="IP26" s="1"/>
  <c r="IQ25" s="1"/>
  <c r="IR24" s="1"/>
  <c r="IS23" s="1"/>
  <c r="IT22" s="1"/>
  <c r="IU21" s="1"/>
  <c r="IV20" s="1"/>
  <c r="IW19" s="1"/>
  <c r="IX18" s="1"/>
  <c r="IY17" s="1"/>
  <c r="KD35"/>
  <c r="KE34" s="1"/>
  <c r="KF33" s="1"/>
  <c r="KG32" s="1"/>
  <c r="KH31" s="1"/>
  <c r="KI30" s="1"/>
  <c r="KJ29" s="1"/>
  <c r="JU35"/>
  <c r="JV34" s="1"/>
  <c r="JW33" s="1"/>
  <c r="JX32" s="1"/>
  <c r="JY31" s="1"/>
  <c r="JZ30" s="1"/>
  <c r="KA29" s="1"/>
  <c r="JU36"/>
  <c r="JV35" s="1"/>
  <c r="JW34" s="1"/>
  <c r="JX33" s="1"/>
  <c r="JY32" s="1"/>
  <c r="JZ31" s="1"/>
  <c r="KA30" s="1"/>
  <c r="KB37"/>
  <c r="HP29"/>
  <c r="JL99"/>
  <c r="JM101" s="1"/>
  <c r="JP101" s="1"/>
  <c r="JM14"/>
  <c r="JP14" s="1"/>
  <c r="KB24"/>
  <c r="KD36"/>
  <c r="KE35" s="1"/>
  <c r="KF34" s="1"/>
  <c r="KG33" s="1"/>
  <c r="KH32" s="1"/>
  <c r="KI31" s="1"/>
  <c r="KJ30" s="1"/>
  <c r="KK37"/>
  <c r="JU33"/>
  <c r="JM25"/>
  <c r="JP25" s="1"/>
  <c r="JU34"/>
  <c r="JV33" s="1"/>
  <c r="JW32" s="1"/>
  <c r="JX31" s="1"/>
  <c r="JY30" s="1"/>
  <c r="JZ29" s="1"/>
  <c r="KA28" s="1"/>
  <c r="HP33"/>
  <c r="KV33"/>
  <c r="KD34"/>
  <c r="KE33" s="1"/>
  <c r="KF32" s="1"/>
  <c r="KG31" s="1"/>
  <c r="KH30" s="1"/>
  <c r="KI29" s="1"/>
  <c r="KJ28" s="1"/>
  <c r="KD33"/>
  <c r="KE32" s="1"/>
  <c r="KF31" s="1"/>
  <c r="KG30" s="1"/>
  <c r="KH29" s="1"/>
  <c r="KI28" s="1"/>
  <c r="KJ27" s="1"/>
  <c r="HP31"/>
  <c r="JM26"/>
  <c r="JP26" s="1"/>
  <c r="KV98"/>
  <c r="JL98"/>
  <c r="HP32"/>
  <c r="KB26"/>
  <c r="KD31"/>
  <c r="KE30" s="1"/>
  <c r="JL31"/>
  <c r="KB25"/>
  <c r="KD32"/>
  <c r="KE31" s="1"/>
  <c r="KF30" s="1"/>
  <c r="KG29" s="1"/>
  <c r="KH28" s="1"/>
  <c r="KI27" s="1"/>
  <c r="KJ26" s="1"/>
  <c r="HP26"/>
  <c r="HP30"/>
  <c r="HY21"/>
  <c r="JM34"/>
  <c r="JP34" s="1"/>
  <c r="HY31"/>
  <c r="HY27"/>
  <c r="HY29"/>
  <c r="HY28"/>
  <c r="HP21"/>
  <c r="HP27"/>
  <c r="HP20"/>
  <c r="HY22"/>
  <c r="HY26"/>
  <c r="HP28"/>
  <c r="HY30"/>
  <c r="HY32"/>
  <c r="HP22"/>
  <c r="DJ11"/>
  <c r="DF15"/>
  <c r="KV148"/>
  <c r="DK13"/>
  <c r="DK11"/>
  <c r="IK147"/>
  <c r="IL146" s="1"/>
  <c r="IM145" s="1"/>
  <c r="IN144" s="1"/>
  <c r="IO143" s="1"/>
  <c r="IP142" s="1"/>
  <c r="IQ141" s="1"/>
  <c r="IR140" s="1"/>
  <c r="IS139" s="1"/>
  <c r="IT138" s="1"/>
  <c r="IU137" s="1"/>
  <c r="IV136" s="1"/>
  <c r="IW135" s="1"/>
  <c r="IX134" s="1"/>
  <c r="IY133" s="1"/>
  <c r="KV158"/>
  <c r="JL143"/>
  <c r="JM143" s="1"/>
  <c r="JP143" s="1"/>
  <c r="KV143"/>
  <c r="IK176"/>
  <c r="IL175" s="1"/>
  <c r="IM174" s="1"/>
  <c r="IN173" s="1"/>
  <c r="IO172" s="1"/>
  <c r="IP171" s="1"/>
  <c r="IQ170" s="1"/>
  <c r="IR169" s="1"/>
  <c r="IS168" s="1"/>
  <c r="IT167" s="1"/>
  <c r="IU166" s="1"/>
  <c r="IV165" s="1"/>
  <c r="IW164" s="1"/>
  <c r="IX163" s="1"/>
  <c r="IY162" s="1"/>
  <c r="IK177"/>
  <c r="IL176" s="1"/>
  <c r="IM175" s="1"/>
  <c r="IN174" s="1"/>
  <c r="IO173" s="1"/>
  <c r="IP172" s="1"/>
  <c r="IQ171" s="1"/>
  <c r="IR170" s="1"/>
  <c r="IS169" s="1"/>
  <c r="IT168" s="1"/>
  <c r="IU167" s="1"/>
  <c r="IV166" s="1"/>
  <c r="IW165" s="1"/>
  <c r="IX164" s="1"/>
  <c r="IY163" s="1"/>
  <c r="IK175"/>
  <c r="IL174" s="1"/>
  <c r="IM173" s="1"/>
  <c r="IN172" s="1"/>
  <c r="IO171" s="1"/>
  <c r="IP170" s="1"/>
  <c r="IQ169" s="1"/>
  <c r="IR168" s="1"/>
  <c r="IS167" s="1"/>
  <c r="IT166" s="1"/>
  <c r="IU165" s="1"/>
  <c r="IV164" s="1"/>
  <c r="IW163" s="1"/>
  <c r="IX162" s="1"/>
  <c r="IY161" s="1"/>
  <c r="IK173"/>
  <c r="IL172" s="1"/>
  <c r="IM171" s="1"/>
  <c r="IN170" s="1"/>
  <c r="IO169" s="1"/>
  <c r="IP168" s="1"/>
  <c r="IQ167" s="1"/>
  <c r="IR166" s="1"/>
  <c r="IS165" s="1"/>
  <c r="IT164" s="1"/>
  <c r="IU163" s="1"/>
  <c r="IV162" s="1"/>
  <c r="IW161" s="1"/>
  <c r="IX160" s="1"/>
  <c r="IY159" s="1"/>
  <c r="IK174"/>
  <c r="IL173" s="1"/>
  <c r="IM172" s="1"/>
  <c r="IN171" s="1"/>
  <c r="IO170" s="1"/>
  <c r="IP169" s="1"/>
  <c r="IQ168" s="1"/>
  <c r="IR167" s="1"/>
  <c r="IS166" s="1"/>
  <c r="IT165" s="1"/>
  <c r="IU164" s="1"/>
  <c r="IV163" s="1"/>
  <c r="IW162" s="1"/>
  <c r="IX161" s="1"/>
  <c r="IY160" s="1"/>
  <c r="KV150"/>
  <c r="IK178"/>
  <c r="IL177" s="1"/>
  <c r="IM176" s="1"/>
  <c r="IN175" s="1"/>
  <c r="IO174" s="1"/>
  <c r="IP173" s="1"/>
  <c r="IQ172" s="1"/>
  <c r="IR171" s="1"/>
  <c r="IS170" s="1"/>
  <c r="IT169" s="1"/>
  <c r="IU168" s="1"/>
  <c r="IV167" s="1"/>
  <c r="IW166" s="1"/>
  <c r="IX165" s="1"/>
  <c r="IY164" s="1"/>
  <c r="JL150"/>
  <c r="JM150" s="1"/>
  <c r="JP150" s="1"/>
  <c r="BR141"/>
  <c r="BR139"/>
  <c r="BR140"/>
  <c r="BR142"/>
  <c r="JL157"/>
  <c r="JM157" s="1"/>
  <c r="JP157" s="1"/>
  <c r="JM188"/>
  <c r="JP188" s="1"/>
  <c r="HP138"/>
  <c r="IK150"/>
  <c r="IL149" s="1"/>
  <c r="IM148" s="1"/>
  <c r="IN147" s="1"/>
  <c r="IO146" s="1"/>
  <c r="IP145" s="1"/>
  <c r="IQ144" s="1"/>
  <c r="IR143" s="1"/>
  <c r="IS142" s="1"/>
  <c r="IT141" s="1"/>
  <c r="IU140" s="1"/>
  <c r="IV139" s="1"/>
  <c r="IW138" s="1"/>
  <c r="IX137" s="1"/>
  <c r="IY136" s="1"/>
  <c r="IK149"/>
  <c r="IL148" s="1"/>
  <c r="IM147" s="1"/>
  <c r="IN146" s="1"/>
  <c r="IO145" s="1"/>
  <c r="IP144" s="1"/>
  <c r="IQ143" s="1"/>
  <c r="IR142" s="1"/>
  <c r="IS141" s="1"/>
  <c r="IT140" s="1"/>
  <c r="IU139" s="1"/>
  <c r="IV138" s="1"/>
  <c r="IW137" s="1"/>
  <c r="IX136" s="1"/>
  <c r="IY135" s="1"/>
  <c r="BR155"/>
  <c r="KB144"/>
  <c r="BR152"/>
  <c r="BR149"/>
  <c r="KB148"/>
  <c r="BR147"/>
  <c r="BR151"/>
  <c r="BR146"/>
  <c r="BR150"/>
  <c r="IK157"/>
  <c r="IL156" s="1"/>
  <c r="IM155" s="1"/>
  <c r="IN154" s="1"/>
  <c r="IO153" s="1"/>
  <c r="IP152" s="1"/>
  <c r="IQ151" s="1"/>
  <c r="IR150" s="1"/>
  <c r="IS149" s="1"/>
  <c r="IT148" s="1"/>
  <c r="IU147" s="1"/>
  <c r="IV146" s="1"/>
  <c r="IW145" s="1"/>
  <c r="IX144" s="1"/>
  <c r="IY143" s="1"/>
  <c r="BR153"/>
  <c r="IK156"/>
  <c r="IL155" s="1"/>
  <c r="IM154" s="1"/>
  <c r="IN153" s="1"/>
  <c r="IO152" s="1"/>
  <c r="IP151" s="1"/>
  <c r="IQ150" s="1"/>
  <c r="IR149" s="1"/>
  <c r="IS148" s="1"/>
  <c r="IT147" s="1"/>
  <c r="IU146" s="1"/>
  <c r="IV145" s="1"/>
  <c r="IW144" s="1"/>
  <c r="IX143" s="1"/>
  <c r="IY142" s="1"/>
  <c r="BR148"/>
  <c r="BR154"/>
  <c r="IK158"/>
  <c r="IL157" s="1"/>
  <c r="IM156" s="1"/>
  <c r="IN155" s="1"/>
  <c r="IO154" s="1"/>
  <c r="IP153" s="1"/>
  <c r="IQ152" s="1"/>
  <c r="IR151" s="1"/>
  <c r="IS150" s="1"/>
  <c r="IT149" s="1"/>
  <c r="IU148" s="1"/>
  <c r="IV147" s="1"/>
  <c r="IW146" s="1"/>
  <c r="IX145" s="1"/>
  <c r="IY144" s="1"/>
  <c r="JU143"/>
  <c r="JV142" s="1"/>
  <c r="JW141" s="1"/>
  <c r="JX140" s="1"/>
  <c r="JY139" s="1"/>
  <c r="JZ138" s="1"/>
  <c r="KA137" s="1"/>
  <c r="KB137" s="1"/>
  <c r="IK151"/>
  <c r="IL150" s="1"/>
  <c r="IM149" s="1"/>
  <c r="IN148" s="1"/>
  <c r="IO147" s="1"/>
  <c r="IP146" s="1"/>
  <c r="IQ145" s="1"/>
  <c r="IR144" s="1"/>
  <c r="IS143" s="1"/>
  <c r="IT142" s="1"/>
  <c r="IU141" s="1"/>
  <c r="IV140" s="1"/>
  <c r="IW139" s="1"/>
  <c r="IX138" s="1"/>
  <c r="IY137" s="1"/>
  <c r="IK146"/>
  <c r="IL145" s="1"/>
  <c r="IM144" s="1"/>
  <c r="IN143" s="1"/>
  <c r="IO142" s="1"/>
  <c r="IP141" s="1"/>
  <c r="IQ140" s="1"/>
  <c r="IR139" s="1"/>
  <c r="IS138" s="1"/>
  <c r="IT137" s="1"/>
  <c r="IU136" s="1"/>
  <c r="IV135" s="1"/>
  <c r="IW134" s="1"/>
  <c r="IX133" s="1"/>
  <c r="IY132" s="1"/>
  <c r="IK155"/>
  <c r="IL154" s="1"/>
  <c r="IM153" s="1"/>
  <c r="IN152" s="1"/>
  <c r="IO151" s="1"/>
  <c r="IP150" s="1"/>
  <c r="IQ149" s="1"/>
  <c r="IR148" s="1"/>
  <c r="IS147" s="1"/>
  <c r="IT146" s="1"/>
  <c r="IU145" s="1"/>
  <c r="IV144" s="1"/>
  <c r="IW143" s="1"/>
  <c r="IX142" s="1"/>
  <c r="IY141" s="1"/>
  <c r="IK144"/>
  <c r="IL143" s="1"/>
  <c r="IK152"/>
  <c r="IL151" s="1"/>
  <c r="IM150" s="1"/>
  <c r="IN149" s="1"/>
  <c r="IO148" s="1"/>
  <c r="IP147" s="1"/>
  <c r="IQ146" s="1"/>
  <c r="IR145" s="1"/>
  <c r="IS144" s="1"/>
  <c r="IT143" s="1"/>
  <c r="IU142" s="1"/>
  <c r="IV141" s="1"/>
  <c r="IW140" s="1"/>
  <c r="IX139" s="1"/>
  <c r="IY138" s="1"/>
  <c r="IK153"/>
  <c r="IL152" s="1"/>
  <c r="IM151" s="1"/>
  <c r="IN150" s="1"/>
  <c r="IO149" s="1"/>
  <c r="IP148" s="1"/>
  <c r="IQ147" s="1"/>
  <c r="IR146" s="1"/>
  <c r="IS145" s="1"/>
  <c r="IT144" s="1"/>
  <c r="IU143" s="1"/>
  <c r="IV142" s="1"/>
  <c r="IW141" s="1"/>
  <c r="IX140" s="1"/>
  <c r="IY139" s="1"/>
  <c r="IK145"/>
  <c r="IL144" s="1"/>
  <c r="IM143" s="1"/>
  <c r="IN142" s="1"/>
  <c r="IO141" s="1"/>
  <c r="IK154"/>
  <c r="IL153" s="1"/>
  <c r="IM152" s="1"/>
  <c r="IN151" s="1"/>
  <c r="IO150" s="1"/>
  <c r="IP149" s="1"/>
  <c r="IQ148" s="1"/>
  <c r="IR147" s="1"/>
  <c r="IS146" s="1"/>
  <c r="IT145" s="1"/>
  <c r="IU144" s="1"/>
  <c r="IV143" s="1"/>
  <c r="IW142" s="1"/>
  <c r="IX141" s="1"/>
  <c r="IY140" s="1"/>
  <c r="IK148"/>
  <c r="IL147" s="1"/>
  <c r="IM146" s="1"/>
  <c r="IN145" s="1"/>
  <c r="IO144" s="1"/>
  <c r="IP143" s="1"/>
  <c r="IQ142" s="1"/>
  <c r="IR141" s="1"/>
  <c r="IS140" s="1"/>
  <c r="IT139" s="1"/>
  <c r="IU138" s="1"/>
  <c r="IV137" s="1"/>
  <c r="IW136" s="1"/>
  <c r="IX135" s="1"/>
  <c r="IY134" s="1"/>
  <c r="BR163"/>
  <c r="KK149"/>
  <c r="KK146"/>
  <c r="KB147"/>
  <c r="BR162"/>
  <c r="HP40"/>
  <c r="HP37"/>
  <c r="HP36"/>
  <c r="HP35"/>
  <c r="HP39"/>
  <c r="HP38"/>
  <c r="HY159"/>
  <c r="IK159"/>
  <c r="IL158" s="1"/>
  <c r="IM157" s="1"/>
  <c r="IN156" s="1"/>
  <c r="IO155" s="1"/>
  <c r="IP154" s="1"/>
  <c r="IQ153" s="1"/>
  <c r="IR152" s="1"/>
  <c r="IS151" s="1"/>
  <c r="IT150" s="1"/>
  <c r="IU149" s="1"/>
  <c r="IV148" s="1"/>
  <c r="IW147" s="1"/>
  <c r="IX146" s="1"/>
  <c r="IY145" s="1"/>
  <c r="IK167"/>
  <c r="IL166" s="1"/>
  <c r="IM165" s="1"/>
  <c r="IN164" s="1"/>
  <c r="IO163" s="1"/>
  <c r="IP162" s="1"/>
  <c r="IQ161" s="1"/>
  <c r="IR160" s="1"/>
  <c r="IS159" s="1"/>
  <c r="IT158" s="1"/>
  <c r="IU157" s="1"/>
  <c r="IV156" s="1"/>
  <c r="IW155" s="1"/>
  <c r="IX154" s="1"/>
  <c r="IY153" s="1"/>
  <c r="JM126"/>
  <c r="JP126" s="1"/>
  <c r="IK168"/>
  <c r="IL167" s="1"/>
  <c r="IM166" s="1"/>
  <c r="IN165" s="1"/>
  <c r="IO164" s="1"/>
  <c r="IP163" s="1"/>
  <c r="IQ162" s="1"/>
  <c r="IR161" s="1"/>
  <c r="IS160" s="1"/>
  <c r="IT159" s="1"/>
  <c r="IU158" s="1"/>
  <c r="IV157" s="1"/>
  <c r="IW156" s="1"/>
  <c r="IX155" s="1"/>
  <c r="IY154" s="1"/>
  <c r="BR156"/>
  <c r="IK170"/>
  <c r="IL169" s="1"/>
  <c r="IM168" s="1"/>
  <c r="IN167" s="1"/>
  <c r="IO166" s="1"/>
  <c r="IP165" s="1"/>
  <c r="IQ164" s="1"/>
  <c r="IR163" s="1"/>
  <c r="IS162" s="1"/>
  <c r="IT161" s="1"/>
  <c r="IU160" s="1"/>
  <c r="IV159" s="1"/>
  <c r="IW158" s="1"/>
  <c r="IX157" s="1"/>
  <c r="IY156" s="1"/>
  <c r="IK160"/>
  <c r="IL159" s="1"/>
  <c r="IM158" s="1"/>
  <c r="IN157" s="1"/>
  <c r="IO156" s="1"/>
  <c r="IP155" s="1"/>
  <c r="IQ154" s="1"/>
  <c r="IR153" s="1"/>
  <c r="IS152" s="1"/>
  <c r="IT151" s="1"/>
  <c r="IU150" s="1"/>
  <c r="IV149" s="1"/>
  <c r="IW148" s="1"/>
  <c r="IX147" s="1"/>
  <c r="IY146" s="1"/>
  <c r="IK163"/>
  <c r="IL162" s="1"/>
  <c r="IM161" s="1"/>
  <c r="IN160" s="1"/>
  <c r="IO159" s="1"/>
  <c r="IP158" s="1"/>
  <c r="IQ157" s="1"/>
  <c r="IR156" s="1"/>
  <c r="IS155" s="1"/>
  <c r="IT154" s="1"/>
  <c r="IU153" s="1"/>
  <c r="IV152" s="1"/>
  <c r="IW151" s="1"/>
  <c r="IX150" s="1"/>
  <c r="IY149" s="1"/>
  <c r="IK166"/>
  <c r="IL165" s="1"/>
  <c r="IM164" s="1"/>
  <c r="IN163" s="1"/>
  <c r="IO162" s="1"/>
  <c r="IP161" s="1"/>
  <c r="IQ160" s="1"/>
  <c r="IR159" s="1"/>
  <c r="IS158" s="1"/>
  <c r="IT157" s="1"/>
  <c r="IU156" s="1"/>
  <c r="IV155" s="1"/>
  <c r="IW154" s="1"/>
  <c r="IX153" s="1"/>
  <c r="IY152" s="1"/>
  <c r="IK165"/>
  <c r="IL164" s="1"/>
  <c r="IM163" s="1"/>
  <c r="IN162" s="1"/>
  <c r="IO161" s="1"/>
  <c r="IK162"/>
  <c r="IL161" s="1"/>
  <c r="IM160" s="1"/>
  <c r="IN159" s="1"/>
  <c r="IO158" s="1"/>
  <c r="IP157" s="1"/>
  <c r="IQ156" s="1"/>
  <c r="IR155" s="1"/>
  <c r="IS154" s="1"/>
  <c r="IT153" s="1"/>
  <c r="IU152" s="1"/>
  <c r="IV151" s="1"/>
  <c r="IW150" s="1"/>
  <c r="IX149" s="1"/>
  <c r="IY148" s="1"/>
  <c r="IK161"/>
  <c r="IL160" s="1"/>
  <c r="IM159" s="1"/>
  <c r="IN158" s="1"/>
  <c r="IO157" s="1"/>
  <c r="IP156" s="1"/>
  <c r="IQ155" s="1"/>
  <c r="IR154" s="1"/>
  <c r="IS153" s="1"/>
  <c r="IT152" s="1"/>
  <c r="IU151" s="1"/>
  <c r="IV150" s="1"/>
  <c r="IW149" s="1"/>
  <c r="IX148" s="1"/>
  <c r="IY147" s="1"/>
  <c r="IK172"/>
  <c r="IL171" s="1"/>
  <c r="IM170" s="1"/>
  <c r="IN169" s="1"/>
  <c r="IO168" s="1"/>
  <c r="IP167" s="1"/>
  <c r="IQ166" s="1"/>
  <c r="IR165" s="1"/>
  <c r="IS164" s="1"/>
  <c r="IT163" s="1"/>
  <c r="IU162" s="1"/>
  <c r="IV161" s="1"/>
  <c r="IW160" s="1"/>
  <c r="IX159" s="1"/>
  <c r="IY158" s="1"/>
  <c r="HP158"/>
  <c r="IK171"/>
  <c r="IL170" s="1"/>
  <c r="IM169" s="1"/>
  <c r="IN168" s="1"/>
  <c r="IO167" s="1"/>
  <c r="IP166" s="1"/>
  <c r="IQ165" s="1"/>
  <c r="IR164" s="1"/>
  <c r="IS163" s="1"/>
  <c r="IT162" s="1"/>
  <c r="IU161" s="1"/>
  <c r="IV160" s="1"/>
  <c r="IW159" s="1"/>
  <c r="IX158" s="1"/>
  <c r="IY157" s="1"/>
  <c r="IK164"/>
  <c r="IL163" s="1"/>
  <c r="IK169"/>
  <c r="IL168" s="1"/>
  <c r="IM167" s="1"/>
  <c r="IN166" s="1"/>
  <c r="IO165" s="1"/>
  <c r="IP164" s="1"/>
  <c r="IQ163" s="1"/>
  <c r="IR162" s="1"/>
  <c r="IS161" s="1"/>
  <c r="IT160" s="1"/>
  <c r="IU159" s="1"/>
  <c r="IV158" s="1"/>
  <c r="IW157" s="1"/>
  <c r="IX156" s="1"/>
  <c r="IY155" s="1"/>
  <c r="KK164"/>
  <c r="IK111"/>
  <c r="IL110" s="1"/>
  <c r="IM109" s="1"/>
  <c r="IN108" s="1"/>
  <c r="IO107" s="1"/>
  <c r="IP106" s="1"/>
  <c r="IQ105" s="1"/>
  <c r="IR104" s="1"/>
  <c r="IS103" s="1"/>
  <c r="IT102" s="1"/>
  <c r="IU101" s="1"/>
  <c r="IV100" s="1"/>
  <c r="IW99" s="1"/>
  <c r="IX98" s="1"/>
  <c r="IY97" s="1"/>
  <c r="JM190"/>
  <c r="JP190" s="1"/>
  <c r="JM173"/>
  <c r="JP173" s="1"/>
  <c r="JM189"/>
  <c r="JP189" s="1"/>
  <c r="JM194"/>
  <c r="JP194" s="1"/>
  <c r="JM193"/>
  <c r="JP193" s="1"/>
  <c r="JM168"/>
  <c r="JP168" s="1"/>
  <c r="JM169"/>
  <c r="JP169" s="1"/>
  <c r="JM197"/>
  <c r="JP197" s="1"/>
  <c r="JM191"/>
  <c r="JP191" s="1"/>
  <c r="JM187"/>
  <c r="JP187" s="1"/>
  <c r="JL89"/>
  <c r="JM89" s="1"/>
  <c r="JP89" s="1"/>
  <c r="KV70"/>
  <c r="JL93"/>
  <c r="JM93" s="1"/>
  <c r="JP93" s="1"/>
  <c r="KV97"/>
  <c r="JM138"/>
  <c r="JP138" s="1"/>
  <c r="JM136"/>
  <c r="JP136" s="1"/>
  <c r="JL68"/>
  <c r="JM128"/>
  <c r="JP128" s="1"/>
  <c r="JM127"/>
  <c r="JP127" s="1"/>
  <c r="KK136"/>
  <c r="KV91"/>
  <c r="KV86"/>
  <c r="KV82"/>
  <c r="JZ146"/>
  <c r="KB146" s="1"/>
  <c r="KB136"/>
  <c r="KK133"/>
  <c r="KK137"/>
  <c r="KK132"/>
  <c r="JM141"/>
  <c r="JP141" s="1"/>
  <c r="JM140"/>
  <c r="JP140" s="1"/>
  <c r="KK107"/>
  <c r="JM123"/>
  <c r="JP123" s="1"/>
  <c r="KV80"/>
  <c r="KV84"/>
  <c r="KK108"/>
  <c r="JM56"/>
  <c r="JP56" s="1"/>
  <c r="JM142"/>
  <c r="JP142" s="1"/>
  <c r="KV73"/>
  <c r="KB116"/>
  <c r="JL76"/>
  <c r="KB156"/>
  <c r="KV83"/>
  <c r="KK53"/>
  <c r="KK56"/>
  <c r="JL79"/>
  <c r="JL71"/>
  <c r="KV72"/>
  <c r="KK55"/>
  <c r="JL74"/>
  <c r="JL90"/>
  <c r="KK156"/>
  <c r="KV69"/>
  <c r="JM131"/>
  <c r="JP131" s="1"/>
  <c r="KV87"/>
  <c r="JM124"/>
  <c r="JP124" s="1"/>
  <c r="KV85"/>
  <c r="KV79"/>
  <c r="KK60"/>
  <c r="JM52"/>
  <c r="JP52" s="1"/>
  <c r="JL83"/>
  <c r="JM85" s="1"/>
  <c r="JP85" s="1"/>
  <c r="KD90"/>
  <c r="KE89" s="1"/>
  <c r="KF88" s="1"/>
  <c r="KG87" s="1"/>
  <c r="KH86" s="1"/>
  <c r="KI85" s="1"/>
  <c r="KJ84" s="1"/>
  <c r="JU86"/>
  <c r="JV85" s="1"/>
  <c r="JW84" s="1"/>
  <c r="JX83" s="1"/>
  <c r="JY82" s="1"/>
  <c r="JZ81" s="1"/>
  <c r="KA80" s="1"/>
  <c r="KD95"/>
  <c r="KE94" s="1"/>
  <c r="KF93" s="1"/>
  <c r="KG92" s="1"/>
  <c r="KH91" s="1"/>
  <c r="KI90" s="1"/>
  <c r="KJ89" s="1"/>
  <c r="JU94"/>
  <c r="JV93" s="1"/>
  <c r="JW92" s="1"/>
  <c r="JX91" s="1"/>
  <c r="JY90" s="1"/>
  <c r="JZ89" s="1"/>
  <c r="KA88" s="1"/>
  <c r="JU90"/>
  <c r="JV89" s="1"/>
  <c r="JW88" s="1"/>
  <c r="JX87" s="1"/>
  <c r="JY86" s="1"/>
  <c r="JZ85" s="1"/>
  <c r="KA84" s="1"/>
  <c r="KD93"/>
  <c r="KE92" s="1"/>
  <c r="KF91" s="1"/>
  <c r="KG90" s="1"/>
  <c r="KH89" s="1"/>
  <c r="KI88" s="1"/>
  <c r="KJ87" s="1"/>
  <c r="JU80"/>
  <c r="JV79" s="1"/>
  <c r="JW78" s="1"/>
  <c r="JX77" s="1"/>
  <c r="JY76" s="1"/>
  <c r="JZ75" s="1"/>
  <c r="KA74" s="1"/>
  <c r="JU99"/>
  <c r="JV98" s="1"/>
  <c r="JW97" s="1"/>
  <c r="JX96" s="1"/>
  <c r="JY95" s="1"/>
  <c r="JZ94" s="1"/>
  <c r="KA93" s="1"/>
  <c r="JU98"/>
  <c r="JV97" s="1"/>
  <c r="JW96" s="1"/>
  <c r="JX95" s="1"/>
  <c r="JY94" s="1"/>
  <c r="JZ93" s="1"/>
  <c r="KA92" s="1"/>
  <c r="KD75"/>
  <c r="KE74" s="1"/>
  <c r="KF73" s="1"/>
  <c r="KG72" s="1"/>
  <c r="KH71" s="1"/>
  <c r="KI70" s="1"/>
  <c r="KJ69" s="1"/>
  <c r="KD80"/>
  <c r="KE79" s="1"/>
  <c r="KF78" s="1"/>
  <c r="KG77" s="1"/>
  <c r="KH76" s="1"/>
  <c r="KI75" s="1"/>
  <c r="KJ74" s="1"/>
  <c r="KD78"/>
  <c r="KE77" s="1"/>
  <c r="KF76" s="1"/>
  <c r="KG75" s="1"/>
  <c r="KH74" s="1"/>
  <c r="KI73" s="1"/>
  <c r="KJ72" s="1"/>
  <c r="KD82"/>
  <c r="KE81" s="1"/>
  <c r="KF80" s="1"/>
  <c r="KG79" s="1"/>
  <c r="KH78" s="1"/>
  <c r="KI77" s="1"/>
  <c r="KJ76" s="1"/>
  <c r="KE125"/>
  <c r="KK126"/>
  <c r="JU68"/>
  <c r="KD83"/>
  <c r="KE82" s="1"/>
  <c r="KF81" s="1"/>
  <c r="KG80" s="1"/>
  <c r="KH79" s="1"/>
  <c r="KI78" s="1"/>
  <c r="KJ77" s="1"/>
  <c r="KD76"/>
  <c r="KE75" s="1"/>
  <c r="KF74" s="1"/>
  <c r="KG73" s="1"/>
  <c r="KH72" s="1"/>
  <c r="KI71" s="1"/>
  <c r="KJ70" s="1"/>
  <c r="JU92"/>
  <c r="JV91" s="1"/>
  <c r="JW90" s="1"/>
  <c r="JX89" s="1"/>
  <c r="JY88" s="1"/>
  <c r="JZ87" s="1"/>
  <c r="KA86" s="1"/>
  <c r="JU88"/>
  <c r="JV87" s="1"/>
  <c r="JW86" s="1"/>
  <c r="JX85" s="1"/>
  <c r="JY84" s="1"/>
  <c r="JZ83" s="1"/>
  <c r="KA82" s="1"/>
  <c r="JU73"/>
  <c r="JV72" s="1"/>
  <c r="JW71" s="1"/>
  <c r="JX70" s="1"/>
  <c r="JY69" s="1"/>
  <c r="JZ68" s="1"/>
  <c r="KA67" s="1"/>
  <c r="KE46"/>
  <c r="KD73"/>
  <c r="KE72" s="1"/>
  <c r="KF71" s="1"/>
  <c r="KG70" s="1"/>
  <c r="KH69" s="1"/>
  <c r="KI68" s="1"/>
  <c r="KJ67" s="1"/>
  <c r="JU96"/>
  <c r="JV95" s="1"/>
  <c r="JW94" s="1"/>
  <c r="JX93" s="1"/>
  <c r="JY92" s="1"/>
  <c r="JZ91" s="1"/>
  <c r="KA90" s="1"/>
  <c r="KD98"/>
  <c r="KE97" s="1"/>
  <c r="KF96" s="1"/>
  <c r="KG95" s="1"/>
  <c r="KH94" s="1"/>
  <c r="KI93" s="1"/>
  <c r="KJ92" s="1"/>
  <c r="KD69"/>
  <c r="KE68" s="1"/>
  <c r="KF67" s="1"/>
  <c r="KG66" s="1"/>
  <c r="KH65" s="1"/>
  <c r="KI64" s="1"/>
  <c r="KJ63" s="1"/>
  <c r="JU75"/>
  <c r="JV74" s="1"/>
  <c r="JW73" s="1"/>
  <c r="JX72" s="1"/>
  <c r="JY71" s="1"/>
  <c r="JZ70" s="1"/>
  <c r="KA69" s="1"/>
  <c r="KD84"/>
  <c r="KE83" s="1"/>
  <c r="KF82" s="1"/>
  <c r="KG81" s="1"/>
  <c r="KH80" s="1"/>
  <c r="KI79" s="1"/>
  <c r="KJ78" s="1"/>
  <c r="JU82"/>
  <c r="JV81" s="1"/>
  <c r="JW80" s="1"/>
  <c r="JX79" s="1"/>
  <c r="JY78" s="1"/>
  <c r="JZ77" s="1"/>
  <c r="KA76" s="1"/>
  <c r="KB58"/>
  <c r="KB134"/>
  <c r="KB135"/>
  <c r="KB105"/>
  <c r="KB59"/>
  <c r="KB52"/>
  <c r="KV95"/>
  <c r="JL75"/>
  <c r="KB53"/>
  <c r="JM87"/>
  <c r="JP87" s="1"/>
  <c r="KK106"/>
  <c r="KB56"/>
  <c r="KD85"/>
  <c r="KE84" s="1"/>
  <c r="KF83" s="1"/>
  <c r="KG82" s="1"/>
  <c r="KH81" s="1"/>
  <c r="KI80" s="1"/>
  <c r="KJ79" s="1"/>
  <c r="KD97"/>
  <c r="KE96" s="1"/>
  <c r="KF95" s="1"/>
  <c r="KG94" s="1"/>
  <c r="KH93" s="1"/>
  <c r="KI92" s="1"/>
  <c r="KJ91" s="1"/>
  <c r="JU72"/>
  <c r="KD101"/>
  <c r="KE100" s="1"/>
  <c r="KF99" s="1"/>
  <c r="KG98" s="1"/>
  <c r="KH97" s="1"/>
  <c r="KI96" s="1"/>
  <c r="KJ95" s="1"/>
  <c r="JU83"/>
  <c r="JV82" s="1"/>
  <c r="JW81" s="1"/>
  <c r="JX80" s="1"/>
  <c r="JY79" s="1"/>
  <c r="JZ78" s="1"/>
  <c r="KA77" s="1"/>
  <c r="KD92"/>
  <c r="KE91" s="1"/>
  <c r="KF90" s="1"/>
  <c r="KG89" s="1"/>
  <c r="KH88" s="1"/>
  <c r="KI87" s="1"/>
  <c r="KJ86" s="1"/>
  <c r="KD72"/>
  <c r="KE71" s="1"/>
  <c r="KF70" s="1"/>
  <c r="KG69" s="1"/>
  <c r="KH68" s="1"/>
  <c r="KI67" s="1"/>
  <c r="KJ66" s="1"/>
  <c r="KD88"/>
  <c r="KE87" s="1"/>
  <c r="KF86" s="1"/>
  <c r="KG85" s="1"/>
  <c r="KH84" s="1"/>
  <c r="KI83" s="1"/>
  <c r="KJ82" s="1"/>
  <c r="JU77"/>
  <c r="JV76" s="1"/>
  <c r="JW75" s="1"/>
  <c r="JX74" s="1"/>
  <c r="JY73" s="1"/>
  <c r="JZ72" s="1"/>
  <c r="KA71" s="1"/>
  <c r="JU74"/>
  <c r="JV73" s="1"/>
  <c r="JW72" s="1"/>
  <c r="JX71" s="1"/>
  <c r="JY70" s="1"/>
  <c r="JZ69" s="1"/>
  <c r="KA68" s="1"/>
  <c r="KE162"/>
  <c r="KK163"/>
  <c r="KD96"/>
  <c r="KE95" s="1"/>
  <c r="KF94" s="1"/>
  <c r="KG93" s="1"/>
  <c r="KH92" s="1"/>
  <c r="KI91" s="1"/>
  <c r="KJ90" s="1"/>
  <c r="JM86"/>
  <c r="JP86" s="1"/>
  <c r="JU91"/>
  <c r="JV90" s="1"/>
  <c r="JW89" s="1"/>
  <c r="JX88" s="1"/>
  <c r="JY87" s="1"/>
  <c r="JZ86" s="1"/>
  <c r="KA85" s="1"/>
  <c r="JM147"/>
  <c r="JP147" s="1"/>
  <c r="JM149"/>
  <c r="JP149" s="1"/>
  <c r="JU84"/>
  <c r="JV83" s="1"/>
  <c r="JW82" s="1"/>
  <c r="JX81" s="1"/>
  <c r="JY80" s="1"/>
  <c r="JZ79" s="1"/>
  <c r="KA78" s="1"/>
  <c r="JV124"/>
  <c r="KB61"/>
  <c r="JM130"/>
  <c r="JP130" s="1"/>
  <c r="JM88"/>
  <c r="JP88" s="1"/>
  <c r="JL95"/>
  <c r="KB133"/>
  <c r="JL72"/>
  <c r="JL78"/>
  <c r="KD99"/>
  <c r="KE98" s="1"/>
  <c r="KF97" s="1"/>
  <c r="KG96" s="1"/>
  <c r="KH95" s="1"/>
  <c r="KI94" s="1"/>
  <c r="KJ93" s="1"/>
  <c r="KD89"/>
  <c r="KE88" s="1"/>
  <c r="KF87" s="1"/>
  <c r="KG86" s="1"/>
  <c r="KH85" s="1"/>
  <c r="KI84" s="1"/>
  <c r="KJ83" s="1"/>
  <c r="JU89"/>
  <c r="JV88" s="1"/>
  <c r="JW87" s="1"/>
  <c r="JX86" s="1"/>
  <c r="JY85" s="1"/>
  <c r="JZ84" s="1"/>
  <c r="KA83" s="1"/>
  <c r="JU76"/>
  <c r="JV75" s="1"/>
  <c r="JW74" s="1"/>
  <c r="JX73" s="1"/>
  <c r="JY72" s="1"/>
  <c r="JZ71" s="1"/>
  <c r="KA70" s="1"/>
  <c r="KD77"/>
  <c r="KE76" s="1"/>
  <c r="KF75" s="1"/>
  <c r="KG74" s="1"/>
  <c r="KH73" s="1"/>
  <c r="KI72" s="1"/>
  <c r="KJ71" s="1"/>
  <c r="KD74"/>
  <c r="KE73" s="1"/>
  <c r="KF72" s="1"/>
  <c r="KG71" s="1"/>
  <c r="KH70" s="1"/>
  <c r="KI69" s="1"/>
  <c r="KJ68" s="1"/>
  <c r="KD87"/>
  <c r="KE86" s="1"/>
  <c r="KF85" s="1"/>
  <c r="KG84" s="1"/>
  <c r="KH83" s="1"/>
  <c r="KI82" s="1"/>
  <c r="KJ81" s="1"/>
  <c r="KD81"/>
  <c r="KE80" s="1"/>
  <c r="KF79" s="1"/>
  <c r="KG78" s="1"/>
  <c r="KH77" s="1"/>
  <c r="KI76" s="1"/>
  <c r="KJ75" s="1"/>
  <c r="JV46"/>
  <c r="JM160"/>
  <c r="JP160" s="1"/>
  <c r="JU79"/>
  <c r="JV78" s="1"/>
  <c r="JW77" s="1"/>
  <c r="JX76" s="1"/>
  <c r="JY75" s="1"/>
  <c r="JZ74" s="1"/>
  <c r="KA73" s="1"/>
  <c r="KD91"/>
  <c r="KE90" s="1"/>
  <c r="KF89" s="1"/>
  <c r="KG88" s="1"/>
  <c r="KH87" s="1"/>
  <c r="KI86" s="1"/>
  <c r="KJ85" s="1"/>
  <c r="JM50"/>
  <c r="JP50" s="1"/>
  <c r="KK110"/>
  <c r="KB54"/>
  <c r="KV77"/>
  <c r="KV74"/>
  <c r="KK59"/>
  <c r="KK58"/>
  <c r="JL69"/>
  <c r="JL80"/>
  <c r="JM82" s="1"/>
  <c r="JP82" s="1"/>
  <c r="JL70"/>
  <c r="KK57"/>
  <c r="KB106"/>
  <c r="KD94"/>
  <c r="KE93" s="1"/>
  <c r="KF92" s="1"/>
  <c r="KG91" s="1"/>
  <c r="KH90" s="1"/>
  <c r="KI89" s="1"/>
  <c r="KJ88" s="1"/>
  <c r="KD103"/>
  <c r="KK104"/>
  <c r="KD71"/>
  <c r="JU101"/>
  <c r="JV100" s="1"/>
  <c r="JW99" s="1"/>
  <c r="JX98" s="1"/>
  <c r="JY97" s="1"/>
  <c r="JZ96" s="1"/>
  <c r="KA95" s="1"/>
  <c r="JU78"/>
  <c r="JV77" s="1"/>
  <c r="JW76" s="1"/>
  <c r="JX75" s="1"/>
  <c r="JY74" s="1"/>
  <c r="JZ73" s="1"/>
  <c r="KA72" s="1"/>
  <c r="JM135"/>
  <c r="JP135" s="1"/>
  <c r="JM146"/>
  <c r="JP146" s="1"/>
  <c r="KE48"/>
  <c r="KK49"/>
  <c r="JV154"/>
  <c r="KB155"/>
  <c r="KD100"/>
  <c r="KE99" s="1"/>
  <c r="KF98" s="1"/>
  <c r="KG97" s="1"/>
  <c r="KH96" s="1"/>
  <c r="KI95" s="1"/>
  <c r="KJ94" s="1"/>
  <c r="JU87"/>
  <c r="JV86" s="1"/>
  <c r="JW85" s="1"/>
  <c r="JX84" s="1"/>
  <c r="JY83" s="1"/>
  <c r="JZ82" s="1"/>
  <c r="KA81" s="1"/>
  <c r="JM163"/>
  <c r="JP163" s="1"/>
  <c r="JM164"/>
  <c r="JP164" s="1"/>
  <c r="JU81"/>
  <c r="JV80" s="1"/>
  <c r="JW79" s="1"/>
  <c r="JX78" s="1"/>
  <c r="JY77" s="1"/>
  <c r="JZ76" s="1"/>
  <c r="KA75" s="1"/>
  <c r="JV129"/>
  <c r="KB130"/>
  <c r="KD79"/>
  <c r="KE78" s="1"/>
  <c r="KF77" s="1"/>
  <c r="KG76" s="1"/>
  <c r="KH75" s="1"/>
  <c r="KI74" s="1"/>
  <c r="KJ73" s="1"/>
  <c r="JV49"/>
  <c r="KB50"/>
  <c r="KE144"/>
  <c r="KK145"/>
  <c r="JV113"/>
  <c r="KB114"/>
  <c r="JL94"/>
  <c r="KK105"/>
  <c r="KK52"/>
  <c r="KB159"/>
  <c r="KB160"/>
  <c r="KB55"/>
  <c r="JM51"/>
  <c r="JP51" s="1"/>
  <c r="KV92"/>
  <c r="KK109"/>
  <c r="JM125"/>
  <c r="JP125" s="1"/>
  <c r="KB162"/>
  <c r="KB57"/>
  <c r="JM118"/>
  <c r="JP118" s="1"/>
  <c r="JU93"/>
  <c r="JV92" s="1"/>
  <c r="JW91" s="1"/>
  <c r="JX90" s="1"/>
  <c r="JY89" s="1"/>
  <c r="JZ88" s="1"/>
  <c r="KA87" s="1"/>
  <c r="KD68"/>
  <c r="JU95"/>
  <c r="JV94" s="1"/>
  <c r="JW93" s="1"/>
  <c r="JX92" s="1"/>
  <c r="JY91" s="1"/>
  <c r="JZ90" s="1"/>
  <c r="KA89" s="1"/>
  <c r="JU85"/>
  <c r="JV84" s="1"/>
  <c r="JW83" s="1"/>
  <c r="JX82" s="1"/>
  <c r="JY81" s="1"/>
  <c r="JZ80" s="1"/>
  <c r="KA79" s="1"/>
  <c r="JU100"/>
  <c r="JV99" s="1"/>
  <c r="JW98" s="1"/>
  <c r="JX97" s="1"/>
  <c r="JY96" s="1"/>
  <c r="JZ95" s="1"/>
  <c r="KA94" s="1"/>
  <c r="JU103"/>
  <c r="KB104"/>
  <c r="KD86"/>
  <c r="KE85" s="1"/>
  <c r="KF84" s="1"/>
  <c r="KG83" s="1"/>
  <c r="KH82" s="1"/>
  <c r="KI81" s="1"/>
  <c r="KJ80" s="1"/>
  <c r="JU97"/>
  <c r="JV96" s="1"/>
  <c r="JW95" s="1"/>
  <c r="JX94" s="1"/>
  <c r="JY93" s="1"/>
  <c r="JZ92" s="1"/>
  <c r="KA91" s="1"/>
  <c r="JM53"/>
  <c r="JP53" s="1"/>
  <c r="JM54"/>
  <c r="JP54" s="1"/>
  <c r="JM55"/>
  <c r="JP55" s="1"/>
  <c r="KB60"/>
  <c r="KB161"/>
  <c r="KK50"/>
  <c r="KB107"/>
  <c r="KB132"/>
  <c r="KK61"/>
  <c r="KV81"/>
  <c r="KB131"/>
  <c r="JM129"/>
  <c r="JP129" s="1"/>
  <c r="KK54"/>
  <c r="KB51"/>
  <c r="KV88"/>
  <c r="KK51"/>
  <c r="KB115"/>
  <c r="JM148"/>
  <c r="JP148" s="1"/>
  <c r="IK69"/>
  <c r="IL68" s="1"/>
  <c r="IM67" s="1"/>
  <c r="IN66" s="1"/>
  <c r="IO65" s="1"/>
  <c r="IP64" s="1"/>
  <c r="IQ63" s="1"/>
  <c r="IR62" s="1"/>
  <c r="IS61" s="1"/>
  <c r="IT60" s="1"/>
  <c r="IU59" s="1"/>
  <c r="IV58" s="1"/>
  <c r="IW57" s="1"/>
  <c r="IX56" s="1"/>
  <c r="IY55" s="1"/>
  <c r="IK107"/>
  <c r="IL106" s="1"/>
  <c r="IM105" s="1"/>
  <c r="IN104" s="1"/>
  <c r="IO103" s="1"/>
  <c r="IP102" s="1"/>
  <c r="IQ101" s="1"/>
  <c r="IR100" s="1"/>
  <c r="IS99" s="1"/>
  <c r="IT98" s="1"/>
  <c r="IU97" s="1"/>
  <c r="IV96" s="1"/>
  <c r="IW95" s="1"/>
  <c r="IX94" s="1"/>
  <c r="IY93" s="1"/>
  <c r="IK105"/>
  <c r="IL104" s="1"/>
  <c r="IM103" s="1"/>
  <c r="IN102" s="1"/>
  <c r="IO101" s="1"/>
  <c r="IP100" s="1"/>
  <c r="IQ99" s="1"/>
  <c r="IR98" s="1"/>
  <c r="IS97" s="1"/>
  <c r="IT96" s="1"/>
  <c r="IU95" s="1"/>
  <c r="IV94" s="1"/>
  <c r="IW93" s="1"/>
  <c r="IX92" s="1"/>
  <c r="IY91" s="1"/>
  <c r="IK70"/>
  <c r="IL69" s="1"/>
  <c r="IM68" s="1"/>
  <c r="IN67" s="1"/>
  <c r="IO66" s="1"/>
  <c r="IP65" s="1"/>
  <c r="IQ64" s="1"/>
  <c r="IR63" s="1"/>
  <c r="IS62" s="1"/>
  <c r="IT61" s="1"/>
  <c r="IU60" s="1"/>
  <c r="IV59" s="1"/>
  <c r="IW58" s="1"/>
  <c r="IX57" s="1"/>
  <c r="IY56" s="1"/>
  <c r="IK68"/>
  <c r="IL67" s="1"/>
  <c r="IM66" s="1"/>
  <c r="IN65" s="1"/>
  <c r="IO64" s="1"/>
  <c r="IP63" s="1"/>
  <c r="IQ62" s="1"/>
  <c r="IR61" s="1"/>
  <c r="IS60" s="1"/>
  <c r="IT59" s="1"/>
  <c r="IU58" s="1"/>
  <c r="IV57" s="1"/>
  <c r="IW56" s="1"/>
  <c r="IX55" s="1"/>
  <c r="IY54" s="1"/>
  <c r="IK74"/>
  <c r="IL73" s="1"/>
  <c r="IM72" s="1"/>
  <c r="IN71" s="1"/>
  <c r="IO70" s="1"/>
  <c r="IP69" s="1"/>
  <c r="IQ68" s="1"/>
  <c r="IR67" s="1"/>
  <c r="IS66" s="1"/>
  <c r="IT65" s="1"/>
  <c r="IU64" s="1"/>
  <c r="IV63" s="1"/>
  <c r="IW62" s="1"/>
  <c r="IX61" s="1"/>
  <c r="IY60" s="1"/>
  <c r="IK106"/>
  <c r="IL105" s="1"/>
  <c r="IM104" s="1"/>
  <c r="IN103" s="1"/>
  <c r="IO102" s="1"/>
  <c r="IP101" s="1"/>
  <c r="IQ100" s="1"/>
  <c r="IR99" s="1"/>
  <c r="IS98" s="1"/>
  <c r="IT97" s="1"/>
  <c r="IU96" s="1"/>
  <c r="IV95" s="1"/>
  <c r="IW94" s="1"/>
  <c r="IX93" s="1"/>
  <c r="IY92" s="1"/>
  <c r="IK110"/>
  <c r="IL109" s="1"/>
  <c r="IM108" s="1"/>
  <c r="IN107" s="1"/>
  <c r="IO106" s="1"/>
  <c r="IP105" s="1"/>
  <c r="IQ104" s="1"/>
  <c r="IR103" s="1"/>
  <c r="IS102" s="1"/>
  <c r="IT101" s="1"/>
  <c r="IU100" s="1"/>
  <c r="IV99" s="1"/>
  <c r="IW98" s="1"/>
  <c r="IX97" s="1"/>
  <c r="IY96" s="1"/>
  <c r="IK109"/>
  <c r="IL108" s="1"/>
  <c r="IM107" s="1"/>
  <c r="IN106" s="1"/>
  <c r="IO105" s="1"/>
  <c r="IP104" s="1"/>
  <c r="IQ103" s="1"/>
  <c r="IR102" s="1"/>
  <c r="IS101" s="1"/>
  <c r="IT100" s="1"/>
  <c r="IU99" s="1"/>
  <c r="IV98" s="1"/>
  <c r="IW97" s="1"/>
  <c r="IX96" s="1"/>
  <c r="IY95" s="1"/>
  <c r="IK108"/>
  <c r="IL107" s="1"/>
  <c r="IM106" s="1"/>
  <c r="IN105" s="1"/>
  <c r="IO104" s="1"/>
  <c r="IP103" s="1"/>
  <c r="IQ102" s="1"/>
  <c r="IR101" s="1"/>
  <c r="IS100" s="1"/>
  <c r="IT99" s="1"/>
  <c r="IU98" s="1"/>
  <c r="IV97" s="1"/>
  <c r="IW96" s="1"/>
  <c r="IX95" s="1"/>
  <c r="IY94" s="1"/>
  <c r="HY101"/>
  <c r="IK73"/>
  <c r="IL72" s="1"/>
  <c r="IK72"/>
  <c r="IL71" s="1"/>
  <c r="IM70" s="1"/>
  <c r="IN69" s="1"/>
  <c r="IO68" s="1"/>
  <c r="IP67" s="1"/>
  <c r="IQ66" s="1"/>
  <c r="IR65" s="1"/>
  <c r="IS64" s="1"/>
  <c r="IT63" s="1"/>
  <c r="IU62" s="1"/>
  <c r="IV61" s="1"/>
  <c r="IW60" s="1"/>
  <c r="IX59" s="1"/>
  <c r="IY58" s="1"/>
  <c r="IK87"/>
  <c r="IL86" s="1"/>
  <c r="IM85" s="1"/>
  <c r="IN84" s="1"/>
  <c r="IO83" s="1"/>
  <c r="IP82" s="1"/>
  <c r="IQ81" s="1"/>
  <c r="IR80" s="1"/>
  <c r="IS79" s="1"/>
  <c r="IT78" s="1"/>
  <c r="IU77" s="1"/>
  <c r="IV76" s="1"/>
  <c r="IW75" s="1"/>
  <c r="IX74" s="1"/>
  <c r="IY73" s="1"/>
  <c r="IK89"/>
  <c r="IL88" s="1"/>
  <c r="IM87" s="1"/>
  <c r="IN86" s="1"/>
  <c r="IO85" s="1"/>
  <c r="IP84" s="1"/>
  <c r="IQ83" s="1"/>
  <c r="IR82" s="1"/>
  <c r="IS81" s="1"/>
  <c r="IT80" s="1"/>
  <c r="IU79" s="1"/>
  <c r="IV78" s="1"/>
  <c r="IW77" s="1"/>
  <c r="IX76" s="1"/>
  <c r="IY75" s="1"/>
  <c r="IK85"/>
  <c r="IL84" s="1"/>
  <c r="IM83" s="1"/>
  <c r="IN82" s="1"/>
  <c r="IO81" s="1"/>
  <c r="IP80" s="1"/>
  <c r="IQ79" s="1"/>
  <c r="IR78" s="1"/>
  <c r="IS77" s="1"/>
  <c r="IT76" s="1"/>
  <c r="IU75" s="1"/>
  <c r="IV74" s="1"/>
  <c r="IW73" s="1"/>
  <c r="IX72" s="1"/>
  <c r="IY71" s="1"/>
  <c r="IK90"/>
  <c r="IL89" s="1"/>
  <c r="IM88" s="1"/>
  <c r="IN87" s="1"/>
  <c r="IO86" s="1"/>
  <c r="IP85" s="1"/>
  <c r="IQ84" s="1"/>
  <c r="IR83" s="1"/>
  <c r="IS82" s="1"/>
  <c r="IT81" s="1"/>
  <c r="IU80" s="1"/>
  <c r="IV79" s="1"/>
  <c r="IW78" s="1"/>
  <c r="IX77" s="1"/>
  <c r="IY76" s="1"/>
  <c r="IK81"/>
  <c r="IL80" s="1"/>
  <c r="IM79" s="1"/>
  <c r="IN78" s="1"/>
  <c r="IO77" s="1"/>
  <c r="IP76" s="1"/>
  <c r="IQ75" s="1"/>
  <c r="IR74" s="1"/>
  <c r="IS73" s="1"/>
  <c r="IT72" s="1"/>
  <c r="IU71" s="1"/>
  <c r="IV70" s="1"/>
  <c r="IW69" s="1"/>
  <c r="IX68" s="1"/>
  <c r="IY67" s="1"/>
  <c r="IK84"/>
  <c r="IL83" s="1"/>
  <c r="IK88"/>
  <c r="IL87" s="1"/>
  <c r="IM86" s="1"/>
  <c r="IN85" s="1"/>
  <c r="IO84" s="1"/>
  <c r="IP83" s="1"/>
  <c r="IQ82" s="1"/>
  <c r="IR81" s="1"/>
  <c r="IS80" s="1"/>
  <c r="IT79" s="1"/>
  <c r="IU78" s="1"/>
  <c r="IV77" s="1"/>
  <c r="IW76" s="1"/>
  <c r="IX75" s="1"/>
  <c r="IY74" s="1"/>
  <c r="IK86"/>
  <c r="IL85" s="1"/>
  <c r="IM84" s="1"/>
  <c r="IN83" s="1"/>
  <c r="IO82" s="1"/>
  <c r="IP81" s="1"/>
  <c r="IQ80" s="1"/>
  <c r="IR79" s="1"/>
  <c r="IS78" s="1"/>
  <c r="IT77" s="1"/>
  <c r="IU76" s="1"/>
  <c r="IV75" s="1"/>
  <c r="IW74" s="1"/>
  <c r="IX73" s="1"/>
  <c r="IY72" s="1"/>
  <c r="IK79"/>
  <c r="IL78" s="1"/>
  <c r="IM77" s="1"/>
  <c r="IN76" s="1"/>
  <c r="IO75" s="1"/>
  <c r="IP74" s="1"/>
  <c r="IQ73" s="1"/>
  <c r="IR72" s="1"/>
  <c r="IS71" s="1"/>
  <c r="IT70" s="1"/>
  <c r="IU69" s="1"/>
  <c r="IV68" s="1"/>
  <c r="IW67" s="1"/>
  <c r="IX66" s="1"/>
  <c r="IY65" s="1"/>
  <c r="IK95"/>
  <c r="IL94" s="1"/>
  <c r="IM93" s="1"/>
  <c r="IN92" s="1"/>
  <c r="IO91" s="1"/>
  <c r="IP90" s="1"/>
  <c r="IQ89" s="1"/>
  <c r="IR88" s="1"/>
  <c r="IS87" s="1"/>
  <c r="IT86" s="1"/>
  <c r="IU85" s="1"/>
  <c r="IV84" s="1"/>
  <c r="IW83" s="1"/>
  <c r="IX82" s="1"/>
  <c r="IY81" s="1"/>
  <c r="IK82"/>
  <c r="IL81" s="1"/>
  <c r="IM80" s="1"/>
  <c r="IN79" s="1"/>
  <c r="IO78" s="1"/>
  <c r="IP77" s="1"/>
  <c r="IQ76" s="1"/>
  <c r="IR75" s="1"/>
  <c r="IS74" s="1"/>
  <c r="IT73" s="1"/>
  <c r="IU72" s="1"/>
  <c r="IV71" s="1"/>
  <c r="IW70" s="1"/>
  <c r="IX69" s="1"/>
  <c r="IY68" s="1"/>
  <c r="IK103"/>
  <c r="IL102" s="1"/>
  <c r="IM101" s="1"/>
  <c r="IN100" s="1"/>
  <c r="IO99" s="1"/>
  <c r="IP98" s="1"/>
  <c r="IQ97" s="1"/>
  <c r="IR96" s="1"/>
  <c r="IS95" s="1"/>
  <c r="IT94" s="1"/>
  <c r="IU93" s="1"/>
  <c r="IV92" s="1"/>
  <c r="IW91" s="1"/>
  <c r="IX90" s="1"/>
  <c r="IY89" s="1"/>
  <c r="IK96"/>
  <c r="IL95" s="1"/>
  <c r="IM94" s="1"/>
  <c r="IN93" s="1"/>
  <c r="IO92" s="1"/>
  <c r="IP91" s="1"/>
  <c r="IQ90" s="1"/>
  <c r="IR89" s="1"/>
  <c r="IS88" s="1"/>
  <c r="IT87" s="1"/>
  <c r="IU86" s="1"/>
  <c r="IV85" s="1"/>
  <c r="IW84" s="1"/>
  <c r="IX83" s="1"/>
  <c r="IY82" s="1"/>
  <c r="IK80"/>
  <c r="IL79" s="1"/>
  <c r="IM78" s="1"/>
  <c r="IN77" s="1"/>
  <c r="IO76" s="1"/>
  <c r="IP75" s="1"/>
  <c r="IQ74" s="1"/>
  <c r="IR73" s="1"/>
  <c r="IS72" s="1"/>
  <c r="IT71" s="1"/>
  <c r="IU70" s="1"/>
  <c r="IV69" s="1"/>
  <c r="IW68" s="1"/>
  <c r="IX67" s="1"/>
  <c r="IY66" s="1"/>
  <c r="IK101"/>
  <c r="IL100" s="1"/>
  <c r="IM99" s="1"/>
  <c r="IN98" s="1"/>
  <c r="IO97" s="1"/>
  <c r="IP96" s="1"/>
  <c r="IQ95" s="1"/>
  <c r="IR94" s="1"/>
  <c r="IS93" s="1"/>
  <c r="IT92" s="1"/>
  <c r="IU91" s="1"/>
  <c r="IV90" s="1"/>
  <c r="IW89" s="1"/>
  <c r="IX88" s="1"/>
  <c r="IY87" s="1"/>
  <c r="IK97"/>
  <c r="IL96" s="1"/>
  <c r="IM95" s="1"/>
  <c r="IN94" s="1"/>
  <c r="IO93" s="1"/>
  <c r="IP92" s="1"/>
  <c r="IQ91" s="1"/>
  <c r="IR90" s="1"/>
  <c r="IS89" s="1"/>
  <c r="IT88" s="1"/>
  <c r="IU87" s="1"/>
  <c r="IV86" s="1"/>
  <c r="IW85" s="1"/>
  <c r="IX84" s="1"/>
  <c r="IY83" s="1"/>
  <c r="IK102"/>
  <c r="IL101" s="1"/>
  <c r="IM100" s="1"/>
  <c r="IN99" s="1"/>
  <c r="IO98" s="1"/>
  <c r="IP97" s="1"/>
  <c r="IQ96" s="1"/>
  <c r="IR95" s="1"/>
  <c r="IS94" s="1"/>
  <c r="IT93" s="1"/>
  <c r="IU92" s="1"/>
  <c r="IV91" s="1"/>
  <c r="IW90" s="1"/>
  <c r="IX89" s="1"/>
  <c r="IY88" s="1"/>
  <c r="IK98"/>
  <c r="IL97" s="1"/>
  <c r="IM96" s="1"/>
  <c r="IN95" s="1"/>
  <c r="IO94" s="1"/>
  <c r="IP93" s="1"/>
  <c r="IQ92" s="1"/>
  <c r="IR91" s="1"/>
  <c r="IS90" s="1"/>
  <c r="IT89" s="1"/>
  <c r="IU88" s="1"/>
  <c r="IV87" s="1"/>
  <c r="IW86" s="1"/>
  <c r="IX85" s="1"/>
  <c r="IY84" s="1"/>
  <c r="IK100"/>
  <c r="IL99" s="1"/>
  <c r="IM98" s="1"/>
  <c r="IN97" s="1"/>
  <c r="IO96" s="1"/>
  <c r="IP95" s="1"/>
  <c r="IQ94" s="1"/>
  <c r="IR93" s="1"/>
  <c r="IS92" s="1"/>
  <c r="IT91" s="1"/>
  <c r="IU90" s="1"/>
  <c r="IV89" s="1"/>
  <c r="IW88" s="1"/>
  <c r="IX87" s="1"/>
  <c r="IY86" s="1"/>
  <c r="IK76"/>
  <c r="IL75" s="1"/>
  <c r="IM74" s="1"/>
  <c r="IN73" s="1"/>
  <c r="IO72" s="1"/>
  <c r="IP71" s="1"/>
  <c r="IQ70" s="1"/>
  <c r="IR69" s="1"/>
  <c r="IS68" s="1"/>
  <c r="IT67" s="1"/>
  <c r="IU66" s="1"/>
  <c r="IV65" s="1"/>
  <c r="IW64" s="1"/>
  <c r="IX63" s="1"/>
  <c r="IY62" s="1"/>
  <c r="IK92"/>
  <c r="IL91" s="1"/>
  <c r="IM90" s="1"/>
  <c r="IN89" s="1"/>
  <c r="IO88" s="1"/>
  <c r="IP87" s="1"/>
  <c r="IQ86" s="1"/>
  <c r="IR85" s="1"/>
  <c r="IS84" s="1"/>
  <c r="IT83" s="1"/>
  <c r="IU82" s="1"/>
  <c r="IV81" s="1"/>
  <c r="IW80" s="1"/>
  <c r="IX79" s="1"/>
  <c r="IY78" s="1"/>
  <c r="IK94"/>
  <c r="IL93" s="1"/>
  <c r="IM92" s="1"/>
  <c r="IN91" s="1"/>
  <c r="IO90" s="1"/>
  <c r="IP89" s="1"/>
  <c r="IQ88" s="1"/>
  <c r="IR87" s="1"/>
  <c r="IS86" s="1"/>
  <c r="IT85" s="1"/>
  <c r="IU84" s="1"/>
  <c r="IV83" s="1"/>
  <c r="IW82" s="1"/>
  <c r="IX81" s="1"/>
  <c r="IY80" s="1"/>
  <c r="IK104"/>
  <c r="IL103" s="1"/>
  <c r="IM102" s="1"/>
  <c r="IN101" s="1"/>
  <c r="IO100" s="1"/>
  <c r="IP99" s="1"/>
  <c r="IQ98" s="1"/>
  <c r="IR97" s="1"/>
  <c r="IS96" s="1"/>
  <c r="IT95" s="1"/>
  <c r="IU94" s="1"/>
  <c r="IV93" s="1"/>
  <c r="IW92" s="1"/>
  <c r="IX91" s="1"/>
  <c r="IY90" s="1"/>
  <c r="IK77"/>
  <c r="IL76" s="1"/>
  <c r="IM75" s="1"/>
  <c r="IN74" s="1"/>
  <c r="IO73" s="1"/>
  <c r="IP72" s="1"/>
  <c r="IQ71" s="1"/>
  <c r="IR70" s="1"/>
  <c r="IS69" s="1"/>
  <c r="IT68" s="1"/>
  <c r="IU67" s="1"/>
  <c r="IV66" s="1"/>
  <c r="IW65" s="1"/>
  <c r="IX64" s="1"/>
  <c r="IY63" s="1"/>
  <c r="IK78"/>
  <c r="IL77" s="1"/>
  <c r="IM76" s="1"/>
  <c r="IN75" s="1"/>
  <c r="IO74" s="1"/>
  <c r="IP73" s="1"/>
  <c r="IQ72" s="1"/>
  <c r="IR71" s="1"/>
  <c r="IS70" s="1"/>
  <c r="IT69" s="1"/>
  <c r="IU68" s="1"/>
  <c r="IV67" s="1"/>
  <c r="IW66" s="1"/>
  <c r="IX65" s="1"/>
  <c r="IY64" s="1"/>
  <c r="IK75"/>
  <c r="IL74" s="1"/>
  <c r="IM73" s="1"/>
  <c r="IN72" s="1"/>
  <c r="IO71" s="1"/>
  <c r="IP70" s="1"/>
  <c r="IQ69" s="1"/>
  <c r="IR68" s="1"/>
  <c r="IS67" s="1"/>
  <c r="IT66" s="1"/>
  <c r="IU65" s="1"/>
  <c r="IV64" s="1"/>
  <c r="IW63" s="1"/>
  <c r="IX62" s="1"/>
  <c r="IY61" s="1"/>
  <c r="IK99"/>
  <c r="IL98" s="1"/>
  <c r="IM97" s="1"/>
  <c r="IN96" s="1"/>
  <c r="IO95" s="1"/>
  <c r="IP94" s="1"/>
  <c r="IQ93" s="1"/>
  <c r="IR92" s="1"/>
  <c r="IS91" s="1"/>
  <c r="IT90" s="1"/>
  <c r="IU89" s="1"/>
  <c r="IV88" s="1"/>
  <c r="IW87" s="1"/>
  <c r="IX86" s="1"/>
  <c r="IY85" s="1"/>
  <c r="IK91"/>
  <c r="IL90" s="1"/>
  <c r="IK83"/>
  <c r="IL82" s="1"/>
  <c r="IM81" s="1"/>
  <c r="IN80" s="1"/>
  <c r="IO79" s="1"/>
  <c r="IP78" s="1"/>
  <c r="IQ77" s="1"/>
  <c r="IR76" s="1"/>
  <c r="IS75" s="1"/>
  <c r="IT74" s="1"/>
  <c r="IU73" s="1"/>
  <c r="IV72" s="1"/>
  <c r="IW71" s="1"/>
  <c r="IX70" s="1"/>
  <c r="IY69" s="1"/>
  <c r="IK71"/>
  <c r="IL70" s="1"/>
  <c r="IM69" s="1"/>
  <c r="IN68" s="1"/>
  <c r="IO67" s="1"/>
  <c r="IP66" s="1"/>
  <c r="IQ65" s="1"/>
  <c r="IR64" s="1"/>
  <c r="IS63" s="1"/>
  <c r="IT62" s="1"/>
  <c r="IU61" s="1"/>
  <c r="IV60" s="1"/>
  <c r="IW59" s="1"/>
  <c r="IX58" s="1"/>
  <c r="IY57" s="1"/>
  <c r="IK93"/>
  <c r="IL92" s="1"/>
  <c r="IM91" s="1"/>
  <c r="IN90" s="1"/>
  <c r="IO89" s="1"/>
  <c r="IP88" s="1"/>
  <c r="IQ87" s="1"/>
  <c r="IR86" s="1"/>
  <c r="IS85" s="1"/>
  <c r="IT84" s="1"/>
  <c r="IU83" s="1"/>
  <c r="IV82" s="1"/>
  <c r="IW81" s="1"/>
  <c r="IX80" s="1"/>
  <c r="IY79" s="1"/>
  <c r="HY85"/>
  <c r="HY69"/>
  <c r="BO166"/>
  <c r="BR166" s="1"/>
  <c r="BR52"/>
  <c r="BM71"/>
  <c r="BN70" s="1"/>
  <c r="BO69" s="1"/>
  <c r="BP68" s="1"/>
  <c r="BQ67" s="1"/>
  <c r="BN62"/>
  <c r="BM77"/>
  <c r="BN76" s="1"/>
  <c r="BO75" s="1"/>
  <c r="BP74" s="1"/>
  <c r="BQ73" s="1"/>
  <c r="BM78"/>
  <c r="BN77" s="1"/>
  <c r="BO76" s="1"/>
  <c r="BP75" s="1"/>
  <c r="BQ74" s="1"/>
  <c r="BM92"/>
  <c r="BN91" s="1"/>
  <c r="BO90" s="1"/>
  <c r="BP89" s="1"/>
  <c r="BQ88" s="1"/>
  <c r="BM100"/>
  <c r="BR101"/>
  <c r="BQ44"/>
  <c r="BR44" s="1"/>
  <c r="BR45"/>
  <c r="BM75"/>
  <c r="BN74" s="1"/>
  <c r="BO73" s="1"/>
  <c r="BP72" s="1"/>
  <c r="BQ71" s="1"/>
  <c r="BM67"/>
  <c r="BM70"/>
  <c r="BM84"/>
  <c r="BN83" s="1"/>
  <c r="BO82" s="1"/>
  <c r="BP81" s="1"/>
  <c r="BQ80" s="1"/>
  <c r="BM88"/>
  <c r="BM76"/>
  <c r="BN75" s="1"/>
  <c r="BO74" s="1"/>
  <c r="BP73" s="1"/>
  <c r="BQ72" s="1"/>
  <c r="BM93"/>
  <c r="BN92" s="1"/>
  <c r="BO91" s="1"/>
  <c r="BP90" s="1"/>
  <c r="BQ89" s="1"/>
  <c r="BM83"/>
  <c r="BM68"/>
  <c r="BN67" s="1"/>
  <c r="BO66" s="1"/>
  <c r="BP65" s="1"/>
  <c r="BQ64" s="1"/>
  <c r="BM96"/>
  <c r="BM86"/>
  <c r="HY84"/>
  <c r="HP72"/>
  <c r="HY116"/>
  <c r="HP71"/>
  <c r="HY112"/>
  <c r="HY68"/>
  <c r="HY115"/>
  <c r="HP136"/>
  <c r="HY83"/>
  <c r="HP167"/>
  <c r="HP166"/>
  <c r="HY158"/>
  <c r="HP97"/>
  <c r="HP69"/>
  <c r="HY148"/>
  <c r="HY90"/>
  <c r="HY110"/>
  <c r="HY111"/>
  <c r="HS98"/>
  <c r="HY99"/>
  <c r="HS66"/>
  <c r="HY67"/>
  <c r="HS154"/>
  <c r="HY155"/>
  <c r="HU89"/>
  <c r="HV88" s="1"/>
  <c r="HS165"/>
  <c r="HJ134"/>
  <c r="HP135"/>
  <c r="HY80"/>
  <c r="HY91"/>
  <c r="HY157"/>
  <c r="HP94"/>
  <c r="HY100"/>
  <c r="HP70"/>
  <c r="HP137"/>
  <c r="HY156"/>
  <c r="HP92"/>
  <c r="HJ164"/>
  <c r="HP165"/>
  <c r="HS77"/>
  <c r="HY78"/>
  <c r="HJ144"/>
  <c r="HS138"/>
  <c r="HY139"/>
  <c r="HJ103"/>
  <c r="HP104"/>
  <c r="HS125"/>
  <c r="HY126"/>
  <c r="HK19"/>
  <c r="HP19" s="1"/>
  <c r="HY109"/>
  <c r="HP87"/>
  <c r="HP118"/>
  <c r="HY81"/>
  <c r="HJ85"/>
  <c r="HK84" s="1"/>
  <c r="HP86"/>
  <c r="HJ126"/>
  <c r="HP127"/>
  <c r="HP93"/>
  <c r="HP89"/>
  <c r="HY79"/>
  <c r="HP90"/>
  <c r="HP96"/>
  <c r="HY140"/>
  <c r="HY92"/>
  <c r="HY127"/>
  <c r="HS107"/>
  <c r="HY108"/>
  <c r="HJ116"/>
  <c r="HP117"/>
  <c r="HJ149"/>
  <c r="HP150"/>
  <c r="HS133"/>
  <c r="HJ67"/>
  <c r="HP68"/>
  <c r="HS146"/>
  <c r="HY147"/>
  <c r="HJ156"/>
  <c r="HP157"/>
  <c r="HJ78"/>
  <c r="HP79"/>
  <c r="HP91"/>
  <c r="HP88"/>
  <c r="HP95"/>
  <c r="HY82"/>
  <c r="BQ157"/>
  <c r="BR157" s="1"/>
  <c r="BR158"/>
  <c r="HX144"/>
  <c r="HX136"/>
  <c r="HM162"/>
  <c r="HM108"/>
  <c r="HP109"/>
  <c r="HV123"/>
  <c r="BP160"/>
  <c r="BR161"/>
  <c r="HM124"/>
  <c r="BP123"/>
  <c r="BR124"/>
  <c r="BP144"/>
  <c r="BR145"/>
  <c r="HO154"/>
  <c r="HY114"/>
  <c r="HX113"/>
  <c r="HY113" s="1"/>
  <c r="HX152"/>
  <c r="HV120"/>
  <c r="HM114"/>
  <c r="HM122"/>
  <c r="HN121" s="1"/>
  <c r="IO198"/>
  <c r="CX15"/>
  <c r="CY14" s="1"/>
  <c r="DL12"/>
  <c r="KJ167"/>
  <c r="KK167" s="1"/>
  <c r="KA193"/>
  <c r="KB193" s="1"/>
  <c r="KB194"/>
  <c r="JX22"/>
  <c r="KB23"/>
  <c r="KG22"/>
  <c r="KK23"/>
  <c r="KA140"/>
  <c r="KJ128"/>
  <c r="KK128" s="1"/>
  <c r="KK129"/>
  <c r="KJ134"/>
  <c r="KK134" s="1"/>
  <c r="KK135"/>
  <c r="KJ130"/>
  <c r="KK130" s="1"/>
  <c r="KK131"/>
  <c r="KJ152"/>
  <c r="KK152" s="1"/>
  <c r="KK153"/>
  <c r="KJ150"/>
  <c r="KK150" s="1"/>
  <c r="KK151"/>
  <c r="KA171"/>
  <c r="KB171" s="1"/>
  <c r="KJ178"/>
  <c r="KJ116"/>
  <c r="KK116" s="1"/>
  <c r="KK117"/>
  <c r="KJ112"/>
  <c r="KK112" s="1"/>
  <c r="KK113"/>
  <c r="KJ160"/>
  <c r="KA184"/>
  <c r="KJ147"/>
  <c r="KK147" s="1"/>
  <c r="KK148"/>
  <c r="KA111"/>
  <c r="KA138"/>
  <c r="KJ172"/>
  <c r="KJ185"/>
  <c r="KA152"/>
  <c r="KJ142"/>
  <c r="KA189"/>
  <c r="KB189" s="1"/>
  <c r="KB190"/>
  <c r="KA157"/>
  <c r="KB157" s="1"/>
  <c r="KB158"/>
  <c r="KJ119"/>
  <c r="KK119" s="1"/>
  <c r="KA118"/>
  <c r="KB118" s="1"/>
  <c r="KA122"/>
  <c r="KJ154"/>
  <c r="KK154" s="1"/>
  <c r="KK155"/>
  <c r="KJ194"/>
  <c r="KK194" s="1"/>
  <c r="KA127"/>
  <c r="KJ123"/>
  <c r="KJ187"/>
  <c r="KJ182"/>
  <c r="KK182" s="1"/>
  <c r="KK183"/>
  <c r="KJ165"/>
  <c r="KK165" s="1"/>
  <c r="KK166"/>
  <c r="BQ98"/>
  <c r="BP58"/>
  <c r="BQ29"/>
  <c r="BR29" s="1"/>
  <c r="BQ39"/>
  <c r="BQ90"/>
  <c r="BP50"/>
  <c r="BR51"/>
  <c r="BQ19"/>
  <c r="BR19" s="1"/>
  <c r="BR20"/>
  <c r="HV75"/>
  <c r="HN76"/>
  <c r="HV72"/>
  <c r="HV96"/>
  <c r="ID11"/>
  <c r="IF14"/>
  <c r="IG13" s="1"/>
  <c r="DA10"/>
  <c r="DJ9"/>
  <c r="IB15"/>
  <c r="IC14" s="1"/>
  <c r="HV43"/>
  <c r="HY43" s="1"/>
  <c r="HM56"/>
  <c r="HP56" s="1"/>
  <c r="HV58"/>
  <c r="HY58" s="1"/>
  <c r="HV56"/>
  <c r="HV25"/>
  <c r="HY25" s="1"/>
  <c r="HU20"/>
  <c r="HY20" s="1"/>
  <c r="HL13"/>
  <c r="HM25"/>
  <c r="HP25" s="1"/>
  <c r="HL15"/>
  <c r="HM43"/>
  <c r="HP43" s="1"/>
  <c r="JM183" l="1"/>
  <c r="JP183" s="1"/>
  <c r="BR205"/>
  <c r="BR206"/>
  <c r="JM182"/>
  <c r="JP182" s="1"/>
  <c r="JM207"/>
  <c r="JP207" s="1"/>
  <c r="JM205"/>
  <c r="JP205" s="1"/>
  <c r="KK179"/>
  <c r="JM201"/>
  <c r="JP201" s="1"/>
  <c r="JM178"/>
  <c r="JP178" s="1"/>
  <c r="JM180"/>
  <c r="JP180" s="1"/>
  <c r="KK178"/>
  <c r="KB174"/>
  <c r="KB173"/>
  <c r="HP206"/>
  <c r="HD161"/>
  <c r="HY190"/>
  <c r="BR204"/>
  <c r="KB178"/>
  <c r="KK175"/>
  <c r="KK177"/>
  <c r="KK176"/>
  <c r="BR183"/>
  <c r="BR180"/>
  <c r="HP171"/>
  <c r="HY179"/>
  <c r="HP192"/>
  <c r="HP193"/>
  <c r="KB175"/>
  <c r="KK180"/>
  <c r="HY191"/>
  <c r="HP172"/>
  <c r="HY207"/>
  <c r="HS206"/>
  <c r="HJ204"/>
  <c r="HP205"/>
  <c r="JV186"/>
  <c r="KB187"/>
  <c r="HY196"/>
  <c r="HV195"/>
  <c r="HS170"/>
  <c r="HY171"/>
  <c r="BN196"/>
  <c r="HV201"/>
  <c r="HJ199"/>
  <c r="KE191"/>
  <c r="KK192"/>
  <c r="BR201"/>
  <c r="HY177"/>
  <c r="HY173"/>
  <c r="KB176"/>
  <c r="BR177"/>
  <c r="HY172"/>
  <c r="HP189"/>
  <c r="HY189"/>
  <c r="HY183"/>
  <c r="KB177"/>
  <c r="KB207"/>
  <c r="HY182"/>
  <c r="KB206"/>
  <c r="HY175"/>
  <c r="BO189"/>
  <c r="IL203"/>
  <c r="IM202" s="1"/>
  <c r="IN201" s="1"/>
  <c r="IO200" s="1"/>
  <c r="IP199" s="1"/>
  <c r="IQ198" s="1"/>
  <c r="IR197" s="1"/>
  <c r="IS196" s="1"/>
  <c r="IT195" s="1"/>
  <c r="IU194" s="1"/>
  <c r="IV193" s="1"/>
  <c r="IW192" s="1"/>
  <c r="IX191" s="1"/>
  <c r="IY190" s="1"/>
  <c r="HY188"/>
  <c r="HU187"/>
  <c r="IL202"/>
  <c r="BN170"/>
  <c r="BR171"/>
  <c r="HJ182"/>
  <c r="HP183"/>
  <c r="HP187"/>
  <c r="HP185"/>
  <c r="BR179"/>
  <c r="HY174"/>
  <c r="HY178"/>
  <c r="KB179"/>
  <c r="BR203"/>
  <c r="HP207"/>
  <c r="BR181"/>
  <c r="HP188"/>
  <c r="HP191"/>
  <c r="HJ178"/>
  <c r="HK177" s="1"/>
  <c r="BN193"/>
  <c r="KE173"/>
  <c r="KK174"/>
  <c r="KE206"/>
  <c r="KK207"/>
  <c r="KE200"/>
  <c r="JV201"/>
  <c r="KB202"/>
  <c r="HP186"/>
  <c r="HY176"/>
  <c r="BR182"/>
  <c r="HP190"/>
  <c r="BR174"/>
  <c r="BR172"/>
  <c r="HP184"/>
  <c r="BR173"/>
  <c r="HY181"/>
  <c r="BR175"/>
  <c r="HY180"/>
  <c r="KB180"/>
  <c r="HO175"/>
  <c r="KE189"/>
  <c r="HS202"/>
  <c r="HT201" s="1"/>
  <c r="HU200" s="1"/>
  <c r="HV199" s="1"/>
  <c r="HW198" s="1"/>
  <c r="BN199"/>
  <c r="BR200"/>
  <c r="IL207"/>
  <c r="BR202"/>
  <c r="BR176"/>
  <c r="KB203"/>
  <c r="BR178"/>
  <c r="KB205"/>
  <c r="KB204"/>
  <c r="JM153"/>
  <c r="JP153" s="1"/>
  <c r="HC153"/>
  <c r="HD164"/>
  <c r="HD145"/>
  <c r="HD171"/>
  <c r="KB165"/>
  <c r="HC173"/>
  <c r="KB166"/>
  <c r="KB168"/>
  <c r="KB167"/>
  <c r="KB164"/>
  <c r="KB169"/>
  <c r="HC138"/>
  <c r="HT168"/>
  <c r="HU167" s="1"/>
  <c r="HD172"/>
  <c r="HD162"/>
  <c r="HC164"/>
  <c r="JM154"/>
  <c r="JP154" s="1"/>
  <c r="JM107"/>
  <c r="JP107" s="1"/>
  <c r="JM108"/>
  <c r="JP108" s="1"/>
  <c r="JM105"/>
  <c r="JP105" s="1"/>
  <c r="JM177"/>
  <c r="JP177" s="1"/>
  <c r="JM106"/>
  <c r="JP106" s="1"/>
  <c r="JM184"/>
  <c r="JP184" s="1"/>
  <c r="JM185"/>
  <c r="JP185" s="1"/>
  <c r="KW26"/>
  <c r="KX25" s="1"/>
  <c r="KY24" s="1"/>
  <c r="KZ23" s="1"/>
  <c r="LA22" s="1"/>
  <c r="LB21" s="1"/>
  <c r="LC20" s="1"/>
  <c r="LD19" s="1"/>
  <c r="LE18" s="1"/>
  <c r="LF17" s="1"/>
  <c r="LG16" s="1"/>
  <c r="LH15" s="1"/>
  <c r="LI14" s="1"/>
  <c r="LJ13" s="1"/>
  <c r="LK12" s="1"/>
  <c r="JM109"/>
  <c r="JP109" s="1"/>
  <c r="KW203"/>
  <c r="KX202" s="1"/>
  <c r="KY201" s="1"/>
  <c r="KZ200" s="1"/>
  <c r="LA199" s="1"/>
  <c r="LB198" s="1"/>
  <c r="LC197" s="1"/>
  <c r="LD196" s="1"/>
  <c r="LE195" s="1"/>
  <c r="LF194" s="1"/>
  <c r="LG193" s="1"/>
  <c r="LH192" s="1"/>
  <c r="LI191" s="1"/>
  <c r="LJ190" s="1"/>
  <c r="LK189" s="1"/>
  <c r="JM200"/>
  <c r="JP200" s="1"/>
  <c r="JM199"/>
  <c r="JP199" s="1"/>
  <c r="JM170"/>
  <c r="JP170" s="1"/>
  <c r="KW202"/>
  <c r="KX201" s="1"/>
  <c r="KY200" s="1"/>
  <c r="KZ199" s="1"/>
  <c r="LA198" s="1"/>
  <c r="LB197" s="1"/>
  <c r="LC196" s="1"/>
  <c r="LD195" s="1"/>
  <c r="LE194" s="1"/>
  <c r="LF193" s="1"/>
  <c r="LG192" s="1"/>
  <c r="LH191" s="1"/>
  <c r="LI190" s="1"/>
  <c r="LJ189" s="1"/>
  <c r="LK188" s="1"/>
  <c r="JM204"/>
  <c r="JP204" s="1"/>
  <c r="JM203"/>
  <c r="JP203" s="1"/>
  <c r="JM59"/>
  <c r="JP59" s="1"/>
  <c r="JM64"/>
  <c r="JP64" s="1"/>
  <c r="JM110"/>
  <c r="JP110" s="1"/>
  <c r="KW183"/>
  <c r="KX182" s="1"/>
  <c r="KY181" s="1"/>
  <c r="KZ180" s="1"/>
  <c r="LA179" s="1"/>
  <c r="LB178" s="1"/>
  <c r="LC177" s="1"/>
  <c r="LD176" s="1"/>
  <c r="LE175" s="1"/>
  <c r="LF174" s="1"/>
  <c r="LG173" s="1"/>
  <c r="LH172" s="1"/>
  <c r="LI171" s="1"/>
  <c r="LJ170" s="1"/>
  <c r="LK169" s="1"/>
  <c r="JM65"/>
  <c r="JP65" s="1"/>
  <c r="KW208"/>
  <c r="LL208" s="1"/>
  <c r="JM97"/>
  <c r="JP97" s="1"/>
  <c r="JM165"/>
  <c r="JP165" s="1"/>
  <c r="JM116"/>
  <c r="JP116" s="1"/>
  <c r="JM114"/>
  <c r="JP114" s="1"/>
  <c r="JM98"/>
  <c r="JP98" s="1"/>
  <c r="HD197"/>
  <c r="KW206"/>
  <c r="KX205" s="1"/>
  <c r="KY204" s="1"/>
  <c r="KZ203" s="1"/>
  <c r="LA202" s="1"/>
  <c r="LB201" s="1"/>
  <c r="LC200" s="1"/>
  <c r="LD199" s="1"/>
  <c r="LE198" s="1"/>
  <c r="LF197" s="1"/>
  <c r="LG196" s="1"/>
  <c r="LH195" s="1"/>
  <c r="LI194" s="1"/>
  <c r="LJ193" s="1"/>
  <c r="LK192" s="1"/>
  <c r="KW205"/>
  <c r="KX204" s="1"/>
  <c r="KW204"/>
  <c r="KX203" s="1"/>
  <c r="KY202" s="1"/>
  <c r="KZ201" s="1"/>
  <c r="LA200" s="1"/>
  <c r="LB199" s="1"/>
  <c r="LC198" s="1"/>
  <c r="LD197" s="1"/>
  <c r="LE196" s="1"/>
  <c r="LF195" s="1"/>
  <c r="LG194" s="1"/>
  <c r="LH193" s="1"/>
  <c r="LI192" s="1"/>
  <c r="LJ191" s="1"/>
  <c r="LK190" s="1"/>
  <c r="KW67"/>
  <c r="KX66" s="1"/>
  <c r="JM66"/>
  <c r="JP66" s="1"/>
  <c r="KW173"/>
  <c r="KX172" s="1"/>
  <c r="KW176"/>
  <c r="KX175" s="1"/>
  <c r="KY174" s="1"/>
  <c r="KZ173" s="1"/>
  <c r="LA172" s="1"/>
  <c r="LB171" s="1"/>
  <c r="LC170" s="1"/>
  <c r="LD169" s="1"/>
  <c r="LE168" s="1"/>
  <c r="LF167" s="1"/>
  <c r="LG166" s="1"/>
  <c r="LH165" s="1"/>
  <c r="LI164" s="1"/>
  <c r="LJ163" s="1"/>
  <c r="LK162" s="1"/>
  <c r="KW184"/>
  <c r="KX183" s="1"/>
  <c r="KY182" s="1"/>
  <c r="KZ181" s="1"/>
  <c r="LA180" s="1"/>
  <c r="LB179" s="1"/>
  <c r="LC178" s="1"/>
  <c r="LD177" s="1"/>
  <c r="LE176" s="1"/>
  <c r="LF175" s="1"/>
  <c r="LG174" s="1"/>
  <c r="LH173" s="1"/>
  <c r="LI172" s="1"/>
  <c r="LJ171" s="1"/>
  <c r="LK170" s="1"/>
  <c r="JM166"/>
  <c r="JP166" s="1"/>
  <c r="KW201"/>
  <c r="KX200" s="1"/>
  <c r="KY199" s="1"/>
  <c r="KZ198" s="1"/>
  <c r="LA197" s="1"/>
  <c r="LB196" s="1"/>
  <c r="LC195" s="1"/>
  <c r="LD194" s="1"/>
  <c r="LE193" s="1"/>
  <c r="LF192" s="1"/>
  <c r="LG191" s="1"/>
  <c r="LH190" s="1"/>
  <c r="LI189" s="1"/>
  <c r="LJ188" s="1"/>
  <c r="LK187" s="1"/>
  <c r="KW175"/>
  <c r="KX174" s="1"/>
  <c r="KW172"/>
  <c r="KX171" s="1"/>
  <c r="KY170" s="1"/>
  <c r="KZ169" s="1"/>
  <c r="LA168" s="1"/>
  <c r="LB167" s="1"/>
  <c r="LC166" s="1"/>
  <c r="LD165" s="1"/>
  <c r="LE164" s="1"/>
  <c r="LF163" s="1"/>
  <c r="LG162" s="1"/>
  <c r="LH161" s="1"/>
  <c r="LI160" s="1"/>
  <c r="LJ159" s="1"/>
  <c r="LK158" s="1"/>
  <c r="KW180"/>
  <c r="KX179" s="1"/>
  <c r="KY178" s="1"/>
  <c r="KZ177" s="1"/>
  <c r="LA176" s="1"/>
  <c r="LB175" s="1"/>
  <c r="LC174" s="1"/>
  <c r="LD173" s="1"/>
  <c r="LE172" s="1"/>
  <c r="LF171" s="1"/>
  <c r="LG170" s="1"/>
  <c r="LH169" s="1"/>
  <c r="LI168" s="1"/>
  <c r="LJ167" s="1"/>
  <c r="LK166" s="1"/>
  <c r="KW68"/>
  <c r="KX67" s="1"/>
  <c r="KY66" s="1"/>
  <c r="KZ65" s="1"/>
  <c r="LA64" s="1"/>
  <c r="LB63" s="1"/>
  <c r="LC62" s="1"/>
  <c r="LD61" s="1"/>
  <c r="LE60" s="1"/>
  <c r="LF59" s="1"/>
  <c r="LG58" s="1"/>
  <c r="LH57" s="1"/>
  <c r="LI56" s="1"/>
  <c r="LJ55" s="1"/>
  <c r="LK54" s="1"/>
  <c r="JM171"/>
  <c r="JP171" s="1"/>
  <c r="JM67"/>
  <c r="JP67" s="1"/>
  <c r="KW177"/>
  <c r="KX176" s="1"/>
  <c r="KY175" s="1"/>
  <c r="KZ174" s="1"/>
  <c r="LA173" s="1"/>
  <c r="LB172" s="1"/>
  <c r="LC171" s="1"/>
  <c r="LD170" s="1"/>
  <c r="LE169" s="1"/>
  <c r="LF168" s="1"/>
  <c r="LG167" s="1"/>
  <c r="LH166" s="1"/>
  <c r="LI165" s="1"/>
  <c r="LJ164" s="1"/>
  <c r="LK163" s="1"/>
  <c r="JM63"/>
  <c r="JP63" s="1"/>
  <c r="KW66"/>
  <c r="KX65" s="1"/>
  <c r="KY64" s="1"/>
  <c r="KZ63" s="1"/>
  <c r="LA62" s="1"/>
  <c r="LB61" s="1"/>
  <c r="LC60" s="1"/>
  <c r="LD59" s="1"/>
  <c r="LE58" s="1"/>
  <c r="LF57" s="1"/>
  <c r="LG56" s="1"/>
  <c r="LH55" s="1"/>
  <c r="LI54" s="1"/>
  <c r="LJ53" s="1"/>
  <c r="LK52" s="1"/>
  <c r="KW128"/>
  <c r="KX127" s="1"/>
  <c r="KY126" s="1"/>
  <c r="KZ125" s="1"/>
  <c r="LA124" s="1"/>
  <c r="LB123" s="1"/>
  <c r="LC122" s="1"/>
  <c r="LD121" s="1"/>
  <c r="LE120" s="1"/>
  <c r="LF119" s="1"/>
  <c r="LG118" s="1"/>
  <c r="LH117" s="1"/>
  <c r="LI116" s="1"/>
  <c r="LJ115" s="1"/>
  <c r="LK114" s="1"/>
  <c r="JM68"/>
  <c r="JP68" s="1"/>
  <c r="JM62"/>
  <c r="JP62" s="1"/>
  <c r="KW200"/>
  <c r="KX199" s="1"/>
  <c r="KW197"/>
  <c r="KX196" s="1"/>
  <c r="JM115"/>
  <c r="JP115" s="1"/>
  <c r="KW174"/>
  <c r="KX173" s="1"/>
  <c r="KY172" s="1"/>
  <c r="KZ171" s="1"/>
  <c r="LA170" s="1"/>
  <c r="LB169" s="1"/>
  <c r="LC168" s="1"/>
  <c r="LD167" s="1"/>
  <c r="LE166" s="1"/>
  <c r="LF165" s="1"/>
  <c r="LG164" s="1"/>
  <c r="LH163" s="1"/>
  <c r="LI162" s="1"/>
  <c r="LJ161" s="1"/>
  <c r="LK160" s="1"/>
  <c r="KW65"/>
  <c r="KX64" s="1"/>
  <c r="KY63" s="1"/>
  <c r="KZ62" s="1"/>
  <c r="LA61" s="1"/>
  <c r="LB60" s="1"/>
  <c r="LC59" s="1"/>
  <c r="LD58" s="1"/>
  <c r="LE57" s="1"/>
  <c r="LF56" s="1"/>
  <c r="LG55" s="1"/>
  <c r="LH54" s="1"/>
  <c r="LI53" s="1"/>
  <c r="LJ52" s="1"/>
  <c r="LK51" s="1"/>
  <c r="KW189"/>
  <c r="KX188" s="1"/>
  <c r="KY187" s="1"/>
  <c r="KZ186" s="1"/>
  <c r="LA185" s="1"/>
  <c r="LB184" s="1"/>
  <c r="LC183" s="1"/>
  <c r="LD182" s="1"/>
  <c r="LE181" s="1"/>
  <c r="LF180" s="1"/>
  <c r="LG179" s="1"/>
  <c r="LH178" s="1"/>
  <c r="LI177" s="1"/>
  <c r="LJ176" s="1"/>
  <c r="LK175" s="1"/>
  <c r="KW192"/>
  <c r="KX191" s="1"/>
  <c r="KY190" s="1"/>
  <c r="KZ189" s="1"/>
  <c r="LA188" s="1"/>
  <c r="LB187" s="1"/>
  <c r="LC186" s="1"/>
  <c r="LD185" s="1"/>
  <c r="LE184" s="1"/>
  <c r="LF183" s="1"/>
  <c r="LG182" s="1"/>
  <c r="LH181" s="1"/>
  <c r="LI180" s="1"/>
  <c r="LJ179" s="1"/>
  <c r="LK178" s="1"/>
  <c r="KW194"/>
  <c r="KX193" s="1"/>
  <c r="KY192" s="1"/>
  <c r="KZ191" s="1"/>
  <c r="LA190" s="1"/>
  <c r="LB189" s="1"/>
  <c r="LC188" s="1"/>
  <c r="LD187" s="1"/>
  <c r="LE186" s="1"/>
  <c r="LF185" s="1"/>
  <c r="LG184" s="1"/>
  <c r="LH183" s="1"/>
  <c r="LI182" s="1"/>
  <c r="LJ181" s="1"/>
  <c r="LK180" s="1"/>
  <c r="KW190"/>
  <c r="KX189" s="1"/>
  <c r="KY188" s="1"/>
  <c r="KZ187" s="1"/>
  <c r="LA186" s="1"/>
  <c r="LB185" s="1"/>
  <c r="LC184" s="1"/>
  <c r="LD183" s="1"/>
  <c r="LE182" s="1"/>
  <c r="LF181" s="1"/>
  <c r="LG180" s="1"/>
  <c r="LH179" s="1"/>
  <c r="LI178" s="1"/>
  <c r="LJ177" s="1"/>
  <c r="LK176" s="1"/>
  <c r="KW199"/>
  <c r="KX198" s="1"/>
  <c r="KY197" s="1"/>
  <c r="KZ196" s="1"/>
  <c r="LA195" s="1"/>
  <c r="LB194" s="1"/>
  <c r="LC193" s="1"/>
  <c r="LD192" s="1"/>
  <c r="LE191" s="1"/>
  <c r="LF190" s="1"/>
  <c r="LG189" s="1"/>
  <c r="LH188" s="1"/>
  <c r="LI187" s="1"/>
  <c r="LJ186" s="1"/>
  <c r="LK185" s="1"/>
  <c r="KW195"/>
  <c r="KX194" s="1"/>
  <c r="KY193" s="1"/>
  <c r="KZ192" s="1"/>
  <c r="LA191" s="1"/>
  <c r="LB190" s="1"/>
  <c r="LC189" s="1"/>
  <c r="LD188" s="1"/>
  <c r="LE187" s="1"/>
  <c r="LF186" s="1"/>
  <c r="LG185" s="1"/>
  <c r="LH184" s="1"/>
  <c r="LI183" s="1"/>
  <c r="LJ182" s="1"/>
  <c r="LK181" s="1"/>
  <c r="KW191"/>
  <c r="KX190" s="1"/>
  <c r="KY189" s="1"/>
  <c r="KZ188" s="1"/>
  <c r="LA187" s="1"/>
  <c r="LB186" s="1"/>
  <c r="LC185" s="1"/>
  <c r="LD184" s="1"/>
  <c r="LE183" s="1"/>
  <c r="LF182" s="1"/>
  <c r="LG181" s="1"/>
  <c r="LH180" s="1"/>
  <c r="LI179" s="1"/>
  <c r="LJ178" s="1"/>
  <c r="LK177" s="1"/>
  <c r="KW196"/>
  <c r="KX195" s="1"/>
  <c r="KY194" s="1"/>
  <c r="KZ193" s="1"/>
  <c r="LA192" s="1"/>
  <c r="LB191" s="1"/>
  <c r="LC190" s="1"/>
  <c r="LD189" s="1"/>
  <c r="LE188" s="1"/>
  <c r="LF187" s="1"/>
  <c r="LG186" s="1"/>
  <c r="LH185" s="1"/>
  <c r="LI184" s="1"/>
  <c r="LJ183" s="1"/>
  <c r="LK182" s="1"/>
  <c r="KW186"/>
  <c r="KX185" s="1"/>
  <c r="KY184" s="1"/>
  <c r="KZ183" s="1"/>
  <c r="LA182" s="1"/>
  <c r="LB181" s="1"/>
  <c r="LC180" s="1"/>
  <c r="LD179" s="1"/>
  <c r="LE178" s="1"/>
  <c r="LF177" s="1"/>
  <c r="LG176" s="1"/>
  <c r="LH175" s="1"/>
  <c r="LI174" s="1"/>
  <c r="LJ173" s="1"/>
  <c r="LK172" s="1"/>
  <c r="KW198"/>
  <c r="KX197" s="1"/>
  <c r="KY196" s="1"/>
  <c r="KZ195" s="1"/>
  <c r="LA194" s="1"/>
  <c r="LB193" s="1"/>
  <c r="LC192" s="1"/>
  <c r="LD191" s="1"/>
  <c r="LE190" s="1"/>
  <c r="LF189" s="1"/>
  <c r="LG188" s="1"/>
  <c r="LH187" s="1"/>
  <c r="LI186" s="1"/>
  <c r="LJ185" s="1"/>
  <c r="LK184" s="1"/>
  <c r="KW193"/>
  <c r="KX192" s="1"/>
  <c r="KY191" s="1"/>
  <c r="KZ190" s="1"/>
  <c r="LA189" s="1"/>
  <c r="LB188" s="1"/>
  <c r="LC187" s="1"/>
  <c r="LD186" s="1"/>
  <c r="LE185" s="1"/>
  <c r="LF184" s="1"/>
  <c r="LG183" s="1"/>
  <c r="LH182" s="1"/>
  <c r="LI181" s="1"/>
  <c r="LJ180" s="1"/>
  <c r="LK179" s="1"/>
  <c r="KW188"/>
  <c r="KX187" s="1"/>
  <c r="JM58"/>
  <c r="JP58" s="1"/>
  <c r="KW185"/>
  <c r="KX184" s="1"/>
  <c r="KY183" s="1"/>
  <c r="KZ182" s="1"/>
  <c r="LA181" s="1"/>
  <c r="LB180" s="1"/>
  <c r="LC179" s="1"/>
  <c r="LD178" s="1"/>
  <c r="LE177" s="1"/>
  <c r="LF176" s="1"/>
  <c r="LG175" s="1"/>
  <c r="LH174" s="1"/>
  <c r="LI173" s="1"/>
  <c r="LJ172" s="1"/>
  <c r="LK171" s="1"/>
  <c r="KW181"/>
  <c r="KX180" s="1"/>
  <c r="KW179"/>
  <c r="KX178" s="1"/>
  <c r="KW178"/>
  <c r="KX177" s="1"/>
  <c r="KY176" s="1"/>
  <c r="KZ175" s="1"/>
  <c r="LA174" s="1"/>
  <c r="LB173" s="1"/>
  <c r="LC172" s="1"/>
  <c r="LD171" s="1"/>
  <c r="LE170" s="1"/>
  <c r="LF169" s="1"/>
  <c r="LG168" s="1"/>
  <c r="LH167" s="1"/>
  <c r="LI166" s="1"/>
  <c r="LJ165" s="1"/>
  <c r="LK164" s="1"/>
  <c r="KW142"/>
  <c r="KX141" s="1"/>
  <c r="KY140" s="1"/>
  <c r="KZ139" s="1"/>
  <c r="LA138" s="1"/>
  <c r="LB137" s="1"/>
  <c r="LC136" s="1"/>
  <c r="LD135" s="1"/>
  <c r="LE134" s="1"/>
  <c r="LF133" s="1"/>
  <c r="LG132" s="1"/>
  <c r="LH131" s="1"/>
  <c r="LI130" s="1"/>
  <c r="LJ129" s="1"/>
  <c r="LK128" s="1"/>
  <c r="KW182"/>
  <c r="KX181" s="1"/>
  <c r="KY180" s="1"/>
  <c r="KZ179" s="1"/>
  <c r="LA178" s="1"/>
  <c r="LB177" s="1"/>
  <c r="LC176" s="1"/>
  <c r="LD175" s="1"/>
  <c r="LE174" s="1"/>
  <c r="LF173" s="1"/>
  <c r="LG172" s="1"/>
  <c r="LH171" s="1"/>
  <c r="LI170" s="1"/>
  <c r="LJ169" s="1"/>
  <c r="LK168" s="1"/>
  <c r="KW187"/>
  <c r="KX186" s="1"/>
  <c r="KY185" s="1"/>
  <c r="KZ184" s="1"/>
  <c r="LA183" s="1"/>
  <c r="LB182" s="1"/>
  <c r="LC181" s="1"/>
  <c r="LD180" s="1"/>
  <c r="LE179" s="1"/>
  <c r="LF178" s="1"/>
  <c r="LG177" s="1"/>
  <c r="LH176" s="1"/>
  <c r="LI175" s="1"/>
  <c r="LJ174" s="1"/>
  <c r="LK173" s="1"/>
  <c r="KW64"/>
  <c r="KX63" s="1"/>
  <c r="KW147"/>
  <c r="KX146" s="1"/>
  <c r="KY145" s="1"/>
  <c r="KZ144" s="1"/>
  <c r="LA143" s="1"/>
  <c r="LB142" s="1"/>
  <c r="LC141" s="1"/>
  <c r="LD140" s="1"/>
  <c r="LE139" s="1"/>
  <c r="LF138" s="1"/>
  <c r="LG137" s="1"/>
  <c r="LH136" s="1"/>
  <c r="LI135" s="1"/>
  <c r="LJ134" s="1"/>
  <c r="LK133" s="1"/>
  <c r="KW61"/>
  <c r="KX60" s="1"/>
  <c r="KY59" s="1"/>
  <c r="KZ58" s="1"/>
  <c r="LA57" s="1"/>
  <c r="LB56" s="1"/>
  <c r="LC55" s="1"/>
  <c r="LD54" s="1"/>
  <c r="LE53" s="1"/>
  <c r="LF52" s="1"/>
  <c r="LG51" s="1"/>
  <c r="LH50" s="1"/>
  <c r="LI49" s="1"/>
  <c r="LJ48" s="1"/>
  <c r="LK47" s="1"/>
  <c r="JM175"/>
  <c r="JP175" s="1"/>
  <c r="JM176"/>
  <c r="JP176" s="1"/>
  <c r="JM60"/>
  <c r="JP60" s="1"/>
  <c r="KW63"/>
  <c r="KX62" s="1"/>
  <c r="KY61" s="1"/>
  <c r="KZ60" s="1"/>
  <c r="LA59" s="1"/>
  <c r="LB58" s="1"/>
  <c r="LC57" s="1"/>
  <c r="LD56" s="1"/>
  <c r="LE55" s="1"/>
  <c r="LF54" s="1"/>
  <c r="LG53" s="1"/>
  <c r="LH52" s="1"/>
  <c r="LI51" s="1"/>
  <c r="LJ50" s="1"/>
  <c r="LK49" s="1"/>
  <c r="JM45"/>
  <c r="JP45" s="1"/>
  <c r="KW62"/>
  <c r="KX61" s="1"/>
  <c r="KY60" s="1"/>
  <c r="KZ59" s="1"/>
  <c r="LA58" s="1"/>
  <c r="LB57" s="1"/>
  <c r="LC56" s="1"/>
  <c r="LD55" s="1"/>
  <c r="LE54" s="1"/>
  <c r="LF53" s="1"/>
  <c r="LG52" s="1"/>
  <c r="LH51" s="1"/>
  <c r="LI50" s="1"/>
  <c r="LJ49" s="1"/>
  <c r="LK48" s="1"/>
  <c r="JM47"/>
  <c r="JP47" s="1"/>
  <c r="JR9"/>
  <c r="JD9"/>
  <c r="JF9" s="1"/>
  <c r="JM43"/>
  <c r="JP43" s="1"/>
  <c r="JM44"/>
  <c r="JP44" s="1"/>
  <c r="BR104"/>
  <c r="BR105"/>
  <c r="HC105"/>
  <c r="BR106"/>
  <c r="BR103"/>
  <c r="HD38"/>
  <c r="BR31"/>
  <c r="BR33"/>
  <c r="BR35"/>
  <c r="IZ124"/>
  <c r="BR32"/>
  <c r="BR42"/>
  <c r="BR34"/>
  <c r="BN40"/>
  <c r="BR41"/>
  <c r="BR36"/>
  <c r="DF16"/>
  <c r="HD109"/>
  <c r="HD103"/>
  <c r="HD107"/>
  <c r="HD148"/>
  <c r="HD200"/>
  <c r="HD153"/>
  <c r="HD52"/>
  <c r="HD102"/>
  <c r="HD79"/>
  <c r="HD154"/>
  <c r="HD33"/>
  <c r="HD123"/>
  <c r="HD78"/>
  <c r="HD40"/>
  <c r="HD106"/>
  <c r="HD87"/>
  <c r="HD183"/>
  <c r="HD77"/>
  <c r="HD43"/>
  <c r="HD165"/>
  <c r="HD61"/>
  <c r="HD201"/>
  <c r="HD184"/>
  <c r="HD166"/>
  <c r="HD146"/>
  <c r="HD104"/>
  <c r="HD198"/>
  <c r="HD69"/>
  <c r="HD188"/>
  <c r="HD115"/>
  <c r="HD105"/>
  <c r="HD111"/>
  <c r="HD191"/>
  <c r="HD58"/>
  <c r="HD44"/>
  <c r="HD68"/>
  <c r="HD131"/>
  <c r="HD29"/>
  <c r="HD85"/>
  <c r="HD49"/>
  <c r="HD151"/>
  <c r="HD62"/>
  <c r="HD193"/>
  <c r="HD30"/>
  <c r="HD204"/>
  <c r="HD99"/>
  <c r="HD129"/>
  <c r="HD31"/>
  <c r="HD136"/>
  <c r="HD71"/>
  <c r="HD186"/>
  <c r="HD47"/>
  <c r="HD117"/>
  <c r="HD45"/>
  <c r="HD152"/>
  <c r="HD189"/>
  <c r="HD83"/>
  <c r="HD51"/>
  <c r="HD46"/>
  <c r="HD113"/>
  <c r="HD179"/>
  <c r="HD169"/>
  <c r="HD91"/>
  <c r="HD182"/>
  <c r="HD134"/>
  <c r="HD66"/>
  <c r="HD72"/>
  <c r="HD207"/>
  <c r="HD57"/>
  <c r="HD81"/>
  <c r="HD194"/>
  <c r="HD147"/>
  <c r="HD84"/>
  <c r="HD112"/>
  <c r="HD150"/>
  <c r="HD185"/>
  <c r="HD64"/>
  <c r="HD130"/>
  <c r="HD180"/>
  <c r="HD92"/>
  <c r="HD168"/>
  <c r="HD18"/>
  <c r="HD173"/>
  <c r="HD120"/>
  <c r="HD140"/>
  <c r="HD157"/>
  <c r="HD96"/>
  <c r="HD70"/>
  <c r="HD98"/>
  <c r="HD110"/>
  <c r="HD116"/>
  <c r="HD137"/>
  <c r="HD74"/>
  <c r="HD67"/>
  <c r="HD196"/>
  <c r="HD82"/>
  <c r="HD56"/>
  <c r="HD24"/>
  <c r="HD19"/>
  <c r="HD138"/>
  <c r="HD143"/>
  <c r="HD203"/>
  <c r="HD128"/>
  <c r="HD41"/>
  <c r="HD76"/>
  <c r="HD175"/>
  <c r="HD199"/>
  <c r="HD126"/>
  <c r="HD65"/>
  <c r="HD88"/>
  <c r="HD95"/>
  <c r="HD21"/>
  <c r="HD36"/>
  <c r="HD202"/>
  <c r="HD122"/>
  <c r="HD50"/>
  <c r="HD39"/>
  <c r="HD34"/>
  <c r="HD28"/>
  <c r="HD178"/>
  <c r="HD90"/>
  <c r="HD27"/>
  <c r="HD35"/>
  <c r="HD174"/>
  <c r="HD149"/>
  <c r="HD132"/>
  <c r="HD156"/>
  <c r="HD142"/>
  <c r="HD125"/>
  <c r="HD118"/>
  <c r="HD22"/>
  <c r="HD167"/>
  <c r="HD159"/>
  <c r="HD100"/>
  <c r="HD124"/>
  <c r="HD80"/>
  <c r="HD119"/>
  <c r="HD63"/>
  <c r="HD176"/>
  <c r="HD32"/>
  <c r="HD89"/>
  <c r="HD108"/>
  <c r="HD144"/>
  <c r="HD20"/>
  <c r="HD54"/>
  <c r="HD155"/>
  <c r="HD37"/>
  <c r="HD121"/>
  <c r="HD97"/>
  <c r="HD25"/>
  <c r="HD23"/>
  <c r="HD177"/>
  <c r="HD55"/>
  <c r="HD94"/>
  <c r="HD42"/>
  <c r="HD93"/>
  <c r="HD86"/>
  <c r="HD135"/>
  <c r="HD48"/>
  <c r="HD60"/>
  <c r="HD101"/>
  <c r="HD114"/>
  <c r="HD73"/>
  <c r="HD127"/>
  <c r="HD192"/>
  <c r="HD141"/>
  <c r="HC163"/>
  <c r="HC112"/>
  <c r="HC35"/>
  <c r="HC133"/>
  <c r="HC109"/>
  <c r="HC190"/>
  <c r="HC195"/>
  <c r="HC205"/>
  <c r="HC97"/>
  <c r="HC161"/>
  <c r="HC52"/>
  <c r="HC185"/>
  <c r="HC33"/>
  <c r="HC160"/>
  <c r="HC145"/>
  <c r="HC123"/>
  <c r="HC91"/>
  <c r="HC26"/>
  <c r="HC207"/>
  <c r="HC40"/>
  <c r="HC175"/>
  <c r="HC53"/>
  <c r="HC58"/>
  <c r="HC158"/>
  <c r="HC59"/>
  <c r="HC75"/>
  <c r="HC113"/>
  <c r="HC181"/>
  <c r="HC171"/>
  <c r="HC140"/>
  <c r="HC157"/>
  <c r="HC70"/>
  <c r="HC98"/>
  <c r="HC110"/>
  <c r="HC170"/>
  <c r="HC74"/>
  <c r="HC82"/>
  <c r="HC24"/>
  <c r="HC187"/>
  <c r="HC208"/>
  <c r="HC78"/>
  <c r="HC106"/>
  <c r="HC121"/>
  <c r="HC177"/>
  <c r="HC154"/>
  <c r="HC149"/>
  <c r="HC172"/>
  <c r="HC206"/>
  <c r="HC139"/>
  <c r="HC143"/>
  <c r="HC23"/>
  <c r="HC120"/>
  <c r="HC96"/>
  <c r="HC116"/>
  <c r="HC137"/>
  <c r="HC67"/>
  <c r="HC196"/>
  <c r="HC38"/>
  <c r="HC148"/>
  <c r="HC136"/>
  <c r="HC71"/>
  <c r="HC47"/>
  <c r="HC194"/>
  <c r="HC144"/>
  <c r="HC179"/>
  <c r="HC169"/>
  <c r="HC79"/>
  <c r="HC104"/>
  <c r="HC118"/>
  <c r="HC80"/>
  <c r="HC176"/>
  <c r="HC182"/>
  <c r="HC156"/>
  <c r="HC65"/>
  <c r="HC88"/>
  <c r="HC155"/>
  <c r="HC37"/>
  <c r="HC25"/>
  <c r="HC55"/>
  <c r="HC94"/>
  <c r="HC93"/>
  <c r="HC103"/>
  <c r="HC86"/>
  <c r="HC135"/>
  <c r="HC48"/>
  <c r="HC60"/>
  <c r="HC101"/>
  <c r="HC114"/>
  <c r="HC72"/>
  <c r="HC28"/>
  <c r="HC111"/>
  <c r="HC191"/>
  <c r="HC107"/>
  <c r="HC68"/>
  <c r="HC131"/>
  <c r="HC29"/>
  <c r="HC200"/>
  <c r="HC151"/>
  <c r="HC168"/>
  <c r="HC46"/>
  <c r="HC44"/>
  <c r="HC85"/>
  <c r="HC49"/>
  <c r="HC62"/>
  <c r="HC193"/>
  <c r="HC30"/>
  <c r="HC184"/>
  <c r="HC204"/>
  <c r="HC64"/>
  <c r="HC87"/>
  <c r="HC183"/>
  <c r="HC130"/>
  <c r="HC77"/>
  <c r="HC99"/>
  <c r="HC84"/>
  <c r="HC43"/>
  <c r="HC165"/>
  <c r="HC180"/>
  <c r="HC61"/>
  <c r="HC92"/>
  <c r="HC201"/>
  <c r="HC147"/>
  <c r="HC56"/>
  <c r="HC174"/>
  <c r="HC129"/>
  <c r="HC31"/>
  <c r="HC117"/>
  <c r="HC152"/>
  <c r="HC83"/>
  <c r="HC51"/>
  <c r="HC203"/>
  <c r="HC128"/>
  <c r="HC132"/>
  <c r="HC41"/>
  <c r="HC76"/>
  <c r="HC54"/>
  <c r="HC134"/>
  <c r="HC66"/>
  <c r="HC57"/>
  <c r="HC81"/>
  <c r="HC115"/>
  <c r="HC141"/>
  <c r="HC186"/>
  <c r="HC45"/>
  <c r="HC189"/>
  <c r="HC199"/>
  <c r="HC126"/>
  <c r="HC95"/>
  <c r="HC21"/>
  <c r="HC36"/>
  <c r="HC202"/>
  <c r="HC122"/>
  <c r="HC50"/>
  <c r="HC39"/>
  <c r="HC34"/>
  <c r="HC150"/>
  <c r="HC178"/>
  <c r="HC90"/>
  <c r="HC27"/>
  <c r="HC108"/>
  <c r="HC42"/>
  <c r="HC73"/>
  <c r="HC166"/>
  <c r="HC142"/>
  <c r="HC102"/>
  <c r="HC146"/>
  <c r="HC125"/>
  <c r="HC22"/>
  <c r="HC167"/>
  <c r="HC198"/>
  <c r="HC159"/>
  <c r="HC100"/>
  <c r="HC69"/>
  <c r="HC124"/>
  <c r="HC119"/>
  <c r="HC63"/>
  <c r="HC32"/>
  <c r="HC89"/>
  <c r="HC188"/>
  <c r="HC127"/>
  <c r="HC192"/>
  <c r="KW120"/>
  <c r="KX119" s="1"/>
  <c r="KY118" s="1"/>
  <c r="KZ117" s="1"/>
  <c r="LA116" s="1"/>
  <c r="LB115" s="1"/>
  <c r="LC114" s="1"/>
  <c r="LD113" s="1"/>
  <c r="LE112" s="1"/>
  <c r="LF111" s="1"/>
  <c r="LG110" s="1"/>
  <c r="LH109" s="1"/>
  <c r="LI108" s="1"/>
  <c r="LJ107" s="1"/>
  <c r="LK106" s="1"/>
  <c r="KW129"/>
  <c r="KX128" s="1"/>
  <c r="KY127" s="1"/>
  <c r="KZ126" s="1"/>
  <c r="LA125" s="1"/>
  <c r="LB124" s="1"/>
  <c r="LC123" s="1"/>
  <c r="LD122" s="1"/>
  <c r="LE121" s="1"/>
  <c r="LF120" s="1"/>
  <c r="LG119" s="1"/>
  <c r="LH118" s="1"/>
  <c r="LI117" s="1"/>
  <c r="LJ116" s="1"/>
  <c r="LK115" s="1"/>
  <c r="KW127"/>
  <c r="KX126" s="1"/>
  <c r="KY125" s="1"/>
  <c r="KZ124" s="1"/>
  <c r="LA123" s="1"/>
  <c r="LB122" s="1"/>
  <c r="LC121" s="1"/>
  <c r="LD120" s="1"/>
  <c r="LE119" s="1"/>
  <c r="LF118" s="1"/>
  <c r="LG117" s="1"/>
  <c r="LH116" s="1"/>
  <c r="LI115" s="1"/>
  <c r="LJ114" s="1"/>
  <c r="LK113" s="1"/>
  <c r="JM121"/>
  <c r="JP121" s="1"/>
  <c r="JM23"/>
  <c r="JP23" s="1"/>
  <c r="JM120"/>
  <c r="JP120" s="1"/>
  <c r="JM21"/>
  <c r="JP21" s="1"/>
  <c r="KW27"/>
  <c r="KX26" s="1"/>
  <c r="KY25" s="1"/>
  <c r="KZ24" s="1"/>
  <c r="LA23" s="1"/>
  <c r="LB22" s="1"/>
  <c r="LC21" s="1"/>
  <c r="LD20" s="1"/>
  <c r="LE19" s="1"/>
  <c r="LF18" s="1"/>
  <c r="LG17" s="1"/>
  <c r="LH16" s="1"/>
  <c r="LI15" s="1"/>
  <c r="LJ14" s="1"/>
  <c r="LK13" s="1"/>
  <c r="DN9"/>
  <c r="DO9" s="1"/>
  <c r="DP9" s="1"/>
  <c r="DS9" s="1"/>
  <c r="KW24"/>
  <c r="KX23" s="1"/>
  <c r="KY22" s="1"/>
  <c r="KZ21" s="1"/>
  <c r="LA20" s="1"/>
  <c r="LB19" s="1"/>
  <c r="LC18" s="1"/>
  <c r="LD17" s="1"/>
  <c r="LE16" s="1"/>
  <c r="LF15" s="1"/>
  <c r="LG14" s="1"/>
  <c r="LH13" s="1"/>
  <c r="LI12" s="1"/>
  <c r="LJ11" s="1"/>
  <c r="LK10" s="1"/>
  <c r="KW30"/>
  <c r="KX29" s="1"/>
  <c r="KY28" s="1"/>
  <c r="KZ27" s="1"/>
  <c r="LA26" s="1"/>
  <c r="LB25" s="1"/>
  <c r="LC24" s="1"/>
  <c r="LD23" s="1"/>
  <c r="LE22" s="1"/>
  <c r="LF21" s="1"/>
  <c r="LG20" s="1"/>
  <c r="LH19" s="1"/>
  <c r="LI18" s="1"/>
  <c r="LJ17" s="1"/>
  <c r="LK16" s="1"/>
  <c r="KW48"/>
  <c r="KX47" s="1"/>
  <c r="KY46" s="1"/>
  <c r="KZ45" s="1"/>
  <c r="LA44" s="1"/>
  <c r="LB43" s="1"/>
  <c r="LC42" s="1"/>
  <c r="LD41" s="1"/>
  <c r="LE40" s="1"/>
  <c r="LF39" s="1"/>
  <c r="LG38" s="1"/>
  <c r="LH37" s="1"/>
  <c r="LI36" s="1"/>
  <c r="LJ35" s="1"/>
  <c r="LK34" s="1"/>
  <c r="KW25"/>
  <c r="KX24" s="1"/>
  <c r="KY23" s="1"/>
  <c r="KZ22" s="1"/>
  <c r="LA21" s="1"/>
  <c r="LB20" s="1"/>
  <c r="LC19" s="1"/>
  <c r="LD18" s="1"/>
  <c r="LE17" s="1"/>
  <c r="LF16" s="1"/>
  <c r="LG15" s="1"/>
  <c r="LH14" s="1"/>
  <c r="LI13" s="1"/>
  <c r="LJ12" s="1"/>
  <c r="LK11" s="1"/>
  <c r="JM112"/>
  <c r="JP112" s="1"/>
  <c r="JM113"/>
  <c r="JP113" s="1"/>
  <c r="KW124"/>
  <c r="KX123" s="1"/>
  <c r="KY122" s="1"/>
  <c r="KZ121" s="1"/>
  <c r="LA120" s="1"/>
  <c r="LB119" s="1"/>
  <c r="LC118" s="1"/>
  <c r="LD117" s="1"/>
  <c r="LE116" s="1"/>
  <c r="LF115" s="1"/>
  <c r="LG114" s="1"/>
  <c r="LH113" s="1"/>
  <c r="LI112" s="1"/>
  <c r="LJ111" s="1"/>
  <c r="LK110" s="1"/>
  <c r="KW132"/>
  <c r="KX131" s="1"/>
  <c r="KY130" s="1"/>
  <c r="KZ129" s="1"/>
  <c r="LA128" s="1"/>
  <c r="LB127" s="1"/>
  <c r="LC126" s="1"/>
  <c r="LD125" s="1"/>
  <c r="LE124" s="1"/>
  <c r="LF123" s="1"/>
  <c r="LG122" s="1"/>
  <c r="LH121" s="1"/>
  <c r="LI120" s="1"/>
  <c r="LJ119" s="1"/>
  <c r="LK118" s="1"/>
  <c r="BU9"/>
  <c r="CJ10"/>
  <c r="BT9"/>
  <c r="BW9" s="1"/>
  <c r="CH9"/>
  <c r="CK9" s="1"/>
  <c r="CK10" s="1"/>
  <c r="DI9"/>
  <c r="DK9" s="1"/>
  <c r="DL9" s="1"/>
  <c r="CJ9"/>
  <c r="JS9"/>
  <c r="JT16" s="1"/>
  <c r="BV9"/>
  <c r="BK9"/>
  <c r="BL16" s="1"/>
  <c r="CI9"/>
  <c r="GT9"/>
  <c r="GV9"/>
  <c r="GS9"/>
  <c r="GQ9"/>
  <c r="HF9"/>
  <c r="HH16" s="1"/>
  <c r="HI15" s="1"/>
  <c r="HJ14" s="1"/>
  <c r="HK13" s="1"/>
  <c r="HL12" s="1"/>
  <c r="HM11" s="1"/>
  <c r="HN10" s="1"/>
  <c r="GR9"/>
  <c r="HG9"/>
  <c r="HQ16" s="1"/>
  <c r="GU9"/>
  <c r="JM49"/>
  <c r="JP49" s="1"/>
  <c r="KW136"/>
  <c r="KX135" s="1"/>
  <c r="KY134" s="1"/>
  <c r="KZ133" s="1"/>
  <c r="LA132" s="1"/>
  <c r="LB131" s="1"/>
  <c r="LC130" s="1"/>
  <c r="LD129" s="1"/>
  <c r="LE128" s="1"/>
  <c r="LF127" s="1"/>
  <c r="LG126" s="1"/>
  <c r="LH125" s="1"/>
  <c r="LI124" s="1"/>
  <c r="LJ123" s="1"/>
  <c r="LK122" s="1"/>
  <c r="KW130"/>
  <c r="KX129" s="1"/>
  <c r="KY128" s="1"/>
  <c r="KZ127" s="1"/>
  <c r="LA126" s="1"/>
  <c r="KW138"/>
  <c r="KX137" s="1"/>
  <c r="KY136" s="1"/>
  <c r="KZ135" s="1"/>
  <c r="LA134" s="1"/>
  <c r="LB133" s="1"/>
  <c r="LC132" s="1"/>
  <c r="LD131" s="1"/>
  <c r="LE130" s="1"/>
  <c r="LF129" s="1"/>
  <c r="LG128" s="1"/>
  <c r="LH127" s="1"/>
  <c r="LI126" s="1"/>
  <c r="LJ125" s="1"/>
  <c r="LK124" s="1"/>
  <c r="KW29"/>
  <c r="KX28" s="1"/>
  <c r="KY27" s="1"/>
  <c r="KZ26" s="1"/>
  <c r="LA25" s="1"/>
  <c r="LB24" s="1"/>
  <c r="LC23" s="1"/>
  <c r="LD22" s="1"/>
  <c r="LE21" s="1"/>
  <c r="LF20" s="1"/>
  <c r="LG19" s="1"/>
  <c r="LH18" s="1"/>
  <c r="LI17" s="1"/>
  <c r="LJ16" s="1"/>
  <c r="LK15" s="1"/>
  <c r="KW131"/>
  <c r="KX130" s="1"/>
  <c r="KY129" s="1"/>
  <c r="KZ128" s="1"/>
  <c r="LA127" s="1"/>
  <c r="LB126" s="1"/>
  <c r="LC125" s="1"/>
  <c r="LD124" s="1"/>
  <c r="LE123" s="1"/>
  <c r="LF122" s="1"/>
  <c r="LG121" s="1"/>
  <c r="LH120" s="1"/>
  <c r="LI119" s="1"/>
  <c r="LJ118" s="1"/>
  <c r="LK117" s="1"/>
  <c r="KW135"/>
  <c r="KX134" s="1"/>
  <c r="KY133" s="1"/>
  <c r="KZ132" s="1"/>
  <c r="LA131" s="1"/>
  <c r="LB130" s="1"/>
  <c r="LC129" s="1"/>
  <c r="LD128" s="1"/>
  <c r="LE127" s="1"/>
  <c r="LF126" s="1"/>
  <c r="LG125" s="1"/>
  <c r="LH124" s="1"/>
  <c r="LI123" s="1"/>
  <c r="LJ122" s="1"/>
  <c r="LK121" s="1"/>
  <c r="KW133"/>
  <c r="KX132" s="1"/>
  <c r="KY131" s="1"/>
  <c r="KZ130" s="1"/>
  <c r="LA129" s="1"/>
  <c r="LB128" s="1"/>
  <c r="LC127" s="1"/>
  <c r="LD126" s="1"/>
  <c r="LE125" s="1"/>
  <c r="LF124" s="1"/>
  <c r="LG123" s="1"/>
  <c r="LH122" s="1"/>
  <c r="LI121" s="1"/>
  <c r="LJ120" s="1"/>
  <c r="LK119" s="1"/>
  <c r="JM103"/>
  <c r="JP103" s="1"/>
  <c r="JM102"/>
  <c r="JP102" s="1"/>
  <c r="KW139"/>
  <c r="KX138" s="1"/>
  <c r="KY137" s="1"/>
  <c r="KZ136" s="1"/>
  <c r="LA135" s="1"/>
  <c r="LB134" s="1"/>
  <c r="LC133" s="1"/>
  <c r="LD132" s="1"/>
  <c r="LE131" s="1"/>
  <c r="LF130" s="1"/>
  <c r="LG129" s="1"/>
  <c r="LH128" s="1"/>
  <c r="LI127" s="1"/>
  <c r="LJ126" s="1"/>
  <c r="LK125" s="1"/>
  <c r="KW137"/>
  <c r="KX136" s="1"/>
  <c r="KY135" s="1"/>
  <c r="KZ134" s="1"/>
  <c r="LA133" s="1"/>
  <c r="LB132" s="1"/>
  <c r="LC131" s="1"/>
  <c r="LD130" s="1"/>
  <c r="LE129" s="1"/>
  <c r="LF128" s="1"/>
  <c r="LG127" s="1"/>
  <c r="LH126" s="1"/>
  <c r="LI125" s="1"/>
  <c r="LJ124" s="1"/>
  <c r="LK123" s="1"/>
  <c r="KW134"/>
  <c r="KX133" s="1"/>
  <c r="KY132" s="1"/>
  <c r="KZ131" s="1"/>
  <c r="LA130" s="1"/>
  <c r="LB129" s="1"/>
  <c r="LC128" s="1"/>
  <c r="LD127" s="1"/>
  <c r="LE126" s="1"/>
  <c r="LF125" s="1"/>
  <c r="LG124" s="1"/>
  <c r="LH123" s="1"/>
  <c r="LI122" s="1"/>
  <c r="LJ121" s="1"/>
  <c r="LK120" s="1"/>
  <c r="KW140"/>
  <c r="KX139" s="1"/>
  <c r="KY138" s="1"/>
  <c r="KZ137" s="1"/>
  <c r="LA136" s="1"/>
  <c r="LB135" s="1"/>
  <c r="LC134" s="1"/>
  <c r="LD133" s="1"/>
  <c r="LE132" s="1"/>
  <c r="LF131" s="1"/>
  <c r="LG130" s="1"/>
  <c r="LH129" s="1"/>
  <c r="LI128" s="1"/>
  <c r="LJ127" s="1"/>
  <c r="LK126" s="1"/>
  <c r="KW31"/>
  <c r="KX30" s="1"/>
  <c r="KY29" s="1"/>
  <c r="KZ28" s="1"/>
  <c r="LA27" s="1"/>
  <c r="LB26" s="1"/>
  <c r="LC25" s="1"/>
  <c r="LD24" s="1"/>
  <c r="LE23" s="1"/>
  <c r="LF22" s="1"/>
  <c r="LG21" s="1"/>
  <c r="LH20" s="1"/>
  <c r="LI19" s="1"/>
  <c r="LJ18" s="1"/>
  <c r="LK17" s="1"/>
  <c r="KW32"/>
  <c r="KX31" s="1"/>
  <c r="KY30" s="1"/>
  <c r="KZ29" s="1"/>
  <c r="LA28" s="1"/>
  <c r="LB27" s="1"/>
  <c r="LC26" s="1"/>
  <c r="LD25" s="1"/>
  <c r="LE24" s="1"/>
  <c r="LF23" s="1"/>
  <c r="LG22" s="1"/>
  <c r="LH21" s="1"/>
  <c r="LI20" s="1"/>
  <c r="LJ19" s="1"/>
  <c r="LK18" s="1"/>
  <c r="KW141"/>
  <c r="KX140" s="1"/>
  <c r="KY139" s="1"/>
  <c r="KZ138" s="1"/>
  <c r="LA137" s="1"/>
  <c r="LB136" s="1"/>
  <c r="LC135" s="1"/>
  <c r="LD134" s="1"/>
  <c r="LE133" s="1"/>
  <c r="LF132" s="1"/>
  <c r="LG131" s="1"/>
  <c r="LH130" s="1"/>
  <c r="LI129" s="1"/>
  <c r="LJ128" s="1"/>
  <c r="LK127" s="1"/>
  <c r="KW28"/>
  <c r="KX27" s="1"/>
  <c r="KY26" s="1"/>
  <c r="KZ25" s="1"/>
  <c r="LA24" s="1"/>
  <c r="LB23" s="1"/>
  <c r="LC22" s="1"/>
  <c r="LD21" s="1"/>
  <c r="LE20" s="1"/>
  <c r="LF19" s="1"/>
  <c r="LG18" s="1"/>
  <c r="LH17" s="1"/>
  <c r="LI16" s="1"/>
  <c r="LJ15" s="1"/>
  <c r="LK14" s="1"/>
  <c r="KW59"/>
  <c r="KX58" s="1"/>
  <c r="KY57" s="1"/>
  <c r="KZ56" s="1"/>
  <c r="LA55" s="1"/>
  <c r="LB54" s="1"/>
  <c r="LC53" s="1"/>
  <c r="LD52" s="1"/>
  <c r="LE51" s="1"/>
  <c r="LF50" s="1"/>
  <c r="LG49" s="1"/>
  <c r="LH48" s="1"/>
  <c r="LI47" s="1"/>
  <c r="LJ46" s="1"/>
  <c r="LK45" s="1"/>
  <c r="KW50"/>
  <c r="KX49" s="1"/>
  <c r="KW55"/>
  <c r="KX54" s="1"/>
  <c r="KY53" s="1"/>
  <c r="KZ52" s="1"/>
  <c r="LA51" s="1"/>
  <c r="LB50" s="1"/>
  <c r="LC49" s="1"/>
  <c r="LD48" s="1"/>
  <c r="LE47" s="1"/>
  <c r="LF46" s="1"/>
  <c r="LG45" s="1"/>
  <c r="LH44" s="1"/>
  <c r="LI43" s="1"/>
  <c r="LJ42" s="1"/>
  <c r="LK41" s="1"/>
  <c r="JM132"/>
  <c r="JP132" s="1"/>
  <c r="KW56"/>
  <c r="KX55" s="1"/>
  <c r="KY54" s="1"/>
  <c r="KZ53" s="1"/>
  <c r="LA52" s="1"/>
  <c r="LB51" s="1"/>
  <c r="LC50" s="1"/>
  <c r="LD49" s="1"/>
  <c r="LE48" s="1"/>
  <c r="LF47" s="1"/>
  <c r="LG46" s="1"/>
  <c r="LH45" s="1"/>
  <c r="LI44" s="1"/>
  <c r="LJ43" s="1"/>
  <c r="LK42" s="1"/>
  <c r="KW54"/>
  <c r="KX53" s="1"/>
  <c r="KY52" s="1"/>
  <c r="KZ51" s="1"/>
  <c r="LA50" s="1"/>
  <c r="LB49" s="1"/>
  <c r="LC48" s="1"/>
  <c r="LD47" s="1"/>
  <c r="LE46" s="1"/>
  <c r="LF45" s="1"/>
  <c r="LG44" s="1"/>
  <c r="LH43" s="1"/>
  <c r="LI42" s="1"/>
  <c r="LJ41" s="1"/>
  <c r="LK40" s="1"/>
  <c r="JM133"/>
  <c r="JP133" s="1"/>
  <c r="KW126"/>
  <c r="KX125" s="1"/>
  <c r="KY124" s="1"/>
  <c r="KZ123" s="1"/>
  <c r="LA122" s="1"/>
  <c r="LB121" s="1"/>
  <c r="LC120" s="1"/>
  <c r="LD119" s="1"/>
  <c r="LE118" s="1"/>
  <c r="LF117" s="1"/>
  <c r="LG116" s="1"/>
  <c r="LH115" s="1"/>
  <c r="LI114" s="1"/>
  <c r="LJ113" s="1"/>
  <c r="LK112" s="1"/>
  <c r="KW44"/>
  <c r="KX43" s="1"/>
  <c r="KY42" s="1"/>
  <c r="KZ41" s="1"/>
  <c r="LA40" s="1"/>
  <c r="LB39" s="1"/>
  <c r="LC38" s="1"/>
  <c r="LD37" s="1"/>
  <c r="LE36" s="1"/>
  <c r="LF35" s="1"/>
  <c r="LG34" s="1"/>
  <c r="LH33" s="1"/>
  <c r="LI32" s="1"/>
  <c r="LJ31" s="1"/>
  <c r="LK30" s="1"/>
  <c r="JM48"/>
  <c r="JP48" s="1"/>
  <c r="KW60"/>
  <c r="KX59" s="1"/>
  <c r="KY58" s="1"/>
  <c r="KZ57" s="1"/>
  <c r="LA56" s="1"/>
  <c r="LB55" s="1"/>
  <c r="LC54" s="1"/>
  <c r="LD53" s="1"/>
  <c r="LE52" s="1"/>
  <c r="LF51" s="1"/>
  <c r="LG50" s="1"/>
  <c r="LH49" s="1"/>
  <c r="LI48" s="1"/>
  <c r="LJ47" s="1"/>
  <c r="LK46" s="1"/>
  <c r="KW36"/>
  <c r="KX35" s="1"/>
  <c r="KY34" s="1"/>
  <c r="KZ33" s="1"/>
  <c r="LA32" s="1"/>
  <c r="LB31" s="1"/>
  <c r="LC30" s="1"/>
  <c r="LD29" s="1"/>
  <c r="LE28" s="1"/>
  <c r="LF27" s="1"/>
  <c r="LG26" s="1"/>
  <c r="LH25" s="1"/>
  <c r="LI24" s="1"/>
  <c r="LJ23" s="1"/>
  <c r="LK22" s="1"/>
  <c r="KW57"/>
  <c r="KX56" s="1"/>
  <c r="KY55" s="1"/>
  <c r="KZ54" s="1"/>
  <c r="LA53" s="1"/>
  <c r="LB52" s="1"/>
  <c r="LC51" s="1"/>
  <c r="LD50" s="1"/>
  <c r="LE49" s="1"/>
  <c r="LF48" s="1"/>
  <c r="LG47" s="1"/>
  <c r="LH46" s="1"/>
  <c r="LI45" s="1"/>
  <c r="LJ44" s="1"/>
  <c r="LK43" s="1"/>
  <c r="KW53"/>
  <c r="KX52" s="1"/>
  <c r="KY51" s="1"/>
  <c r="KZ50" s="1"/>
  <c r="LA49" s="1"/>
  <c r="LB48" s="1"/>
  <c r="LC47" s="1"/>
  <c r="LD46" s="1"/>
  <c r="LE45" s="1"/>
  <c r="LF44" s="1"/>
  <c r="LG43" s="1"/>
  <c r="LH42" s="1"/>
  <c r="LI41" s="1"/>
  <c r="LJ40" s="1"/>
  <c r="LK39" s="1"/>
  <c r="JM28"/>
  <c r="JP28" s="1"/>
  <c r="KW58"/>
  <c r="KX57" s="1"/>
  <c r="KY56" s="1"/>
  <c r="KZ55" s="1"/>
  <c r="LA54" s="1"/>
  <c r="LB53" s="1"/>
  <c r="LC52" s="1"/>
  <c r="LD51" s="1"/>
  <c r="LE50" s="1"/>
  <c r="LF49" s="1"/>
  <c r="LG48" s="1"/>
  <c r="LH47" s="1"/>
  <c r="LI46" s="1"/>
  <c r="LJ45" s="1"/>
  <c r="LK44" s="1"/>
  <c r="KW47"/>
  <c r="KX46" s="1"/>
  <c r="KY45" s="1"/>
  <c r="KZ44" s="1"/>
  <c r="LA43" s="1"/>
  <c r="LB42" s="1"/>
  <c r="LC41" s="1"/>
  <c r="LD40" s="1"/>
  <c r="LE39" s="1"/>
  <c r="LF38" s="1"/>
  <c r="LG37" s="1"/>
  <c r="LH36" s="1"/>
  <c r="LI35" s="1"/>
  <c r="LJ34" s="1"/>
  <c r="LK33" s="1"/>
  <c r="JM38"/>
  <c r="JP38" s="1"/>
  <c r="JM37"/>
  <c r="JP37" s="1"/>
  <c r="KW125"/>
  <c r="KX124" s="1"/>
  <c r="KY123" s="1"/>
  <c r="KZ122" s="1"/>
  <c r="LA121" s="1"/>
  <c r="KW35"/>
  <c r="KX34" s="1"/>
  <c r="KY33" s="1"/>
  <c r="KZ32" s="1"/>
  <c r="LA31" s="1"/>
  <c r="LB30" s="1"/>
  <c r="LC29" s="1"/>
  <c r="LD28" s="1"/>
  <c r="LE27" s="1"/>
  <c r="LF26" s="1"/>
  <c r="LG25" s="1"/>
  <c r="LH24" s="1"/>
  <c r="LI23" s="1"/>
  <c r="LJ22" s="1"/>
  <c r="LK21" s="1"/>
  <c r="KW115"/>
  <c r="KX114" s="1"/>
  <c r="KY113" s="1"/>
  <c r="KZ112" s="1"/>
  <c r="LA111" s="1"/>
  <c r="LB110" s="1"/>
  <c r="LC109" s="1"/>
  <c r="LD108" s="1"/>
  <c r="LE107" s="1"/>
  <c r="LF106" s="1"/>
  <c r="LG105" s="1"/>
  <c r="LH104" s="1"/>
  <c r="LI103" s="1"/>
  <c r="LJ102" s="1"/>
  <c r="LK101" s="1"/>
  <c r="KW119"/>
  <c r="KX118" s="1"/>
  <c r="KY117" s="1"/>
  <c r="KZ116" s="1"/>
  <c r="LA115" s="1"/>
  <c r="LB114" s="1"/>
  <c r="LC113" s="1"/>
  <c r="LD112" s="1"/>
  <c r="LE111" s="1"/>
  <c r="LF110" s="1"/>
  <c r="LG109" s="1"/>
  <c r="LH108" s="1"/>
  <c r="LI107" s="1"/>
  <c r="LJ106" s="1"/>
  <c r="LK105" s="1"/>
  <c r="KW45"/>
  <c r="KX44" s="1"/>
  <c r="KY43" s="1"/>
  <c r="KZ42" s="1"/>
  <c r="LA41" s="1"/>
  <c r="LB40" s="1"/>
  <c r="LC39" s="1"/>
  <c r="LD38" s="1"/>
  <c r="LE37" s="1"/>
  <c r="LF36" s="1"/>
  <c r="LG35" s="1"/>
  <c r="LH34" s="1"/>
  <c r="LI33" s="1"/>
  <c r="LJ32" s="1"/>
  <c r="LK31" s="1"/>
  <c r="KW46"/>
  <c r="KX45" s="1"/>
  <c r="KY44" s="1"/>
  <c r="KZ43" s="1"/>
  <c r="LA42" s="1"/>
  <c r="LB41" s="1"/>
  <c r="LC40" s="1"/>
  <c r="LD39" s="1"/>
  <c r="LE38" s="1"/>
  <c r="LF37" s="1"/>
  <c r="LG36" s="1"/>
  <c r="LH35" s="1"/>
  <c r="LI34" s="1"/>
  <c r="LJ33" s="1"/>
  <c r="LK32" s="1"/>
  <c r="JM27"/>
  <c r="JP27" s="1"/>
  <c r="JM41"/>
  <c r="JP41" s="1"/>
  <c r="JM40"/>
  <c r="JP40" s="1"/>
  <c r="JM39"/>
  <c r="JP39" s="1"/>
  <c r="KW113"/>
  <c r="KX112" s="1"/>
  <c r="KY111" s="1"/>
  <c r="KZ110" s="1"/>
  <c r="LA109" s="1"/>
  <c r="LB108" s="1"/>
  <c r="LC107" s="1"/>
  <c r="LD106" s="1"/>
  <c r="LE105" s="1"/>
  <c r="LF104" s="1"/>
  <c r="LG103" s="1"/>
  <c r="LH102" s="1"/>
  <c r="LI101" s="1"/>
  <c r="LJ100" s="1"/>
  <c r="LK99" s="1"/>
  <c r="KW122"/>
  <c r="KX121" s="1"/>
  <c r="KY120" s="1"/>
  <c r="KZ119" s="1"/>
  <c r="LA118" s="1"/>
  <c r="LB117" s="1"/>
  <c r="LC116" s="1"/>
  <c r="LD115" s="1"/>
  <c r="LE114" s="1"/>
  <c r="LF113" s="1"/>
  <c r="LG112" s="1"/>
  <c r="LH111" s="1"/>
  <c r="LI110" s="1"/>
  <c r="LJ109" s="1"/>
  <c r="LK108" s="1"/>
  <c r="KW37"/>
  <c r="KX36" s="1"/>
  <c r="KY35" s="1"/>
  <c r="KZ34" s="1"/>
  <c r="LA33" s="1"/>
  <c r="LB32" s="1"/>
  <c r="LC31" s="1"/>
  <c r="LD30" s="1"/>
  <c r="LE29" s="1"/>
  <c r="LF28" s="1"/>
  <c r="LG27" s="1"/>
  <c r="LH26" s="1"/>
  <c r="LI25" s="1"/>
  <c r="LJ24" s="1"/>
  <c r="LK23" s="1"/>
  <c r="KW52"/>
  <c r="KX51" s="1"/>
  <c r="KY50" s="1"/>
  <c r="KZ49" s="1"/>
  <c r="LA48" s="1"/>
  <c r="LB47" s="1"/>
  <c r="LC46" s="1"/>
  <c r="LD45" s="1"/>
  <c r="LE44" s="1"/>
  <c r="LF43" s="1"/>
  <c r="LG42" s="1"/>
  <c r="LH41" s="1"/>
  <c r="LI40" s="1"/>
  <c r="LJ39" s="1"/>
  <c r="LK38" s="1"/>
  <c r="KW49"/>
  <c r="KX48" s="1"/>
  <c r="KY47" s="1"/>
  <c r="KZ46" s="1"/>
  <c r="LA45" s="1"/>
  <c r="LB44" s="1"/>
  <c r="LC43" s="1"/>
  <c r="LD42" s="1"/>
  <c r="LE41" s="1"/>
  <c r="LF40" s="1"/>
  <c r="LG39" s="1"/>
  <c r="LH38" s="1"/>
  <c r="LI37" s="1"/>
  <c r="LJ36" s="1"/>
  <c r="LK35" s="1"/>
  <c r="KW123"/>
  <c r="KX122" s="1"/>
  <c r="KY121" s="1"/>
  <c r="KZ120" s="1"/>
  <c r="LA119" s="1"/>
  <c r="LB118" s="1"/>
  <c r="LC117" s="1"/>
  <c r="LD116" s="1"/>
  <c r="LE115" s="1"/>
  <c r="LF114" s="1"/>
  <c r="LG113" s="1"/>
  <c r="LH112" s="1"/>
  <c r="LI111" s="1"/>
  <c r="LJ110" s="1"/>
  <c r="LK109" s="1"/>
  <c r="KW118"/>
  <c r="KX117" s="1"/>
  <c r="KY116" s="1"/>
  <c r="KZ115" s="1"/>
  <c r="LA114" s="1"/>
  <c r="LB113" s="1"/>
  <c r="LC112" s="1"/>
  <c r="LD111" s="1"/>
  <c r="LE110" s="1"/>
  <c r="LF109" s="1"/>
  <c r="LG108" s="1"/>
  <c r="LH107" s="1"/>
  <c r="LI106" s="1"/>
  <c r="LJ105" s="1"/>
  <c r="LK104" s="1"/>
  <c r="KW112"/>
  <c r="KX111" s="1"/>
  <c r="KY110" s="1"/>
  <c r="KZ109" s="1"/>
  <c r="LA108" s="1"/>
  <c r="LB107" s="1"/>
  <c r="LC106" s="1"/>
  <c r="LD105" s="1"/>
  <c r="LE104" s="1"/>
  <c r="LF103" s="1"/>
  <c r="LG102" s="1"/>
  <c r="LH101" s="1"/>
  <c r="LI100" s="1"/>
  <c r="LJ99" s="1"/>
  <c r="LK98" s="1"/>
  <c r="KW114"/>
  <c r="KX113" s="1"/>
  <c r="KY112" s="1"/>
  <c r="KZ111" s="1"/>
  <c r="LA110" s="1"/>
  <c r="LB109" s="1"/>
  <c r="LC108" s="1"/>
  <c r="LD107" s="1"/>
  <c r="LE106" s="1"/>
  <c r="LF105" s="1"/>
  <c r="LG104" s="1"/>
  <c r="LH103" s="1"/>
  <c r="LI102" s="1"/>
  <c r="LJ101" s="1"/>
  <c r="LK100" s="1"/>
  <c r="KW121"/>
  <c r="KX120" s="1"/>
  <c r="KY119" s="1"/>
  <c r="KZ118" s="1"/>
  <c r="LA117" s="1"/>
  <c r="LB116" s="1"/>
  <c r="LC115" s="1"/>
  <c r="LD114" s="1"/>
  <c r="LE113" s="1"/>
  <c r="LF112" s="1"/>
  <c r="LG111" s="1"/>
  <c r="LH110" s="1"/>
  <c r="LI109" s="1"/>
  <c r="LJ108" s="1"/>
  <c r="LK107" s="1"/>
  <c r="KW117"/>
  <c r="KX116" s="1"/>
  <c r="KY115" s="1"/>
  <c r="KZ114" s="1"/>
  <c r="LA113" s="1"/>
  <c r="LB112" s="1"/>
  <c r="LC111" s="1"/>
  <c r="LD110" s="1"/>
  <c r="LE109" s="1"/>
  <c r="LF108" s="1"/>
  <c r="LG107" s="1"/>
  <c r="LH106" s="1"/>
  <c r="LI105" s="1"/>
  <c r="LJ104" s="1"/>
  <c r="LK103" s="1"/>
  <c r="JM99"/>
  <c r="JP99" s="1"/>
  <c r="KW51"/>
  <c r="KX50" s="1"/>
  <c r="KY49" s="1"/>
  <c r="KZ48" s="1"/>
  <c r="LA47" s="1"/>
  <c r="LB46" s="1"/>
  <c r="LC45" s="1"/>
  <c r="LD44" s="1"/>
  <c r="LE43" s="1"/>
  <c r="LF42" s="1"/>
  <c r="LG41" s="1"/>
  <c r="LH40" s="1"/>
  <c r="LI39" s="1"/>
  <c r="LJ38" s="1"/>
  <c r="LK37" s="1"/>
  <c r="KW116"/>
  <c r="KX115" s="1"/>
  <c r="KY114" s="1"/>
  <c r="KZ113" s="1"/>
  <c r="LA112" s="1"/>
  <c r="LB111" s="1"/>
  <c r="LC110" s="1"/>
  <c r="LD109" s="1"/>
  <c r="LE108" s="1"/>
  <c r="LF107" s="1"/>
  <c r="LG106" s="1"/>
  <c r="LH105" s="1"/>
  <c r="LI104" s="1"/>
  <c r="LJ103" s="1"/>
  <c r="LK102" s="1"/>
  <c r="KW43"/>
  <c r="KX42" s="1"/>
  <c r="KY41" s="1"/>
  <c r="KZ40" s="1"/>
  <c r="LA39" s="1"/>
  <c r="LB38" s="1"/>
  <c r="LC37" s="1"/>
  <c r="LD36" s="1"/>
  <c r="LE35" s="1"/>
  <c r="LF34" s="1"/>
  <c r="LG33" s="1"/>
  <c r="LH32" s="1"/>
  <c r="LI31" s="1"/>
  <c r="LJ30" s="1"/>
  <c r="LK29" s="1"/>
  <c r="JM29"/>
  <c r="JP29" s="1"/>
  <c r="JM30"/>
  <c r="JP30" s="1"/>
  <c r="BR27"/>
  <c r="BN24"/>
  <c r="BR25"/>
  <c r="BR26"/>
  <c r="KK36"/>
  <c r="JM100"/>
  <c r="JP100" s="1"/>
  <c r="KB36"/>
  <c r="KW39"/>
  <c r="KX38" s="1"/>
  <c r="KY37" s="1"/>
  <c r="KZ36" s="1"/>
  <c r="LA35" s="1"/>
  <c r="LB34" s="1"/>
  <c r="LC33" s="1"/>
  <c r="LD32" s="1"/>
  <c r="LE31" s="1"/>
  <c r="LF30" s="1"/>
  <c r="LG29" s="1"/>
  <c r="LH28" s="1"/>
  <c r="LI27" s="1"/>
  <c r="LJ26" s="1"/>
  <c r="LK25" s="1"/>
  <c r="KK33"/>
  <c r="KW42"/>
  <c r="KX41" s="1"/>
  <c r="KY40" s="1"/>
  <c r="KZ39" s="1"/>
  <c r="LA38" s="1"/>
  <c r="LB37" s="1"/>
  <c r="LC36" s="1"/>
  <c r="LD35" s="1"/>
  <c r="LE34" s="1"/>
  <c r="LF33" s="1"/>
  <c r="LG32" s="1"/>
  <c r="JV32"/>
  <c r="KB33"/>
  <c r="KB35"/>
  <c r="KW110"/>
  <c r="KX109" s="1"/>
  <c r="KY108" s="1"/>
  <c r="KZ107" s="1"/>
  <c r="LA106" s="1"/>
  <c r="LB105" s="1"/>
  <c r="LC104" s="1"/>
  <c r="LD103" s="1"/>
  <c r="LE102" s="1"/>
  <c r="LF101" s="1"/>
  <c r="LG100" s="1"/>
  <c r="LH99" s="1"/>
  <c r="LI98" s="1"/>
  <c r="LJ97" s="1"/>
  <c r="LK96" s="1"/>
  <c r="KW41"/>
  <c r="KX40" s="1"/>
  <c r="KY39" s="1"/>
  <c r="KZ38" s="1"/>
  <c r="LA37" s="1"/>
  <c r="LB36" s="1"/>
  <c r="LC35" s="1"/>
  <c r="LD34" s="1"/>
  <c r="LE33" s="1"/>
  <c r="LF32" s="1"/>
  <c r="LG31" s="1"/>
  <c r="LH30" s="1"/>
  <c r="LI29" s="1"/>
  <c r="LJ28" s="1"/>
  <c r="LK27" s="1"/>
  <c r="KW40"/>
  <c r="KX39" s="1"/>
  <c r="KY38" s="1"/>
  <c r="KZ37" s="1"/>
  <c r="LA36" s="1"/>
  <c r="LB35" s="1"/>
  <c r="LC34" s="1"/>
  <c r="LD33" s="1"/>
  <c r="LE32" s="1"/>
  <c r="LF31" s="1"/>
  <c r="LG30" s="1"/>
  <c r="LH29" s="1"/>
  <c r="LI28" s="1"/>
  <c r="LJ27" s="1"/>
  <c r="LK26" s="1"/>
  <c r="KW34"/>
  <c r="KX33" s="1"/>
  <c r="KY32" s="1"/>
  <c r="KZ31" s="1"/>
  <c r="LA30" s="1"/>
  <c r="LB29" s="1"/>
  <c r="LC28" s="1"/>
  <c r="LD27" s="1"/>
  <c r="LE26" s="1"/>
  <c r="LF25" s="1"/>
  <c r="LG24" s="1"/>
  <c r="LH23" s="1"/>
  <c r="LI22" s="1"/>
  <c r="LJ21" s="1"/>
  <c r="LK20" s="1"/>
  <c r="KK34"/>
  <c r="KB34"/>
  <c r="KK35"/>
  <c r="KW33"/>
  <c r="KX32" s="1"/>
  <c r="KY31" s="1"/>
  <c r="KZ30" s="1"/>
  <c r="KW38"/>
  <c r="KX37" s="1"/>
  <c r="KY36" s="1"/>
  <c r="KZ35" s="1"/>
  <c r="LA34" s="1"/>
  <c r="LB33" s="1"/>
  <c r="LC32" s="1"/>
  <c r="LD31" s="1"/>
  <c r="LE30" s="1"/>
  <c r="LF29" s="1"/>
  <c r="LG28" s="1"/>
  <c r="LH27" s="1"/>
  <c r="LI26" s="1"/>
  <c r="LJ25" s="1"/>
  <c r="LK24" s="1"/>
  <c r="KK31"/>
  <c r="KF29"/>
  <c r="KK30"/>
  <c r="KK32"/>
  <c r="JM31"/>
  <c r="JP31" s="1"/>
  <c r="JM32"/>
  <c r="JP32" s="1"/>
  <c r="JM33"/>
  <c r="JP33" s="1"/>
  <c r="DG14"/>
  <c r="DH14" s="1"/>
  <c r="DI14" s="1"/>
  <c r="DK14" s="1"/>
  <c r="DL11"/>
  <c r="KW146"/>
  <c r="KX145" s="1"/>
  <c r="KY144" s="1"/>
  <c r="KZ143" s="1"/>
  <c r="LA142" s="1"/>
  <c r="KW158"/>
  <c r="KX157" s="1"/>
  <c r="KY156" s="1"/>
  <c r="KZ155" s="1"/>
  <c r="LA154" s="1"/>
  <c r="LB153" s="1"/>
  <c r="LC152" s="1"/>
  <c r="LD151" s="1"/>
  <c r="LE150" s="1"/>
  <c r="LF149" s="1"/>
  <c r="LG148" s="1"/>
  <c r="LH147" s="1"/>
  <c r="LI146" s="1"/>
  <c r="LJ145" s="1"/>
  <c r="LK144" s="1"/>
  <c r="KW148"/>
  <c r="KX147" s="1"/>
  <c r="KY146" s="1"/>
  <c r="KZ145" s="1"/>
  <c r="LA144" s="1"/>
  <c r="LB143" s="1"/>
  <c r="LC142" s="1"/>
  <c r="LD141" s="1"/>
  <c r="LE140" s="1"/>
  <c r="LF139" s="1"/>
  <c r="LG138" s="1"/>
  <c r="LH137" s="1"/>
  <c r="LI136" s="1"/>
  <c r="LJ135" s="1"/>
  <c r="LK134" s="1"/>
  <c r="KW143"/>
  <c r="KX142" s="1"/>
  <c r="KY141" s="1"/>
  <c r="KZ140" s="1"/>
  <c r="LA139" s="1"/>
  <c r="LB138" s="1"/>
  <c r="LC137" s="1"/>
  <c r="LD136" s="1"/>
  <c r="LE135" s="1"/>
  <c r="LF134" s="1"/>
  <c r="LG133" s="1"/>
  <c r="LH132" s="1"/>
  <c r="LI131" s="1"/>
  <c r="LJ130" s="1"/>
  <c r="LK129" s="1"/>
  <c r="KW145"/>
  <c r="KX144" s="1"/>
  <c r="KY143" s="1"/>
  <c r="KZ142" s="1"/>
  <c r="LA141" s="1"/>
  <c r="LB140" s="1"/>
  <c r="LC139" s="1"/>
  <c r="LD138" s="1"/>
  <c r="LE137" s="1"/>
  <c r="LF136" s="1"/>
  <c r="LG135" s="1"/>
  <c r="LH134" s="1"/>
  <c r="LI133" s="1"/>
  <c r="LJ132" s="1"/>
  <c r="LK131" s="1"/>
  <c r="KW149"/>
  <c r="KX148" s="1"/>
  <c r="KY147" s="1"/>
  <c r="KZ146" s="1"/>
  <c r="LA145" s="1"/>
  <c r="LB144" s="1"/>
  <c r="LC143" s="1"/>
  <c r="LD142" s="1"/>
  <c r="LE141" s="1"/>
  <c r="LF140" s="1"/>
  <c r="LG139" s="1"/>
  <c r="LH138" s="1"/>
  <c r="LI137" s="1"/>
  <c r="LJ136" s="1"/>
  <c r="LK135" s="1"/>
  <c r="KW144"/>
  <c r="KX143" s="1"/>
  <c r="KY142" s="1"/>
  <c r="KZ141" s="1"/>
  <c r="LA140" s="1"/>
  <c r="LB139" s="1"/>
  <c r="LC138" s="1"/>
  <c r="LD137" s="1"/>
  <c r="LE136" s="1"/>
  <c r="LF135" s="1"/>
  <c r="LG134" s="1"/>
  <c r="LH133" s="1"/>
  <c r="LI132" s="1"/>
  <c r="LJ131" s="1"/>
  <c r="LK130" s="1"/>
  <c r="KW156"/>
  <c r="KX155" s="1"/>
  <c r="KY154" s="1"/>
  <c r="KZ153" s="1"/>
  <c r="LA152" s="1"/>
  <c r="LB151" s="1"/>
  <c r="LC150" s="1"/>
  <c r="LD149" s="1"/>
  <c r="LE148" s="1"/>
  <c r="LF147" s="1"/>
  <c r="LG146" s="1"/>
  <c r="LH145" s="1"/>
  <c r="LI144" s="1"/>
  <c r="LJ143" s="1"/>
  <c r="LK142" s="1"/>
  <c r="KW170"/>
  <c r="KX169" s="1"/>
  <c r="KY168" s="1"/>
  <c r="KZ167" s="1"/>
  <c r="LA166" s="1"/>
  <c r="LB165" s="1"/>
  <c r="LC164" s="1"/>
  <c r="LD163" s="1"/>
  <c r="LE162" s="1"/>
  <c r="LF161" s="1"/>
  <c r="LG160" s="1"/>
  <c r="LH159" s="1"/>
  <c r="LI158" s="1"/>
  <c r="LJ157" s="1"/>
  <c r="LK156" s="1"/>
  <c r="KW163"/>
  <c r="KX162" s="1"/>
  <c r="KY161" s="1"/>
  <c r="KZ160" s="1"/>
  <c r="LA159" s="1"/>
  <c r="LB158" s="1"/>
  <c r="LC157" s="1"/>
  <c r="LD156" s="1"/>
  <c r="LE155" s="1"/>
  <c r="LF154" s="1"/>
  <c r="LG153" s="1"/>
  <c r="LH152" s="1"/>
  <c r="LI151" s="1"/>
  <c r="LJ150" s="1"/>
  <c r="LK149" s="1"/>
  <c r="KW160"/>
  <c r="KX159" s="1"/>
  <c r="KY158" s="1"/>
  <c r="KZ157" s="1"/>
  <c r="LA156" s="1"/>
  <c r="KW150"/>
  <c r="KX149" s="1"/>
  <c r="KY148" s="1"/>
  <c r="KZ147" s="1"/>
  <c r="LA146" s="1"/>
  <c r="JM145"/>
  <c r="JP145" s="1"/>
  <c r="JM159"/>
  <c r="JP159" s="1"/>
  <c r="KW155"/>
  <c r="KX154" s="1"/>
  <c r="KY153" s="1"/>
  <c r="KZ152" s="1"/>
  <c r="LA151" s="1"/>
  <c r="LB150" s="1"/>
  <c r="LC149" s="1"/>
  <c r="LD148" s="1"/>
  <c r="LE147" s="1"/>
  <c r="LF146" s="1"/>
  <c r="LG145" s="1"/>
  <c r="LH144" s="1"/>
  <c r="LI143" s="1"/>
  <c r="LJ142" s="1"/>
  <c r="LK141" s="1"/>
  <c r="KW169"/>
  <c r="KX168" s="1"/>
  <c r="KY167" s="1"/>
  <c r="KZ166" s="1"/>
  <c r="LA165" s="1"/>
  <c r="LB164" s="1"/>
  <c r="LC163" s="1"/>
  <c r="LD162" s="1"/>
  <c r="LE161" s="1"/>
  <c r="LF160" s="1"/>
  <c r="LG159" s="1"/>
  <c r="LH158" s="1"/>
  <c r="LI157" s="1"/>
  <c r="LJ156" s="1"/>
  <c r="LK155" s="1"/>
  <c r="KW165"/>
  <c r="KX164" s="1"/>
  <c r="KY163" s="1"/>
  <c r="KZ162" s="1"/>
  <c r="LA161" s="1"/>
  <c r="LB160" s="1"/>
  <c r="KW159"/>
  <c r="KX158" s="1"/>
  <c r="KY157" s="1"/>
  <c r="KZ156" s="1"/>
  <c r="LA155" s="1"/>
  <c r="LB154" s="1"/>
  <c r="LC153" s="1"/>
  <c r="LD152" s="1"/>
  <c r="LE151" s="1"/>
  <c r="LF150" s="1"/>
  <c r="LG149" s="1"/>
  <c r="LH148" s="1"/>
  <c r="LI147" s="1"/>
  <c r="LJ146" s="1"/>
  <c r="LK145" s="1"/>
  <c r="KW157"/>
  <c r="KX156" s="1"/>
  <c r="KY155" s="1"/>
  <c r="KZ154" s="1"/>
  <c r="LA153" s="1"/>
  <c r="LB152" s="1"/>
  <c r="JM144"/>
  <c r="JP144" s="1"/>
  <c r="KW168"/>
  <c r="KX167" s="1"/>
  <c r="KY166" s="1"/>
  <c r="KZ165" s="1"/>
  <c r="LA164" s="1"/>
  <c r="LB163" s="1"/>
  <c r="LC162" s="1"/>
  <c r="LD161" s="1"/>
  <c r="LE160" s="1"/>
  <c r="LF159" s="1"/>
  <c r="LG158" s="1"/>
  <c r="LH157" s="1"/>
  <c r="LI156" s="1"/>
  <c r="LJ155" s="1"/>
  <c r="LK154" s="1"/>
  <c r="KW166"/>
  <c r="KX165" s="1"/>
  <c r="KY164" s="1"/>
  <c r="KZ163" s="1"/>
  <c r="LA162" s="1"/>
  <c r="LB161" s="1"/>
  <c r="LC160" s="1"/>
  <c r="LD159" s="1"/>
  <c r="LE158" s="1"/>
  <c r="LF157" s="1"/>
  <c r="LG156" s="1"/>
  <c r="LH155" s="1"/>
  <c r="LI154" s="1"/>
  <c r="LJ153" s="1"/>
  <c r="LK152" s="1"/>
  <c r="KW152"/>
  <c r="KX151" s="1"/>
  <c r="KY150" s="1"/>
  <c r="KZ149" s="1"/>
  <c r="LA148" s="1"/>
  <c r="LB147" s="1"/>
  <c r="LC146" s="1"/>
  <c r="LD145" s="1"/>
  <c r="LE144" s="1"/>
  <c r="LF143" s="1"/>
  <c r="LG142" s="1"/>
  <c r="LH141" s="1"/>
  <c r="LI140" s="1"/>
  <c r="LJ139" s="1"/>
  <c r="LK138" s="1"/>
  <c r="KW153"/>
  <c r="KX152" s="1"/>
  <c r="KY151" s="1"/>
  <c r="KZ150" s="1"/>
  <c r="LA149" s="1"/>
  <c r="LB148" s="1"/>
  <c r="LC147" s="1"/>
  <c r="LD146" s="1"/>
  <c r="LE145" s="1"/>
  <c r="LF144" s="1"/>
  <c r="LG143" s="1"/>
  <c r="LH142" s="1"/>
  <c r="LI141" s="1"/>
  <c r="LJ140" s="1"/>
  <c r="LK139" s="1"/>
  <c r="KW161"/>
  <c r="KX160" s="1"/>
  <c r="KY159" s="1"/>
  <c r="KZ158" s="1"/>
  <c r="LA157" s="1"/>
  <c r="LB156" s="1"/>
  <c r="LC155" s="1"/>
  <c r="LD154" s="1"/>
  <c r="LE153" s="1"/>
  <c r="LF152" s="1"/>
  <c r="LG151" s="1"/>
  <c r="LH150" s="1"/>
  <c r="LI149" s="1"/>
  <c r="LJ148" s="1"/>
  <c r="LK147" s="1"/>
  <c r="KW154"/>
  <c r="KX153" s="1"/>
  <c r="KY152" s="1"/>
  <c r="KZ151" s="1"/>
  <c r="LA150" s="1"/>
  <c r="LB149" s="1"/>
  <c r="LC148" s="1"/>
  <c r="LD147" s="1"/>
  <c r="LE146" s="1"/>
  <c r="LF145" s="1"/>
  <c r="LG144" s="1"/>
  <c r="LH143" s="1"/>
  <c r="LI142" s="1"/>
  <c r="LJ141" s="1"/>
  <c r="LK140" s="1"/>
  <c r="KW162"/>
  <c r="KX161" s="1"/>
  <c r="KY160" s="1"/>
  <c r="KZ159" s="1"/>
  <c r="LA158" s="1"/>
  <c r="LB157" s="1"/>
  <c r="LC156" s="1"/>
  <c r="LD155" s="1"/>
  <c r="LE154" s="1"/>
  <c r="LF153" s="1"/>
  <c r="LG152" s="1"/>
  <c r="LH151" s="1"/>
  <c r="LI150" s="1"/>
  <c r="LJ149" s="1"/>
  <c r="LK148" s="1"/>
  <c r="KW171"/>
  <c r="KX170" s="1"/>
  <c r="KY169" s="1"/>
  <c r="KZ168" s="1"/>
  <c r="LA167" s="1"/>
  <c r="LB166" s="1"/>
  <c r="LC165" s="1"/>
  <c r="LD164" s="1"/>
  <c r="LE163" s="1"/>
  <c r="LF162" s="1"/>
  <c r="LG161" s="1"/>
  <c r="LH160" s="1"/>
  <c r="LI159" s="1"/>
  <c r="LJ158" s="1"/>
  <c r="LK157" s="1"/>
  <c r="KW164"/>
  <c r="KX163" s="1"/>
  <c r="KW167"/>
  <c r="KX166" s="1"/>
  <c r="KW151"/>
  <c r="KX150" s="1"/>
  <c r="KY149" s="1"/>
  <c r="KZ148" s="1"/>
  <c r="LA147" s="1"/>
  <c r="LB146" s="1"/>
  <c r="LC145" s="1"/>
  <c r="LD144" s="1"/>
  <c r="LE143" s="1"/>
  <c r="LF142" s="1"/>
  <c r="LG141" s="1"/>
  <c r="LH140" s="1"/>
  <c r="LI139" s="1"/>
  <c r="LJ138" s="1"/>
  <c r="LK137" s="1"/>
  <c r="JM152"/>
  <c r="JP152" s="1"/>
  <c r="JM151"/>
  <c r="JP151" s="1"/>
  <c r="JM158"/>
  <c r="JP158" s="1"/>
  <c r="KB141"/>
  <c r="KB142"/>
  <c r="KB139"/>
  <c r="KB143"/>
  <c r="KB138"/>
  <c r="KB140"/>
  <c r="IZ164"/>
  <c r="JM84"/>
  <c r="JP84" s="1"/>
  <c r="JM94"/>
  <c r="JP94" s="1"/>
  <c r="JM90"/>
  <c r="JP90" s="1"/>
  <c r="KW109"/>
  <c r="KW111"/>
  <c r="KX110" s="1"/>
  <c r="KY109" s="1"/>
  <c r="KZ108" s="1"/>
  <c r="LA107" s="1"/>
  <c r="LB106" s="1"/>
  <c r="LC105" s="1"/>
  <c r="LD104" s="1"/>
  <c r="LE103" s="1"/>
  <c r="LF102" s="1"/>
  <c r="LG101" s="1"/>
  <c r="LH100" s="1"/>
  <c r="LI99" s="1"/>
  <c r="LJ98" s="1"/>
  <c r="LK97" s="1"/>
  <c r="JM83"/>
  <c r="JP83" s="1"/>
  <c r="JM69"/>
  <c r="JP69" s="1"/>
  <c r="JM75"/>
  <c r="JP75" s="1"/>
  <c r="KW89"/>
  <c r="KX88" s="1"/>
  <c r="KY87" s="1"/>
  <c r="KZ86" s="1"/>
  <c r="LA85" s="1"/>
  <c r="LB84" s="1"/>
  <c r="LC83" s="1"/>
  <c r="LD82" s="1"/>
  <c r="LE81" s="1"/>
  <c r="LF80" s="1"/>
  <c r="LG79" s="1"/>
  <c r="LH78" s="1"/>
  <c r="LI77" s="1"/>
  <c r="LJ76" s="1"/>
  <c r="LK75" s="1"/>
  <c r="JM91"/>
  <c r="JP91" s="1"/>
  <c r="JM92"/>
  <c r="JP92" s="1"/>
  <c r="KA145"/>
  <c r="KB145" s="1"/>
  <c r="KK80"/>
  <c r="KW97"/>
  <c r="KX96" s="1"/>
  <c r="KY95" s="1"/>
  <c r="KZ94" s="1"/>
  <c r="LA93" s="1"/>
  <c r="LB92" s="1"/>
  <c r="LC91" s="1"/>
  <c r="LD90" s="1"/>
  <c r="LE89" s="1"/>
  <c r="LF88" s="1"/>
  <c r="LG87" s="1"/>
  <c r="LH86" s="1"/>
  <c r="LI85" s="1"/>
  <c r="LJ84" s="1"/>
  <c r="LK83" s="1"/>
  <c r="KW107"/>
  <c r="KW73"/>
  <c r="KX72" s="1"/>
  <c r="KY71" s="1"/>
  <c r="KZ70" s="1"/>
  <c r="LA69" s="1"/>
  <c r="LB68" s="1"/>
  <c r="LC67" s="1"/>
  <c r="LD66" s="1"/>
  <c r="LE65" s="1"/>
  <c r="LF64" s="1"/>
  <c r="LG63" s="1"/>
  <c r="LH62" s="1"/>
  <c r="LI61" s="1"/>
  <c r="LJ60" s="1"/>
  <c r="LK59" s="1"/>
  <c r="JM72"/>
  <c r="JP72" s="1"/>
  <c r="KW69"/>
  <c r="KX68" s="1"/>
  <c r="KY67" s="1"/>
  <c r="KZ66" s="1"/>
  <c r="LA65" s="1"/>
  <c r="LB64" s="1"/>
  <c r="LC63" s="1"/>
  <c r="LD62" s="1"/>
  <c r="LE61" s="1"/>
  <c r="LF60" s="1"/>
  <c r="LG59" s="1"/>
  <c r="LH58" s="1"/>
  <c r="LI57" s="1"/>
  <c r="LJ56" s="1"/>
  <c r="LK55" s="1"/>
  <c r="KK83"/>
  <c r="KW103"/>
  <c r="KB80"/>
  <c r="KK82"/>
  <c r="KW88"/>
  <c r="KX87" s="1"/>
  <c r="KY86" s="1"/>
  <c r="KZ85" s="1"/>
  <c r="LA84" s="1"/>
  <c r="LB83" s="1"/>
  <c r="LC82" s="1"/>
  <c r="LD81" s="1"/>
  <c r="LE80" s="1"/>
  <c r="LF79" s="1"/>
  <c r="LG78" s="1"/>
  <c r="LH77" s="1"/>
  <c r="LI76" s="1"/>
  <c r="LJ75" s="1"/>
  <c r="LK74" s="1"/>
  <c r="KW92"/>
  <c r="KX91" s="1"/>
  <c r="KY90" s="1"/>
  <c r="KZ89" s="1"/>
  <c r="LA88" s="1"/>
  <c r="LB87" s="1"/>
  <c r="LC86" s="1"/>
  <c r="LD85" s="1"/>
  <c r="LE84" s="1"/>
  <c r="LF83" s="1"/>
  <c r="LG82" s="1"/>
  <c r="LH81" s="1"/>
  <c r="LI80" s="1"/>
  <c r="LJ79" s="1"/>
  <c r="LK78" s="1"/>
  <c r="KW71"/>
  <c r="KX70" s="1"/>
  <c r="KY69" s="1"/>
  <c r="KZ68" s="1"/>
  <c r="LA67" s="1"/>
  <c r="LB66" s="1"/>
  <c r="LC65" s="1"/>
  <c r="LD64" s="1"/>
  <c r="LE63" s="1"/>
  <c r="LF62" s="1"/>
  <c r="LG61" s="1"/>
  <c r="LH60" s="1"/>
  <c r="LI59" s="1"/>
  <c r="LJ58" s="1"/>
  <c r="LK57" s="1"/>
  <c r="KK78"/>
  <c r="KK90"/>
  <c r="KB83"/>
  <c r="JM96"/>
  <c r="JP96" s="1"/>
  <c r="KW70"/>
  <c r="KX69" s="1"/>
  <c r="KY68" s="1"/>
  <c r="KZ67" s="1"/>
  <c r="LA66" s="1"/>
  <c r="LB65" s="1"/>
  <c r="LC64" s="1"/>
  <c r="LD63" s="1"/>
  <c r="LE62" s="1"/>
  <c r="LF61" s="1"/>
  <c r="LG60" s="1"/>
  <c r="LH59" s="1"/>
  <c r="LI58" s="1"/>
  <c r="LJ57" s="1"/>
  <c r="LK56" s="1"/>
  <c r="JM81"/>
  <c r="JP81" s="1"/>
  <c r="JM74"/>
  <c r="JP74" s="1"/>
  <c r="KW72"/>
  <c r="KX71" s="1"/>
  <c r="KY70" s="1"/>
  <c r="KZ69" s="1"/>
  <c r="LA68" s="1"/>
  <c r="LB67" s="1"/>
  <c r="LC66" s="1"/>
  <c r="LD65" s="1"/>
  <c r="LE64" s="1"/>
  <c r="LF63" s="1"/>
  <c r="LG62" s="1"/>
  <c r="LH61" s="1"/>
  <c r="LI60" s="1"/>
  <c r="LJ59" s="1"/>
  <c r="LK58" s="1"/>
  <c r="JM80"/>
  <c r="JP80" s="1"/>
  <c r="JM73"/>
  <c r="JP73" s="1"/>
  <c r="JM76"/>
  <c r="JP76" s="1"/>
  <c r="KK77"/>
  <c r="KK94"/>
  <c r="KW90"/>
  <c r="KX89" s="1"/>
  <c r="KY88" s="1"/>
  <c r="KZ87" s="1"/>
  <c r="LA86" s="1"/>
  <c r="LB85" s="1"/>
  <c r="LC84" s="1"/>
  <c r="LD83" s="1"/>
  <c r="LE82" s="1"/>
  <c r="LF81" s="1"/>
  <c r="LG80" s="1"/>
  <c r="LH79" s="1"/>
  <c r="LI78" s="1"/>
  <c r="LJ77" s="1"/>
  <c r="LK76" s="1"/>
  <c r="JM95"/>
  <c r="JP95" s="1"/>
  <c r="JW48"/>
  <c r="KB49"/>
  <c r="JV102"/>
  <c r="KB103"/>
  <c r="JW153"/>
  <c r="KB154"/>
  <c r="KF161"/>
  <c r="KK162"/>
  <c r="JV67"/>
  <c r="KW82"/>
  <c r="KK73"/>
  <c r="KW87"/>
  <c r="KB92"/>
  <c r="KB75"/>
  <c r="KK74"/>
  <c r="KB93"/>
  <c r="KK76"/>
  <c r="KB81"/>
  <c r="KW100"/>
  <c r="KB82"/>
  <c r="KW86"/>
  <c r="KK92"/>
  <c r="KW83"/>
  <c r="KW79"/>
  <c r="KE102"/>
  <c r="KK103"/>
  <c r="JW128"/>
  <c r="KB129"/>
  <c r="KE70"/>
  <c r="KK71"/>
  <c r="KB78"/>
  <c r="JM78"/>
  <c r="JP78" s="1"/>
  <c r="KW77"/>
  <c r="KW102"/>
  <c r="KW101"/>
  <c r="KK75"/>
  <c r="JM77"/>
  <c r="JP77" s="1"/>
  <c r="KB76"/>
  <c r="KB89"/>
  <c r="KK81"/>
  <c r="KB95"/>
  <c r="KK91"/>
  <c r="KW78"/>
  <c r="KW108"/>
  <c r="KK87"/>
  <c r="JM70"/>
  <c r="JP70" s="1"/>
  <c r="KW84"/>
  <c r="KK72"/>
  <c r="JM71"/>
  <c r="JP71" s="1"/>
  <c r="KB84"/>
  <c r="JM79"/>
  <c r="JP79" s="1"/>
  <c r="KW81"/>
  <c r="JW112"/>
  <c r="KB113"/>
  <c r="KF47"/>
  <c r="KK48"/>
  <c r="KF124"/>
  <c r="KK125"/>
  <c r="KF143"/>
  <c r="KK144"/>
  <c r="JV71"/>
  <c r="KB72"/>
  <c r="KB77"/>
  <c r="KW75"/>
  <c r="KW76"/>
  <c r="KB96"/>
  <c r="KW96"/>
  <c r="KW95"/>
  <c r="KB94"/>
  <c r="KW104"/>
  <c r="KW106"/>
  <c r="KW98"/>
  <c r="KK88"/>
  <c r="KB90"/>
  <c r="KW93"/>
  <c r="KB85"/>
  <c r="KK89"/>
  <c r="KK86"/>
  <c r="KW94"/>
  <c r="KK85"/>
  <c r="KB74"/>
  <c r="KK84"/>
  <c r="KK79"/>
  <c r="KB91"/>
  <c r="KB87"/>
  <c r="KW80"/>
  <c r="JW45"/>
  <c r="KE67"/>
  <c r="JW123"/>
  <c r="KF45"/>
  <c r="KK96"/>
  <c r="KB79"/>
  <c r="KB86"/>
  <c r="KB88"/>
  <c r="KK95"/>
  <c r="KW91"/>
  <c r="KW85"/>
  <c r="KW105"/>
  <c r="KK93"/>
  <c r="KB73"/>
  <c r="KW99"/>
  <c r="KW74"/>
  <c r="BP165"/>
  <c r="BQ164" s="1"/>
  <c r="BR164" s="1"/>
  <c r="BR78"/>
  <c r="BR71"/>
  <c r="BR91"/>
  <c r="BR77"/>
  <c r="BN95"/>
  <c r="BO61"/>
  <c r="BR62"/>
  <c r="BN87"/>
  <c r="BR88"/>
  <c r="BN66"/>
  <c r="BR73"/>
  <c r="BR89"/>
  <c r="BR72"/>
  <c r="BN99"/>
  <c r="BR100"/>
  <c r="BR75"/>
  <c r="BR76"/>
  <c r="BR90"/>
  <c r="BN69"/>
  <c r="BR70"/>
  <c r="BN85"/>
  <c r="BN82"/>
  <c r="BR74"/>
  <c r="HY89"/>
  <c r="IZ149"/>
  <c r="IZ97"/>
  <c r="IZ145"/>
  <c r="HP85"/>
  <c r="IZ92"/>
  <c r="IZ123"/>
  <c r="IZ144"/>
  <c r="IZ148"/>
  <c r="IZ119"/>
  <c r="HL18"/>
  <c r="HP18" s="1"/>
  <c r="HK66"/>
  <c r="HP67"/>
  <c r="HT132"/>
  <c r="HT124"/>
  <c r="HY125"/>
  <c r="HK143"/>
  <c r="HK77"/>
  <c r="HP78"/>
  <c r="HT145"/>
  <c r="HY146"/>
  <c r="IM65"/>
  <c r="HK125"/>
  <c r="HP126"/>
  <c r="IM89"/>
  <c r="IZ90"/>
  <c r="HK133"/>
  <c r="HP134"/>
  <c r="HT153"/>
  <c r="HY154"/>
  <c r="HT97"/>
  <c r="HY98"/>
  <c r="IZ95"/>
  <c r="IZ99"/>
  <c r="IZ114"/>
  <c r="IZ115"/>
  <c r="IZ109"/>
  <c r="IZ146"/>
  <c r="IZ120"/>
  <c r="IZ94"/>
  <c r="IZ96"/>
  <c r="HK155"/>
  <c r="HP156"/>
  <c r="HK115"/>
  <c r="HP116"/>
  <c r="HT106"/>
  <c r="HY107"/>
  <c r="HL83"/>
  <c r="HP84"/>
  <c r="IM162"/>
  <c r="IZ163"/>
  <c r="IZ100"/>
  <c r="IZ116"/>
  <c r="IZ91"/>
  <c r="IZ105"/>
  <c r="HK102"/>
  <c r="HP103"/>
  <c r="HY66"/>
  <c r="HT65"/>
  <c r="HT137"/>
  <c r="HY138"/>
  <c r="HT76"/>
  <c r="HY77"/>
  <c r="HK163"/>
  <c r="HP164"/>
  <c r="HT164"/>
  <c r="IZ147"/>
  <c r="IZ117"/>
  <c r="IZ108"/>
  <c r="IZ103"/>
  <c r="IZ93"/>
  <c r="IZ111"/>
  <c r="IZ106"/>
  <c r="IZ107"/>
  <c r="IZ102"/>
  <c r="IZ118"/>
  <c r="IZ101"/>
  <c r="IZ121"/>
  <c r="IZ113"/>
  <c r="IZ98"/>
  <c r="IZ112"/>
  <c r="IM82"/>
  <c r="IM62"/>
  <c r="HK148"/>
  <c r="HP149"/>
  <c r="IM142"/>
  <c r="IZ143"/>
  <c r="IM71"/>
  <c r="IZ110"/>
  <c r="IZ104"/>
  <c r="IZ122"/>
  <c r="HO120"/>
  <c r="HP120" s="1"/>
  <c r="BQ122"/>
  <c r="BR122" s="1"/>
  <c r="BR123"/>
  <c r="HN107"/>
  <c r="HP108"/>
  <c r="HW119"/>
  <c r="BQ143"/>
  <c r="BR143" s="1"/>
  <c r="BR144"/>
  <c r="HN123"/>
  <c r="BQ159"/>
  <c r="BR159" s="1"/>
  <c r="BR160"/>
  <c r="HN113"/>
  <c r="HW122"/>
  <c r="HN161"/>
  <c r="IP160"/>
  <c r="IP134"/>
  <c r="IQ188"/>
  <c r="IP197"/>
  <c r="IQ173"/>
  <c r="IU178"/>
  <c r="IZ179"/>
  <c r="IP140"/>
  <c r="CX16"/>
  <c r="CY15" s="1"/>
  <c r="KH21"/>
  <c r="KK22"/>
  <c r="JY21"/>
  <c r="KB22"/>
  <c r="BQ49"/>
  <c r="BR49" s="1"/>
  <c r="BR50"/>
  <c r="BQ57"/>
  <c r="BR57" s="1"/>
  <c r="BR58"/>
  <c r="HW95"/>
  <c r="HW74"/>
  <c r="HW71"/>
  <c r="HW87"/>
  <c r="HY88"/>
  <c r="HO75"/>
  <c r="ID14"/>
  <c r="IF15"/>
  <c r="IG14" s="1"/>
  <c r="IH13"/>
  <c r="DC10"/>
  <c r="DB9"/>
  <c r="DD9" s="1"/>
  <c r="DA11"/>
  <c r="DC11" s="1"/>
  <c r="CZ12"/>
  <c r="IB16"/>
  <c r="IO30"/>
  <c r="IP58"/>
  <c r="IP54"/>
  <c r="IO28"/>
  <c r="IO45"/>
  <c r="IP49"/>
  <c r="IO33"/>
  <c r="IZ34"/>
  <c r="HV19"/>
  <c r="HY19" s="1"/>
  <c r="HW42"/>
  <c r="HY42" s="1"/>
  <c r="HM14"/>
  <c r="HW57"/>
  <c r="HY57" s="1"/>
  <c r="HN24"/>
  <c r="HP24" s="1"/>
  <c r="HW24"/>
  <c r="HY24" s="1"/>
  <c r="HN55"/>
  <c r="HP55" s="1"/>
  <c r="HN42"/>
  <c r="HP42" s="1"/>
  <c r="HM12"/>
  <c r="HW55"/>
  <c r="HY55" s="1"/>
  <c r="KF188" l="1"/>
  <c r="HY195"/>
  <c r="HW194"/>
  <c r="HL176"/>
  <c r="HY187"/>
  <c r="HV186"/>
  <c r="HT205"/>
  <c r="HY206"/>
  <c r="BO198"/>
  <c r="BR199"/>
  <c r="JW200"/>
  <c r="KB201"/>
  <c r="BO192"/>
  <c r="IM201"/>
  <c r="BO195"/>
  <c r="HK203"/>
  <c r="HP204"/>
  <c r="HK181"/>
  <c r="HP182"/>
  <c r="HX197"/>
  <c r="HY197" s="1"/>
  <c r="HY198"/>
  <c r="KF190"/>
  <c r="KK191"/>
  <c r="KF205"/>
  <c r="KK206"/>
  <c r="IM206"/>
  <c r="IZ207"/>
  <c r="KF172"/>
  <c r="KK173"/>
  <c r="BO169"/>
  <c r="BR170"/>
  <c r="BP188"/>
  <c r="BR189"/>
  <c r="JW185"/>
  <c r="KB186"/>
  <c r="HK198"/>
  <c r="KF199"/>
  <c r="KK200"/>
  <c r="HT169"/>
  <c r="HY170"/>
  <c r="HW200"/>
  <c r="DG15"/>
  <c r="DH15" s="1"/>
  <c r="DI15" s="1"/>
  <c r="DK15" s="1"/>
  <c r="DF17"/>
  <c r="DF18" s="1"/>
  <c r="DG17" s="1"/>
  <c r="KX207"/>
  <c r="KY206" s="1"/>
  <c r="LL206" s="1"/>
  <c r="BO39"/>
  <c r="BR40"/>
  <c r="BX9"/>
  <c r="BW10"/>
  <c r="DT98"/>
  <c r="DT162"/>
  <c r="DT65"/>
  <c r="DT84"/>
  <c r="DT95"/>
  <c r="DT194"/>
  <c r="KC16"/>
  <c r="KD15" s="1"/>
  <c r="DT189"/>
  <c r="BL14"/>
  <c r="BM13" s="1"/>
  <c r="BN12" s="1"/>
  <c r="BO11" s="1"/>
  <c r="BP10" s="1"/>
  <c r="BQ9" s="1"/>
  <c r="BR9" s="1"/>
  <c r="DT138"/>
  <c r="DT96"/>
  <c r="DT120"/>
  <c r="DT20"/>
  <c r="IH14"/>
  <c r="IB17"/>
  <c r="IC16" s="1"/>
  <c r="ID16" s="1"/>
  <c r="IC15"/>
  <c r="DT201"/>
  <c r="DT70"/>
  <c r="DT169"/>
  <c r="DT108"/>
  <c r="DT203"/>
  <c r="DT27"/>
  <c r="DT181"/>
  <c r="DT174"/>
  <c r="DT179"/>
  <c r="DT177"/>
  <c r="DT10"/>
  <c r="DT26"/>
  <c r="DT31"/>
  <c r="DT67"/>
  <c r="DT16"/>
  <c r="DT187"/>
  <c r="DT116"/>
  <c r="DT45"/>
  <c r="DT28"/>
  <c r="DT161"/>
  <c r="DT62"/>
  <c r="IJ9"/>
  <c r="IK23" s="1"/>
  <c r="IL22" s="1"/>
  <c r="IM21" s="1"/>
  <c r="IN20" s="1"/>
  <c r="IO19" s="1"/>
  <c r="IP18" s="1"/>
  <c r="IQ17" s="1"/>
  <c r="IZ17" s="1"/>
  <c r="DT24"/>
  <c r="DT34"/>
  <c r="DT121"/>
  <c r="DT51"/>
  <c r="DT94"/>
  <c r="DT59"/>
  <c r="HP14"/>
  <c r="JE9"/>
  <c r="JL9" s="1"/>
  <c r="JM11" s="1"/>
  <c r="JN10" s="1"/>
  <c r="JP10" s="1"/>
  <c r="GX9"/>
  <c r="BL15"/>
  <c r="JJ9"/>
  <c r="JH9"/>
  <c r="JG9"/>
  <c r="CL9"/>
  <c r="GZ9"/>
  <c r="DT109"/>
  <c r="DT91"/>
  <c r="DT155"/>
  <c r="DT69"/>
  <c r="DT180"/>
  <c r="DT37"/>
  <c r="DT202"/>
  <c r="DT44"/>
  <c r="DT207"/>
  <c r="DT208"/>
  <c r="DT50"/>
  <c r="DT152"/>
  <c r="DT183"/>
  <c r="DT43"/>
  <c r="DT205"/>
  <c r="DT158"/>
  <c r="DT33"/>
  <c r="DT75"/>
  <c r="DT102"/>
  <c r="DT46"/>
  <c r="DT72"/>
  <c r="DT100"/>
  <c r="DT151"/>
  <c r="DT66"/>
  <c r="DT53"/>
  <c r="DT17"/>
  <c r="DT25"/>
  <c r="DT126"/>
  <c r="DT83"/>
  <c r="DT185"/>
  <c r="DT77"/>
  <c r="DT160"/>
  <c r="DT166"/>
  <c r="DT142"/>
  <c r="DT167"/>
  <c r="DT57"/>
  <c r="DT137"/>
  <c r="DT60"/>
  <c r="DT68"/>
  <c r="DT192"/>
  <c r="DT92"/>
  <c r="DT23"/>
  <c r="DT170"/>
  <c r="DT186"/>
  <c r="DT164"/>
  <c r="DT107"/>
  <c r="DT55"/>
  <c r="DT140"/>
  <c r="DT30"/>
  <c r="DT103"/>
  <c r="DT54"/>
  <c r="DT132"/>
  <c r="DT87"/>
  <c r="DT195"/>
  <c r="DT188"/>
  <c r="DT147"/>
  <c r="DT19"/>
  <c r="DT111"/>
  <c r="DT171"/>
  <c r="DT78"/>
  <c r="DT206"/>
  <c r="HR15"/>
  <c r="HY16"/>
  <c r="CL10"/>
  <c r="CK11"/>
  <c r="JU15"/>
  <c r="KB16"/>
  <c r="DT73"/>
  <c r="DT112"/>
  <c r="DT101"/>
  <c r="DT106"/>
  <c r="DT157"/>
  <c r="DT153"/>
  <c r="DT36"/>
  <c r="DT11"/>
  <c r="DT13"/>
  <c r="DT115"/>
  <c r="DT199"/>
  <c r="DT143"/>
  <c r="DT22"/>
  <c r="DT193"/>
  <c r="DT35"/>
  <c r="DT49"/>
  <c r="DT71"/>
  <c r="DT175"/>
  <c r="DT123"/>
  <c r="DT114"/>
  <c r="DT15"/>
  <c r="DT134"/>
  <c r="DT148"/>
  <c r="DT190"/>
  <c r="DT127"/>
  <c r="DT200"/>
  <c r="BM15"/>
  <c r="BN14" s="1"/>
  <c r="BO13" s="1"/>
  <c r="BP12" s="1"/>
  <c r="BR16"/>
  <c r="DT133"/>
  <c r="DT52"/>
  <c r="DT119"/>
  <c r="DT47"/>
  <c r="DT42"/>
  <c r="DT88"/>
  <c r="DT41"/>
  <c r="DT74"/>
  <c r="DT145"/>
  <c r="DT38"/>
  <c r="DT21"/>
  <c r="DT182"/>
  <c r="DT146"/>
  <c r="DT93"/>
  <c r="DT176"/>
  <c r="DT204"/>
  <c r="DT149"/>
  <c r="DT48"/>
  <c r="DT56"/>
  <c r="DT131"/>
  <c r="DT168"/>
  <c r="DT39"/>
  <c r="DT18"/>
  <c r="DT61"/>
  <c r="DT122"/>
  <c r="DT117"/>
  <c r="DT198"/>
  <c r="DT191"/>
  <c r="DT80"/>
  <c r="DT178"/>
  <c r="DT135"/>
  <c r="DT81"/>
  <c r="DT156"/>
  <c r="DT136"/>
  <c r="DT89"/>
  <c r="DT110"/>
  <c r="DT165"/>
  <c r="DT104"/>
  <c r="DT99"/>
  <c r="DT141"/>
  <c r="DT173"/>
  <c r="DT12"/>
  <c r="DT86"/>
  <c r="DT63"/>
  <c r="DT124"/>
  <c r="DT118"/>
  <c r="DT144"/>
  <c r="DT76"/>
  <c r="DT159"/>
  <c r="DT79"/>
  <c r="DT125"/>
  <c r="DT82"/>
  <c r="DT172"/>
  <c r="DT128"/>
  <c r="DT197"/>
  <c r="DT139"/>
  <c r="DT154"/>
  <c r="DT58"/>
  <c r="DT97"/>
  <c r="DT184"/>
  <c r="DT9"/>
  <c r="DT150"/>
  <c r="DT105"/>
  <c r="DT113"/>
  <c r="DT32"/>
  <c r="DT85"/>
  <c r="DT196"/>
  <c r="DT130"/>
  <c r="DT14"/>
  <c r="DT64"/>
  <c r="DT29"/>
  <c r="DT163"/>
  <c r="DT40"/>
  <c r="DT90"/>
  <c r="DT129"/>
  <c r="LL128"/>
  <c r="LL129"/>
  <c r="LL127"/>
  <c r="BO23"/>
  <c r="BR24"/>
  <c r="LL33"/>
  <c r="LL34"/>
  <c r="JW31"/>
  <c r="KB32"/>
  <c r="LL35"/>
  <c r="KG28"/>
  <c r="KK29"/>
  <c r="DJ13"/>
  <c r="DL13" s="1"/>
  <c r="CX17"/>
  <c r="LL131"/>
  <c r="LL130"/>
  <c r="LH31"/>
  <c r="LL32"/>
  <c r="KY171"/>
  <c r="KY179"/>
  <c r="KY162"/>
  <c r="KY165"/>
  <c r="KY195"/>
  <c r="KY186"/>
  <c r="KY203"/>
  <c r="KY173"/>
  <c r="KY198"/>
  <c r="KY177"/>
  <c r="LL109"/>
  <c r="LL110"/>
  <c r="KX108"/>
  <c r="KY107" s="1"/>
  <c r="KZ106" s="1"/>
  <c r="LA105" s="1"/>
  <c r="LB104" s="1"/>
  <c r="LC103" s="1"/>
  <c r="LD102" s="1"/>
  <c r="LE101" s="1"/>
  <c r="LF100" s="1"/>
  <c r="LG99" s="1"/>
  <c r="LH98" s="1"/>
  <c r="LI97" s="1"/>
  <c r="LJ96" s="1"/>
  <c r="LK95" s="1"/>
  <c r="KX102"/>
  <c r="KY101" s="1"/>
  <c r="KZ100" s="1"/>
  <c r="LA99" s="1"/>
  <c r="LB98" s="1"/>
  <c r="LC97" s="1"/>
  <c r="LD96" s="1"/>
  <c r="LE95" s="1"/>
  <c r="LF94" s="1"/>
  <c r="LG93" s="1"/>
  <c r="LH92" s="1"/>
  <c r="LI91" s="1"/>
  <c r="LJ90" s="1"/>
  <c r="LK89" s="1"/>
  <c r="KX106"/>
  <c r="KY105" s="1"/>
  <c r="KZ104" s="1"/>
  <c r="LA103" s="1"/>
  <c r="LB102" s="1"/>
  <c r="LC101" s="1"/>
  <c r="LD100" s="1"/>
  <c r="LE99" s="1"/>
  <c r="LF98" s="1"/>
  <c r="LG97" s="1"/>
  <c r="LH96" s="1"/>
  <c r="LI95" s="1"/>
  <c r="LJ94" s="1"/>
  <c r="LK93" s="1"/>
  <c r="KX84"/>
  <c r="KY83" s="1"/>
  <c r="KZ82" s="1"/>
  <c r="LA81" s="1"/>
  <c r="LB80" s="1"/>
  <c r="LC79" s="1"/>
  <c r="LD78" s="1"/>
  <c r="LE77" s="1"/>
  <c r="LF76" s="1"/>
  <c r="LG75" s="1"/>
  <c r="LH74" s="1"/>
  <c r="LI73" s="1"/>
  <c r="LJ72" s="1"/>
  <c r="LK71" s="1"/>
  <c r="JX44"/>
  <c r="KX95"/>
  <c r="KY94" s="1"/>
  <c r="KZ93" s="1"/>
  <c r="LA92" s="1"/>
  <c r="LB91" s="1"/>
  <c r="LC90" s="1"/>
  <c r="LD89" s="1"/>
  <c r="LE88" s="1"/>
  <c r="LF87" s="1"/>
  <c r="LG86" s="1"/>
  <c r="LH85" s="1"/>
  <c r="LI84" s="1"/>
  <c r="LJ83" s="1"/>
  <c r="LK82" s="1"/>
  <c r="KX82"/>
  <c r="KY81" s="1"/>
  <c r="KZ80" s="1"/>
  <c r="LA79" s="1"/>
  <c r="LB78" s="1"/>
  <c r="LC77" s="1"/>
  <c r="LD76" s="1"/>
  <c r="LE75" s="1"/>
  <c r="LF74" s="1"/>
  <c r="LG73" s="1"/>
  <c r="LH72" s="1"/>
  <c r="LI71" s="1"/>
  <c r="LJ70" s="1"/>
  <c r="LK69" s="1"/>
  <c r="KG160"/>
  <c r="KK161"/>
  <c r="JX152"/>
  <c r="KB153"/>
  <c r="KX103"/>
  <c r="KY102" s="1"/>
  <c r="KZ101" s="1"/>
  <c r="LA100" s="1"/>
  <c r="LB99" s="1"/>
  <c r="LC98" s="1"/>
  <c r="LD97" s="1"/>
  <c r="LE96" s="1"/>
  <c r="LF95" s="1"/>
  <c r="LG94" s="1"/>
  <c r="LH93" s="1"/>
  <c r="LI92" s="1"/>
  <c r="LJ91" s="1"/>
  <c r="LK90" s="1"/>
  <c r="JW70"/>
  <c r="KB71"/>
  <c r="JX111"/>
  <c r="KB112"/>
  <c r="KX101"/>
  <c r="KY100" s="1"/>
  <c r="KZ99" s="1"/>
  <c r="LA98" s="1"/>
  <c r="LB97" s="1"/>
  <c r="LC96" s="1"/>
  <c r="LD95" s="1"/>
  <c r="LE94" s="1"/>
  <c r="LF93" s="1"/>
  <c r="LG92" s="1"/>
  <c r="LH91" s="1"/>
  <c r="LI90" s="1"/>
  <c r="LJ89" s="1"/>
  <c r="LK88" s="1"/>
  <c r="KX78"/>
  <c r="KY77" s="1"/>
  <c r="KZ76" s="1"/>
  <c r="LA75" s="1"/>
  <c r="LB74" s="1"/>
  <c r="LC73" s="1"/>
  <c r="LD72" s="1"/>
  <c r="LE71" s="1"/>
  <c r="LF70" s="1"/>
  <c r="LG69" s="1"/>
  <c r="LH68" s="1"/>
  <c r="LI67" s="1"/>
  <c r="LJ66" s="1"/>
  <c r="LK65" s="1"/>
  <c r="KX99"/>
  <c r="KY98" s="1"/>
  <c r="KZ97" s="1"/>
  <c r="LA96" s="1"/>
  <c r="LB95" s="1"/>
  <c r="LC94" s="1"/>
  <c r="LD93" s="1"/>
  <c r="LE92" s="1"/>
  <c r="LF91" s="1"/>
  <c r="LG90" s="1"/>
  <c r="LH89" s="1"/>
  <c r="LI88" s="1"/>
  <c r="LJ87" s="1"/>
  <c r="LK86" s="1"/>
  <c r="KX86"/>
  <c r="KY85" s="1"/>
  <c r="KZ84" s="1"/>
  <c r="LA83" s="1"/>
  <c r="LB82" s="1"/>
  <c r="LC81" s="1"/>
  <c r="LD80" s="1"/>
  <c r="LE79" s="1"/>
  <c r="LF78" s="1"/>
  <c r="LG77" s="1"/>
  <c r="LH76" s="1"/>
  <c r="LI75" s="1"/>
  <c r="LJ74" s="1"/>
  <c r="LK73" s="1"/>
  <c r="KX76"/>
  <c r="KY75" s="1"/>
  <c r="KZ74" s="1"/>
  <c r="LA73" s="1"/>
  <c r="LB72" s="1"/>
  <c r="LC71" s="1"/>
  <c r="LD70" s="1"/>
  <c r="LE69" s="1"/>
  <c r="LF68" s="1"/>
  <c r="LG67" s="1"/>
  <c r="LH66" s="1"/>
  <c r="LI65" s="1"/>
  <c r="LJ64" s="1"/>
  <c r="LK63" s="1"/>
  <c r="KX94"/>
  <c r="KY93" s="1"/>
  <c r="KZ92" s="1"/>
  <c r="LA91" s="1"/>
  <c r="LB90" s="1"/>
  <c r="LC89" s="1"/>
  <c r="LD88" s="1"/>
  <c r="LE87" s="1"/>
  <c r="LF86" s="1"/>
  <c r="LG85" s="1"/>
  <c r="LH84" s="1"/>
  <c r="LI83" s="1"/>
  <c r="LJ82" s="1"/>
  <c r="LK81" s="1"/>
  <c r="KX80"/>
  <c r="KY79" s="1"/>
  <c r="KZ78" s="1"/>
  <c r="LA77" s="1"/>
  <c r="LB76" s="1"/>
  <c r="LC75" s="1"/>
  <c r="LD74" s="1"/>
  <c r="LE73" s="1"/>
  <c r="LF72" s="1"/>
  <c r="LG71" s="1"/>
  <c r="LH70" s="1"/>
  <c r="LI69" s="1"/>
  <c r="LJ68" s="1"/>
  <c r="LK67" s="1"/>
  <c r="KX105"/>
  <c r="KY104" s="1"/>
  <c r="KZ103" s="1"/>
  <c r="LA102" s="1"/>
  <c r="LB101" s="1"/>
  <c r="LC100" s="1"/>
  <c r="LD99" s="1"/>
  <c r="LE98" s="1"/>
  <c r="LF97" s="1"/>
  <c r="LG96" s="1"/>
  <c r="LH95" s="1"/>
  <c r="LI94" s="1"/>
  <c r="LJ93" s="1"/>
  <c r="LK92" s="1"/>
  <c r="KX83"/>
  <c r="KY82" s="1"/>
  <c r="KZ81" s="1"/>
  <c r="LA80" s="1"/>
  <c r="LB79" s="1"/>
  <c r="LC78" s="1"/>
  <c r="LD77" s="1"/>
  <c r="LE76" s="1"/>
  <c r="LF75" s="1"/>
  <c r="LG74" s="1"/>
  <c r="LH73" s="1"/>
  <c r="LI72" s="1"/>
  <c r="LJ71" s="1"/>
  <c r="LK70" s="1"/>
  <c r="KX100"/>
  <c r="KY99" s="1"/>
  <c r="KZ98" s="1"/>
  <c r="LA97" s="1"/>
  <c r="LB96" s="1"/>
  <c r="LC95" s="1"/>
  <c r="LD94" s="1"/>
  <c r="LE93" s="1"/>
  <c r="LF92" s="1"/>
  <c r="LG91" s="1"/>
  <c r="LH90" s="1"/>
  <c r="LI89" s="1"/>
  <c r="LJ88" s="1"/>
  <c r="LK87" s="1"/>
  <c r="KF69"/>
  <c r="KK70"/>
  <c r="KF101"/>
  <c r="KK102"/>
  <c r="JW66"/>
  <c r="JX47"/>
  <c r="KB48"/>
  <c r="KX104"/>
  <c r="KY103" s="1"/>
  <c r="KZ102" s="1"/>
  <c r="LA101" s="1"/>
  <c r="LB100" s="1"/>
  <c r="LC99" s="1"/>
  <c r="LD98" s="1"/>
  <c r="LE97" s="1"/>
  <c r="LF96" s="1"/>
  <c r="LG95" s="1"/>
  <c r="LH94" s="1"/>
  <c r="LI93" s="1"/>
  <c r="LJ92" s="1"/>
  <c r="LK91" s="1"/>
  <c r="KY48"/>
  <c r="LL49"/>
  <c r="KX98"/>
  <c r="KY97" s="1"/>
  <c r="KZ96" s="1"/>
  <c r="LA95" s="1"/>
  <c r="LB94" s="1"/>
  <c r="LC93" s="1"/>
  <c r="LD92" s="1"/>
  <c r="LE91" s="1"/>
  <c r="LF90" s="1"/>
  <c r="LG89" s="1"/>
  <c r="LH88" s="1"/>
  <c r="LI87" s="1"/>
  <c r="LJ86" s="1"/>
  <c r="LK85" s="1"/>
  <c r="JX122"/>
  <c r="KB123"/>
  <c r="KX73"/>
  <c r="KX97"/>
  <c r="KG142"/>
  <c r="KK143"/>
  <c r="KG46"/>
  <c r="KK47"/>
  <c r="KG44"/>
  <c r="KF66"/>
  <c r="KX93"/>
  <c r="KY92" s="1"/>
  <c r="KZ91" s="1"/>
  <c r="LA90" s="1"/>
  <c r="LB89" s="1"/>
  <c r="LC88" s="1"/>
  <c r="LD87" s="1"/>
  <c r="LE86" s="1"/>
  <c r="LF85" s="1"/>
  <c r="LG84" s="1"/>
  <c r="LH83" s="1"/>
  <c r="LI82" s="1"/>
  <c r="LJ81" s="1"/>
  <c r="LK80" s="1"/>
  <c r="KX74"/>
  <c r="KY73" s="1"/>
  <c r="KZ72" s="1"/>
  <c r="LA71" s="1"/>
  <c r="LB70" s="1"/>
  <c r="LC69" s="1"/>
  <c r="LD68" s="1"/>
  <c r="LE67" s="1"/>
  <c r="LF66" s="1"/>
  <c r="LG65" s="1"/>
  <c r="LH64" s="1"/>
  <c r="LI63" s="1"/>
  <c r="LJ62" s="1"/>
  <c r="LK61" s="1"/>
  <c r="KY62"/>
  <c r="KX77"/>
  <c r="KY76" s="1"/>
  <c r="KZ75" s="1"/>
  <c r="LA74" s="1"/>
  <c r="LB73" s="1"/>
  <c r="LC72" s="1"/>
  <c r="LD71" s="1"/>
  <c r="LE70" s="1"/>
  <c r="LF69" s="1"/>
  <c r="LG68" s="1"/>
  <c r="LH67" s="1"/>
  <c r="LI66" s="1"/>
  <c r="LJ65" s="1"/>
  <c r="LK64" s="1"/>
  <c r="JX127"/>
  <c r="KB128"/>
  <c r="KY65"/>
  <c r="JW101"/>
  <c r="KB102"/>
  <c r="KX92"/>
  <c r="KX81"/>
  <c r="KY80" s="1"/>
  <c r="KZ79" s="1"/>
  <c r="LA78" s="1"/>
  <c r="LB77" s="1"/>
  <c r="LC76" s="1"/>
  <c r="LD75" s="1"/>
  <c r="LE74" s="1"/>
  <c r="LF73" s="1"/>
  <c r="LG72" s="1"/>
  <c r="LH71" s="1"/>
  <c r="LI70" s="1"/>
  <c r="LJ69" s="1"/>
  <c r="LK68" s="1"/>
  <c r="KX90"/>
  <c r="KX79"/>
  <c r="KY78" s="1"/>
  <c r="KZ77" s="1"/>
  <c r="LA76" s="1"/>
  <c r="LB75" s="1"/>
  <c r="LC74" s="1"/>
  <c r="LD73" s="1"/>
  <c r="LE72" s="1"/>
  <c r="LF71" s="1"/>
  <c r="LG70" s="1"/>
  <c r="LH69" s="1"/>
  <c r="LI68" s="1"/>
  <c r="LJ67" s="1"/>
  <c r="LK66" s="1"/>
  <c r="KX75"/>
  <c r="KY74" s="1"/>
  <c r="KZ73" s="1"/>
  <c r="LA72" s="1"/>
  <c r="LB71" s="1"/>
  <c r="LC70" s="1"/>
  <c r="LD69" s="1"/>
  <c r="LE68" s="1"/>
  <c r="LF67" s="1"/>
  <c r="LG66" s="1"/>
  <c r="LH65" s="1"/>
  <c r="LI64" s="1"/>
  <c r="LJ63" s="1"/>
  <c r="LK62" s="1"/>
  <c r="KG123"/>
  <c r="KK124"/>
  <c r="KX107"/>
  <c r="KY106" s="1"/>
  <c r="KZ105" s="1"/>
  <c r="LA104" s="1"/>
  <c r="LB103" s="1"/>
  <c r="LC102" s="1"/>
  <c r="LD101" s="1"/>
  <c r="LE100" s="1"/>
  <c r="LF99" s="1"/>
  <c r="LG98" s="1"/>
  <c r="LH97" s="1"/>
  <c r="LI96" s="1"/>
  <c r="LJ95" s="1"/>
  <c r="LK94" s="1"/>
  <c r="KX85"/>
  <c r="KY84" s="1"/>
  <c r="KZ83" s="1"/>
  <c r="LA82" s="1"/>
  <c r="LB81" s="1"/>
  <c r="LC80" s="1"/>
  <c r="LD79" s="1"/>
  <c r="LE78" s="1"/>
  <c r="LF77" s="1"/>
  <c r="LG76" s="1"/>
  <c r="LH75" s="1"/>
  <c r="LI74" s="1"/>
  <c r="LJ73" s="1"/>
  <c r="LK72" s="1"/>
  <c r="BR165"/>
  <c r="BO94"/>
  <c r="BR95"/>
  <c r="BO65"/>
  <c r="BO84"/>
  <c r="BO98"/>
  <c r="BR99"/>
  <c r="BP60"/>
  <c r="BR61"/>
  <c r="BO68"/>
  <c r="BR69"/>
  <c r="BO81"/>
  <c r="BO86"/>
  <c r="BR87"/>
  <c r="HM17"/>
  <c r="HP17" s="1"/>
  <c r="IN141"/>
  <c r="IZ142"/>
  <c r="HL162"/>
  <c r="HP163"/>
  <c r="HL114"/>
  <c r="HP115"/>
  <c r="IN70"/>
  <c r="IN81"/>
  <c r="HY106"/>
  <c r="HU105"/>
  <c r="HU163"/>
  <c r="HY65"/>
  <c r="HU64"/>
  <c r="HL132"/>
  <c r="HP133"/>
  <c r="HU144"/>
  <c r="HY145"/>
  <c r="HU131"/>
  <c r="HY132"/>
  <c r="IN88"/>
  <c r="IZ89"/>
  <c r="HU136"/>
  <c r="HY137"/>
  <c r="HU152"/>
  <c r="HY153"/>
  <c r="IN64"/>
  <c r="HU123"/>
  <c r="HY124"/>
  <c r="HL101"/>
  <c r="HP102"/>
  <c r="HL65"/>
  <c r="HP66"/>
  <c r="IN61"/>
  <c r="HM82"/>
  <c r="HP83"/>
  <c r="HV166"/>
  <c r="HL147"/>
  <c r="HP148"/>
  <c r="HU75"/>
  <c r="HY76"/>
  <c r="IN161"/>
  <c r="IZ162"/>
  <c r="HL154"/>
  <c r="HP155"/>
  <c r="HL76"/>
  <c r="HP77"/>
  <c r="HU96"/>
  <c r="HY97"/>
  <c r="HL124"/>
  <c r="HP125"/>
  <c r="HL142"/>
  <c r="HP143"/>
  <c r="HO112"/>
  <c r="LC159"/>
  <c r="LB155"/>
  <c r="HO122"/>
  <c r="HX118"/>
  <c r="HY118" s="1"/>
  <c r="HY119"/>
  <c r="HO106"/>
  <c r="HP106" s="1"/>
  <c r="HP107"/>
  <c r="LB125"/>
  <c r="LL126"/>
  <c r="HX121"/>
  <c r="LB145"/>
  <c r="LB120"/>
  <c r="LB141"/>
  <c r="HO160"/>
  <c r="LC151"/>
  <c r="IR172"/>
  <c r="IZ173"/>
  <c r="IV177"/>
  <c r="IZ178"/>
  <c r="IQ133"/>
  <c r="IQ196"/>
  <c r="IQ139"/>
  <c r="IR187"/>
  <c r="IQ159"/>
  <c r="KI20"/>
  <c r="KK21"/>
  <c r="JZ20"/>
  <c r="KB21"/>
  <c r="LA29"/>
  <c r="HX73"/>
  <c r="HX86"/>
  <c r="HY86" s="1"/>
  <c r="HY87"/>
  <c r="HX94"/>
  <c r="HX70"/>
  <c r="HY70" s="1"/>
  <c r="HY71"/>
  <c r="IF16"/>
  <c r="IG15" s="1"/>
  <c r="DA12"/>
  <c r="DC12" s="1"/>
  <c r="DB10"/>
  <c r="DD10" s="1"/>
  <c r="CZ13"/>
  <c r="IP27"/>
  <c r="IP32"/>
  <c r="IZ33"/>
  <c r="IQ53"/>
  <c r="IQ48"/>
  <c r="IQ57"/>
  <c r="IP44"/>
  <c r="IP29"/>
  <c r="HO23"/>
  <c r="HP23" s="1"/>
  <c r="HO41"/>
  <c r="HP41" s="1"/>
  <c r="HX56"/>
  <c r="HY56" s="1"/>
  <c r="HN11"/>
  <c r="HP11" s="1"/>
  <c r="HX41"/>
  <c r="HY41" s="1"/>
  <c r="HO54"/>
  <c r="HP54" s="1"/>
  <c r="HW18"/>
  <c r="HY18" s="1"/>
  <c r="HX54"/>
  <c r="HY54" s="1"/>
  <c r="HX23"/>
  <c r="HY23" s="1"/>
  <c r="HN13"/>
  <c r="HP13" s="1"/>
  <c r="HO9"/>
  <c r="HP9" s="1"/>
  <c r="BP194" l="1"/>
  <c r="BR195"/>
  <c r="HL197"/>
  <c r="HP198"/>
  <c r="KG189"/>
  <c r="KK190"/>
  <c r="HY194"/>
  <c r="HX193"/>
  <c r="HY193" s="1"/>
  <c r="BP168"/>
  <c r="BR169"/>
  <c r="HL202"/>
  <c r="HP203"/>
  <c r="JX199"/>
  <c r="KB200"/>
  <c r="HM175"/>
  <c r="HP176"/>
  <c r="IN205"/>
  <c r="IZ206"/>
  <c r="HU204"/>
  <c r="HY205"/>
  <c r="KG171"/>
  <c r="KK172"/>
  <c r="KG198"/>
  <c r="KK199"/>
  <c r="IN200"/>
  <c r="BQ187"/>
  <c r="BR187" s="1"/>
  <c r="BR188"/>
  <c r="KG204"/>
  <c r="KK205"/>
  <c r="BP191"/>
  <c r="BR192"/>
  <c r="JX184"/>
  <c r="KB185"/>
  <c r="KG187"/>
  <c r="HY200"/>
  <c r="HX199"/>
  <c r="HY199" s="1"/>
  <c r="BP197"/>
  <c r="BR198"/>
  <c r="HU168"/>
  <c r="HY169"/>
  <c r="HL180"/>
  <c r="HP181"/>
  <c r="HY186"/>
  <c r="HW185"/>
  <c r="DF19"/>
  <c r="DG18" s="1"/>
  <c r="DG16"/>
  <c r="DH16" s="1"/>
  <c r="DI16" s="1"/>
  <c r="DJ15" s="1"/>
  <c r="DL15" s="1"/>
  <c r="LL207"/>
  <c r="KZ205"/>
  <c r="LL205" s="1"/>
  <c r="KV9"/>
  <c r="KW23" s="1"/>
  <c r="KX22" s="1"/>
  <c r="KY21" s="1"/>
  <c r="KZ20" s="1"/>
  <c r="LA19" s="1"/>
  <c r="LB18" s="1"/>
  <c r="LC17" s="1"/>
  <c r="LD16" s="1"/>
  <c r="LE15" s="1"/>
  <c r="LF14" s="1"/>
  <c r="LG13" s="1"/>
  <c r="LL13" s="1"/>
  <c r="BP38"/>
  <c r="BR39"/>
  <c r="DJ14"/>
  <c r="DL14" s="1"/>
  <c r="BX10"/>
  <c r="BW11"/>
  <c r="IB18"/>
  <c r="IC17" s="1"/>
  <c r="ID17" s="1"/>
  <c r="HA11"/>
  <c r="HD11" s="1"/>
  <c r="HD9"/>
  <c r="KK16"/>
  <c r="IH15"/>
  <c r="IR16"/>
  <c r="IZ16" s="1"/>
  <c r="BR15"/>
  <c r="JP11"/>
  <c r="JO9"/>
  <c r="JP9" s="1"/>
  <c r="BM14"/>
  <c r="BN13" s="1"/>
  <c r="HS14"/>
  <c r="HY15"/>
  <c r="KK15"/>
  <c r="KE14"/>
  <c r="CL11"/>
  <c r="CK12"/>
  <c r="JV14"/>
  <c r="KB15"/>
  <c r="BP22"/>
  <c r="BR23"/>
  <c r="JX30"/>
  <c r="KB31"/>
  <c r="KH27"/>
  <c r="KK28"/>
  <c r="CY16"/>
  <c r="LI30"/>
  <c r="LL31"/>
  <c r="KZ202"/>
  <c r="KZ185"/>
  <c r="KZ170"/>
  <c r="KZ172"/>
  <c r="KZ197"/>
  <c r="KZ161"/>
  <c r="KZ176"/>
  <c r="KZ164"/>
  <c r="KZ178"/>
  <c r="KZ194"/>
  <c r="LL107"/>
  <c r="LL105"/>
  <c r="LL104"/>
  <c r="LL108"/>
  <c r="LL98"/>
  <c r="LL103"/>
  <c r="LL106"/>
  <c r="LL102"/>
  <c r="LL101"/>
  <c r="LL99"/>
  <c r="LL100"/>
  <c r="KH141"/>
  <c r="KK142"/>
  <c r="JY46"/>
  <c r="KB47"/>
  <c r="JY151"/>
  <c r="KB152"/>
  <c r="JY43"/>
  <c r="KY89"/>
  <c r="KZ64"/>
  <c r="KZ61"/>
  <c r="KH43"/>
  <c r="LL75"/>
  <c r="JY110"/>
  <c r="KB111"/>
  <c r="KH45"/>
  <c r="KK46"/>
  <c r="JY121"/>
  <c r="KB122"/>
  <c r="KG68"/>
  <c r="KK69"/>
  <c r="KH122"/>
  <c r="KK123"/>
  <c r="JX100"/>
  <c r="KB101"/>
  <c r="KG65"/>
  <c r="KY72"/>
  <c r="LL73"/>
  <c r="KG100"/>
  <c r="KK101"/>
  <c r="JX69"/>
  <c r="KB70"/>
  <c r="KY96"/>
  <c r="LL97"/>
  <c r="KZ47"/>
  <c r="LL48"/>
  <c r="JX65"/>
  <c r="KH159"/>
  <c r="KK160"/>
  <c r="KY91"/>
  <c r="JY126"/>
  <c r="KB127"/>
  <c r="LL76"/>
  <c r="LL74"/>
  <c r="BP64"/>
  <c r="BR65"/>
  <c r="BP83"/>
  <c r="BP85"/>
  <c r="BR86"/>
  <c r="BP67"/>
  <c r="BR68"/>
  <c r="BP97"/>
  <c r="BR98"/>
  <c r="BP93"/>
  <c r="BR94"/>
  <c r="BP80"/>
  <c r="BR81"/>
  <c r="BQ59"/>
  <c r="BR59" s="1"/>
  <c r="BR60"/>
  <c r="HN16"/>
  <c r="HP16" s="1"/>
  <c r="HV74"/>
  <c r="HY75"/>
  <c r="HY64"/>
  <c r="HV63"/>
  <c r="BQ11"/>
  <c r="HM123"/>
  <c r="HP124"/>
  <c r="IO160"/>
  <c r="IZ161"/>
  <c r="HN81"/>
  <c r="HP82"/>
  <c r="HV135"/>
  <c r="HY136"/>
  <c r="HV143"/>
  <c r="HY144"/>
  <c r="HM161"/>
  <c r="HP162"/>
  <c r="IO60"/>
  <c r="HV122"/>
  <c r="HY123"/>
  <c r="IO80"/>
  <c r="HP142"/>
  <c r="HM141"/>
  <c r="HM153"/>
  <c r="HP154"/>
  <c r="HM100"/>
  <c r="HP101"/>
  <c r="HY105"/>
  <c r="HV104"/>
  <c r="HV151"/>
  <c r="HY152"/>
  <c r="HV130"/>
  <c r="HY131"/>
  <c r="HM113"/>
  <c r="HP114"/>
  <c r="IO140"/>
  <c r="IZ141"/>
  <c r="HW165"/>
  <c r="HM75"/>
  <c r="HP76"/>
  <c r="HM146"/>
  <c r="HP147"/>
  <c r="HM64"/>
  <c r="HP65"/>
  <c r="HY163"/>
  <c r="HV162"/>
  <c r="HV95"/>
  <c r="HY96"/>
  <c r="HM131"/>
  <c r="HP132"/>
  <c r="IO63"/>
  <c r="IO87"/>
  <c r="IZ88"/>
  <c r="IO69"/>
  <c r="LC140"/>
  <c r="LC154"/>
  <c r="LD158"/>
  <c r="LC124"/>
  <c r="LL125"/>
  <c r="LD150"/>
  <c r="LC119"/>
  <c r="LC144"/>
  <c r="IW176"/>
  <c r="IZ177"/>
  <c r="IR158"/>
  <c r="IS171"/>
  <c r="IZ172"/>
  <c r="IR138"/>
  <c r="IS186"/>
  <c r="IZ187"/>
  <c r="IR195"/>
  <c r="IR132"/>
  <c r="DH17"/>
  <c r="DF20"/>
  <c r="CX18"/>
  <c r="CY17" s="1"/>
  <c r="KA19"/>
  <c r="KB19" s="1"/>
  <c r="KB20"/>
  <c r="KJ19"/>
  <c r="KK19" s="1"/>
  <c r="KK20"/>
  <c r="LB28"/>
  <c r="ID15"/>
  <c r="IF17"/>
  <c r="IG16" s="1"/>
  <c r="DA13"/>
  <c r="DB11"/>
  <c r="DD11" s="1"/>
  <c r="CZ14"/>
  <c r="IQ43"/>
  <c r="IR56"/>
  <c r="IR47"/>
  <c r="IQ28"/>
  <c r="IR52"/>
  <c r="IQ31"/>
  <c r="IZ32"/>
  <c r="IQ26"/>
  <c r="HO12"/>
  <c r="HP12" s="1"/>
  <c r="HO10"/>
  <c r="HP10" s="1"/>
  <c r="HX17"/>
  <c r="HY17" s="1"/>
  <c r="IO199" l="1"/>
  <c r="HM179"/>
  <c r="HP180"/>
  <c r="KH186"/>
  <c r="HV203"/>
  <c r="HY204"/>
  <c r="HM201"/>
  <c r="HP202"/>
  <c r="HM196"/>
  <c r="HP197"/>
  <c r="KH203"/>
  <c r="KK204"/>
  <c r="KH170"/>
  <c r="KK171"/>
  <c r="JY198"/>
  <c r="KB199"/>
  <c r="KH188"/>
  <c r="KK189"/>
  <c r="HV167"/>
  <c r="HY168"/>
  <c r="BQ193"/>
  <c r="BR193" s="1"/>
  <c r="BR194"/>
  <c r="HY185"/>
  <c r="HX184"/>
  <c r="HY184" s="1"/>
  <c r="JY183"/>
  <c r="KB184"/>
  <c r="IO204"/>
  <c r="IZ205"/>
  <c r="BQ196"/>
  <c r="BR196" s="1"/>
  <c r="BR197"/>
  <c r="BQ190"/>
  <c r="BR190" s="1"/>
  <c r="BR191"/>
  <c r="KH197"/>
  <c r="KK198"/>
  <c r="HN174"/>
  <c r="HP175"/>
  <c r="BQ167"/>
  <c r="BR167" s="1"/>
  <c r="BR168"/>
  <c r="DG19"/>
  <c r="DH19" s="1"/>
  <c r="DI19" s="1"/>
  <c r="DK19" s="1"/>
  <c r="DK16"/>
  <c r="LA204"/>
  <c r="LB203" s="1"/>
  <c r="LL14"/>
  <c r="LL15"/>
  <c r="LL17"/>
  <c r="LL18"/>
  <c r="LH12"/>
  <c r="LL12" s="1"/>
  <c r="LL16"/>
  <c r="BQ37"/>
  <c r="BR37" s="1"/>
  <c r="BR38"/>
  <c r="BX11"/>
  <c r="BW12"/>
  <c r="HB10"/>
  <c r="HD10" s="1"/>
  <c r="IB19"/>
  <c r="IC18" s="1"/>
  <c r="HC11"/>
  <c r="IH16"/>
  <c r="IS15"/>
  <c r="IT14" s="1"/>
  <c r="BR14"/>
  <c r="HT13"/>
  <c r="HY14"/>
  <c r="KK14"/>
  <c r="KF13"/>
  <c r="KB14"/>
  <c r="JW13"/>
  <c r="BO12"/>
  <c r="BR13"/>
  <c r="CL12"/>
  <c r="CK13"/>
  <c r="BQ21"/>
  <c r="BR21" s="1"/>
  <c r="BR22"/>
  <c r="JY29"/>
  <c r="KB30"/>
  <c r="KI26"/>
  <c r="KK27"/>
  <c r="CX19"/>
  <c r="DI17"/>
  <c r="DJ16" s="1"/>
  <c r="LJ29"/>
  <c r="LL30"/>
  <c r="LA163"/>
  <c r="LA171"/>
  <c r="LA201"/>
  <c r="LA177"/>
  <c r="LA160"/>
  <c r="LA196"/>
  <c r="LA193"/>
  <c r="LA175"/>
  <c r="LA169"/>
  <c r="LA184"/>
  <c r="LA46"/>
  <c r="LL47"/>
  <c r="KZ88"/>
  <c r="JY68"/>
  <c r="KB69"/>
  <c r="JZ120"/>
  <c r="KB121"/>
  <c r="JY64"/>
  <c r="KB65"/>
  <c r="LA63"/>
  <c r="JZ45"/>
  <c r="KB46"/>
  <c r="KH67"/>
  <c r="KK68"/>
  <c r="KI140"/>
  <c r="KK141"/>
  <c r="KI158"/>
  <c r="KK159"/>
  <c r="LA60"/>
  <c r="KB151"/>
  <c r="JZ150"/>
  <c r="JZ125"/>
  <c r="KB126"/>
  <c r="KZ71"/>
  <c r="LL72"/>
  <c r="KI121"/>
  <c r="KK122"/>
  <c r="JZ109"/>
  <c r="KB110"/>
  <c r="KH64"/>
  <c r="KZ90"/>
  <c r="KZ95"/>
  <c r="LL96"/>
  <c r="KI42"/>
  <c r="JZ42"/>
  <c r="KB43"/>
  <c r="KH99"/>
  <c r="KK100"/>
  <c r="JY99"/>
  <c r="KB100"/>
  <c r="KI44"/>
  <c r="KK45"/>
  <c r="BQ79"/>
  <c r="BR79" s="1"/>
  <c r="BR80"/>
  <c r="BQ63"/>
  <c r="BR63" s="1"/>
  <c r="BR64"/>
  <c r="BQ66"/>
  <c r="BR66" s="1"/>
  <c r="BR67"/>
  <c r="BQ96"/>
  <c r="BR96" s="1"/>
  <c r="BR97"/>
  <c r="BQ82"/>
  <c r="BR82" s="1"/>
  <c r="BR83"/>
  <c r="BQ92"/>
  <c r="BR92" s="1"/>
  <c r="BR93"/>
  <c r="BQ84"/>
  <c r="BR84" s="1"/>
  <c r="BR85"/>
  <c r="HO15"/>
  <c r="HP15" s="1"/>
  <c r="IP79"/>
  <c r="HN130"/>
  <c r="HP131"/>
  <c r="HW103"/>
  <c r="HY104"/>
  <c r="HN63"/>
  <c r="HP64"/>
  <c r="IP139"/>
  <c r="IZ140"/>
  <c r="HW150"/>
  <c r="HY151"/>
  <c r="HO80"/>
  <c r="HP80" s="1"/>
  <c r="HP81"/>
  <c r="IP68"/>
  <c r="IZ69"/>
  <c r="HN145"/>
  <c r="HP146"/>
  <c r="HW73"/>
  <c r="HY74"/>
  <c r="IP62"/>
  <c r="HP141"/>
  <c r="HN140"/>
  <c r="HY63"/>
  <c r="HW62"/>
  <c r="HX164"/>
  <c r="HY164" s="1"/>
  <c r="HW129"/>
  <c r="HY130"/>
  <c r="HN152"/>
  <c r="HP153"/>
  <c r="IP59"/>
  <c r="HW134"/>
  <c r="HY135"/>
  <c r="HN160"/>
  <c r="HP161"/>
  <c r="IP86"/>
  <c r="IZ87"/>
  <c r="HY162"/>
  <c r="HW161"/>
  <c r="HW94"/>
  <c r="HY95"/>
  <c r="IP159"/>
  <c r="IZ160"/>
  <c r="HN74"/>
  <c r="HP75"/>
  <c r="HN112"/>
  <c r="HP113"/>
  <c r="HN99"/>
  <c r="HP100"/>
  <c r="HW121"/>
  <c r="HY122"/>
  <c r="HW142"/>
  <c r="HY143"/>
  <c r="HN122"/>
  <c r="HP123"/>
  <c r="LD143"/>
  <c r="LD123"/>
  <c r="LL124"/>
  <c r="LE149"/>
  <c r="LE157"/>
  <c r="LD153"/>
  <c r="LD139"/>
  <c r="LD118"/>
  <c r="IS157"/>
  <c r="IX175"/>
  <c r="IZ176"/>
  <c r="IT185"/>
  <c r="IZ186"/>
  <c r="IT170"/>
  <c r="IZ171"/>
  <c r="IS137"/>
  <c r="IS194"/>
  <c r="IS131"/>
  <c r="DF21"/>
  <c r="DG20" s="1"/>
  <c r="DH18"/>
  <c r="DI18" s="1"/>
  <c r="DK18" s="1"/>
  <c r="LC27"/>
  <c r="IF18"/>
  <c r="IG17" s="1"/>
  <c r="DA14"/>
  <c r="DC14" s="1"/>
  <c r="DC13"/>
  <c r="DB12"/>
  <c r="CZ15"/>
  <c r="IR25"/>
  <c r="IS46"/>
  <c r="IR27"/>
  <c r="IS55"/>
  <c r="IR30"/>
  <c r="IZ31"/>
  <c r="IS51"/>
  <c r="IR42"/>
  <c r="JZ197" l="1"/>
  <c r="KB198"/>
  <c r="KI196"/>
  <c r="KK197"/>
  <c r="JZ182"/>
  <c r="KB183"/>
  <c r="KI187"/>
  <c r="KK188"/>
  <c r="HN195"/>
  <c r="HP196"/>
  <c r="HN178"/>
  <c r="HP179"/>
  <c r="HP174"/>
  <c r="HO173"/>
  <c r="HP173" s="1"/>
  <c r="IP203"/>
  <c r="IZ204"/>
  <c r="HW166"/>
  <c r="HY167"/>
  <c r="KI202"/>
  <c r="KK203"/>
  <c r="KI185"/>
  <c r="HN200"/>
  <c r="HP201"/>
  <c r="KI169"/>
  <c r="KK170"/>
  <c r="HW202"/>
  <c r="HY203"/>
  <c r="IP198"/>
  <c r="DL16"/>
  <c r="IB20"/>
  <c r="IC19" s="1"/>
  <c r="ID19" s="1"/>
  <c r="LL204"/>
  <c r="LI11"/>
  <c r="LL11" s="1"/>
  <c r="BX12"/>
  <c r="BW13"/>
  <c r="HC9"/>
  <c r="HC10"/>
  <c r="IZ15"/>
  <c r="IU13"/>
  <c r="IZ14"/>
  <c r="HY13"/>
  <c r="HU12"/>
  <c r="CL13"/>
  <c r="CK14"/>
  <c r="KK13"/>
  <c r="KG12"/>
  <c r="JX12"/>
  <c r="KB13"/>
  <c r="BP11"/>
  <c r="BR12"/>
  <c r="JZ28"/>
  <c r="KB29"/>
  <c r="KJ25"/>
  <c r="KK25" s="1"/>
  <c r="KK26"/>
  <c r="CX20"/>
  <c r="CY18"/>
  <c r="DK17"/>
  <c r="LK28"/>
  <c r="LL28" s="1"/>
  <c r="LL29"/>
  <c r="LB168"/>
  <c r="LB195"/>
  <c r="LB192"/>
  <c r="LB200"/>
  <c r="LB174"/>
  <c r="LB176"/>
  <c r="LC202"/>
  <c r="LL203"/>
  <c r="LB162"/>
  <c r="LB170"/>
  <c r="LB159"/>
  <c r="LB183"/>
  <c r="KA124"/>
  <c r="KB124" s="1"/>
  <c r="KB125"/>
  <c r="KI98"/>
  <c r="KK99"/>
  <c r="LA89"/>
  <c r="LA70"/>
  <c r="LL71"/>
  <c r="KJ157"/>
  <c r="KK157" s="1"/>
  <c r="KK158"/>
  <c r="LB62"/>
  <c r="LA87"/>
  <c r="KK140"/>
  <c r="KJ139"/>
  <c r="KK139" s="1"/>
  <c r="JZ98"/>
  <c r="KB99"/>
  <c r="LA94"/>
  <c r="LL95"/>
  <c r="KJ120"/>
  <c r="KK120" s="1"/>
  <c r="KK121"/>
  <c r="LB59"/>
  <c r="KA44"/>
  <c r="KB44" s="1"/>
  <c r="KB45"/>
  <c r="JZ67"/>
  <c r="KB68"/>
  <c r="JZ63"/>
  <c r="KB64"/>
  <c r="KA41"/>
  <c r="KB41" s="1"/>
  <c r="KB42"/>
  <c r="LB45"/>
  <c r="LL46"/>
  <c r="KJ43"/>
  <c r="KK43" s="1"/>
  <c r="KK44"/>
  <c r="KJ41"/>
  <c r="KK41" s="1"/>
  <c r="KK42"/>
  <c r="KA108"/>
  <c r="KB108" s="1"/>
  <c r="KB109"/>
  <c r="KI66"/>
  <c r="KK67"/>
  <c r="KA119"/>
  <c r="KB119" s="1"/>
  <c r="KB120"/>
  <c r="KI63"/>
  <c r="KK64"/>
  <c r="KB150"/>
  <c r="KA149"/>
  <c r="KB149" s="1"/>
  <c r="IQ58"/>
  <c r="IQ78"/>
  <c r="HY161"/>
  <c r="HX160"/>
  <c r="HY160" s="1"/>
  <c r="HY62"/>
  <c r="HX61"/>
  <c r="HY61" s="1"/>
  <c r="HO98"/>
  <c r="HP98" s="1"/>
  <c r="HP99"/>
  <c r="HX93"/>
  <c r="HY93" s="1"/>
  <c r="HY94"/>
  <c r="HX133"/>
  <c r="HY133" s="1"/>
  <c r="HY134"/>
  <c r="HX72"/>
  <c r="HY72" s="1"/>
  <c r="HY73"/>
  <c r="HX149"/>
  <c r="HY149" s="1"/>
  <c r="HY150"/>
  <c r="HO129"/>
  <c r="HP129" s="1"/>
  <c r="HP130"/>
  <c r="HO121"/>
  <c r="HP121" s="1"/>
  <c r="HP122"/>
  <c r="IQ138"/>
  <c r="IZ139"/>
  <c r="HX120"/>
  <c r="HY120" s="1"/>
  <c r="HY121"/>
  <c r="IQ158"/>
  <c r="IZ159"/>
  <c r="HO159"/>
  <c r="HP159" s="1"/>
  <c r="HP160"/>
  <c r="HX128"/>
  <c r="HY128" s="1"/>
  <c r="HY129"/>
  <c r="IQ61"/>
  <c r="HY103"/>
  <c r="HX102"/>
  <c r="HY102" s="1"/>
  <c r="HO111"/>
  <c r="HP111" s="1"/>
  <c r="HP112"/>
  <c r="HP140"/>
  <c r="HO139"/>
  <c r="HP139" s="1"/>
  <c r="HO144"/>
  <c r="HP144" s="1"/>
  <c r="HP145"/>
  <c r="HX141"/>
  <c r="HY141" s="1"/>
  <c r="HY142"/>
  <c r="HO73"/>
  <c r="HP73" s="1"/>
  <c r="HP74"/>
  <c r="IQ85"/>
  <c r="IZ86"/>
  <c r="HO151"/>
  <c r="HP151" s="1"/>
  <c r="HP152"/>
  <c r="IQ67"/>
  <c r="IZ68"/>
  <c r="HO62"/>
  <c r="HP62" s="1"/>
  <c r="HP63"/>
  <c r="LE122"/>
  <c r="LL123"/>
  <c r="LE117"/>
  <c r="LE152"/>
  <c r="LF148"/>
  <c r="LF156"/>
  <c r="LE142"/>
  <c r="LE138"/>
  <c r="IT130"/>
  <c r="IU184"/>
  <c r="IZ185"/>
  <c r="IT156"/>
  <c r="IU169"/>
  <c r="IZ170"/>
  <c r="IT136"/>
  <c r="IT193"/>
  <c r="IY174"/>
  <c r="IZ174" s="1"/>
  <c r="IZ175"/>
  <c r="DJ17"/>
  <c r="DH20"/>
  <c r="DI20" s="1"/>
  <c r="DK20" s="1"/>
  <c r="DF22"/>
  <c r="DG21" s="1"/>
  <c r="DJ18"/>
  <c r="DL18" s="1"/>
  <c r="LD26"/>
  <c r="LL27"/>
  <c r="IF19"/>
  <c r="IG18" s="1"/>
  <c r="ID18"/>
  <c r="IH17"/>
  <c r="DA15"/>
  <c r="DC15" s="1"/>
  <c r="DD12"/>
  <c r="DB13"/>
  <c r="CZ16"/>
  <c r="IB21"/>
  <c r="IS41"/>
  <c r="IS26"/>
  <c r="IT54"/>
  <c r="IT45"/>
  <c r="IT50"/>
  <c r="IS29"/>
  <c r="IZ30"/>
  <c r="IS24"/>
  <c r="HX165" l="1"/>
  <c r="HY165" s="1"/>
  <c r="HY166"/>
  <c r="KA196"/>
  <c r="KB196" s="1"/>
  <c r="KB197"/>
  <c r="HX201"/>
  <c r="HY201" s="1"/>
  <c r="HY202"/>
  <c r="KJ201"/>
  <c r="KK201" s="1"/>
  <c r="KK202"/>
  <c r="HO177"/>
  <c r="HP177" s="1"/>
  <c r="HP178"/>
  <c r="KJ195"/>
  <c r="KK195" s="1"/>
  <c r="KK196"/>
  <c r="KJ168"/>
  <c r="KK168" s="1"/>
  <c r="KK169"/>
  <c r="HO194"/>
  <c r="HP194" s="1"/>
  <c r="HP195"/>
  <c r="IQ197"/>
  <c r="KJ184"/>
  <c r="KK184" s="1"/>
  <c r="KK185"/>
  <c r="KA181"/>
  <c r="KB181" s="1"/>
  <c r="KB182"/>
  <c r="HO199"/>
  <c r="HP199" s="1"/>
  <c r="HP200"/>
  <c r="IQ202"/>
  <c r="IZ203"/>
  <c r="KJ186"/>
  <c r="KK186" s="1"/>
  <c r="KK187"/>
  <c r="LJ10"/>
  <c r="LL10" s="1"/>
  <c r="BX13"/>
  <c r="BW14"/>
  <c r="IH18"/>
  <c r="IC20"/>
  <c r="IV12"/>
  <c r="IZ13"/>
  <c r="HY12"/>
  <c r="HV11"/>
  <c r="CK15"/>
  <c r="CL14"/>
  <c r="CM13" s="1"/>
  <c r="CN12" s="1"/>
  <c r="CO11" s="1"/>
  <c r="CP10" s="1"/>
  <c r="CQ9" s="1"/>
  <c r="CU9" s="1"/>
  <c r="JY11"/>
  <c r="KB12"/>
  <c r="KH11"/>
  <c r="KK12"/>
  <c r="BQ10"/>
  <c r="BR10" s="1"/>
  <c r="BR11"/>
  <c r="KA27"/>
  <c r="KB27" s="1"/>
  <c r="KB28"/>
  <c r="CX21"/>
  <c r="CY20" s="1"/>
  <c r="CY19"/>
  <c r="DL17"/>
  <c r="LC158"/>
  <c r="LC169"/>
  <c r="LC173"/>
  <c r="LC167"/>
  <c r="LC194"/>
  <c r="LC182"/>
  <c r="LD201"/>
  <c r="LL202"/>
  <c r="LC191"/>
  <c r="LC175"/>
  <c r="LC161"/>
  <c r="LC199"/>
  <c r="KA66"/>
  <c r="KB66" s="1"/>
  <c r="KB67"/>
  <c r="LB93"/>
  <c r="LL94"/>
  <c r="LC61"/>
  <c r="KJ97"/>
  <c r="KK97" s="1"/>
  <c r="KK98"/>
  <c r="KA97"/>
  <c r="KB97" s="1"/>
  <c r="KB98"/>
  <c r="KJ62"/>
  <c r="KK62" s="1"/>
  <c r="KK63"/>
  <c r="KA62"/>
  <c r="KB62" s="1"/>
  <c r="KB63"/>
  <c r="LB86"/>
  <c r="LB88"/>
  <c r="LC44"/>
  <c r="LL45"/>
  <c r="KJ65"/>
  <c r="KK65" s="1"/>
  <c r="KK66"/>
  <c r="LC58"/>
  <c r="LB69"/>
  <c r="LL70"/>
  <c r="IR66"/>
  <c r="IZ67"/>
  <c r="IR157"/>
  <c r="IZ158"/>
  <c r="IR77"/>
  <c r="IR60"/>
  <c r="IR57"/>
  <c r="IR84"/>
  <c r="IZ85"/>
  <c r="IR137"/>
  <c r="IZ138"/>
  <c r="LG155"/>
  <c r="LG147"/>
  <c r="LF121"/>
  <c r="LL122"/>
  <c r="LF116"/>
  <c r="LF137"/>
  <c r="LF141"/>
  <c r="LL142"/>
  <c r="LF151"/>
  <c r="IV183"/>
  <c r="IZ184"/>
  <c r="IV168"/>
  <c r="IZ169"/>
  <c r="IU135"/>
  <c r="IU129"/>
  <c r="IU192"/>
  <c r="IU155"/>
  <c r="DF23"/>
  <c r="DG22" s="1"/>
  <c r="DJ19"/>
  <c r="DL19" s="1"/>
  <c r="LE25"/>
  <c r="LL26"/>
  <c r="IF20"/>
  <c r="IG19" s="1"/>
  <c r="CZ18"/>
  <c r="DA16"/>
  <c r="IB22"/>
  <c r="IC21" s="1"/>
  <c r="DB14"/>
  <c r="DD13"/>
  <c r="CZ17"/>
  <c r="IU44"/>
  <c r="IT23"/>
  <c r="IU53"/>
  <c r="IT28"/>
  <c r="IZ29"/>
  <c r="IT25"/>
  <c r="IU49"/>
  <c r="IT40"/>
  <c r="IR196" l="1"/>
  <c r="IR201"/>
  <c r="IZ202"/>
  <c r="LK9"/>
  <c r="LL9" s="1"/>
  <c r="BX14"/>
  <c r="BY13" s="1"/>
  <c r="BZ12" s="1"/>
  <c r="CA11" s="1"/>
  <c r="CB10" s="1"/>
  <c r="CC9" s="1"/>
  <c r="BW15"/>
  <c r="IW11"/>
  <c r="IZ12"/>
  <c r="HY11"/>
  <c r="HW10"/>
  <c r="KK11"/>
  <c r="KI10"/>
  <c r="CK16"/>
  <c r="CL15"/>
  <c r="CM14" s="1"/>
  <c r="CN13" s="1"/>
  <c r="CO12" s="1"/>
  <c r="CP11" s="1"/>
  <c r="KB11"/>
  <c r="JZ10"/>
  <c r="CX22"/>
  <c r="CY21" s="1"/>
  <c r="CZ21" s="1"/>
  <c r="LD172"/>
  <c r="LD174"/>
  <c r="LD193"/>
  <c r="LD157"/>
  <c r="LD168"/>
  <c r="LD198"/>
  <c r="LD181"/>
  <c r="LL182"/>
  <c r="LD190"/>
  <c r="LD166"/>
  <c r="LD160"/>
  <c r="LE200"/>
  <c r="LL201"/>
  <c r="LC68"/>
  <c r="LL69"/>
  <c r="LC87"/>
  <c r="LD43"/>
  <c r="LL44"/>
  <c r="LC92"/>
  <c r="LL93"/>
  <c r="LD60"/>
  <c r="LD57"/>
  <c r="LC85"/>
  <c r="IS83"/>
  <c r="IZ84"/>
  <c r="IS156"/>
  <c r="IZ157"/>
  <c r="IS65"/>
  <c r="IZ66"/>
  <c r="IS136"/>
  <c r="IZ137"/>
  <c r="IS76"/>
  <c r="IS56"/>
  <c r="IS59"/>
  <c r="LG140"/>
  <c r="LL141"/>
  <c r="LG136"/>
  <c r="LG115"/>
  <c r="LH146"/>
  <c r="LG120"/>
  <c r="LL121"/>
  <c r="LH154"/>
  <c r="LG150"/>
  <c r="IV134"/>
  <c r="IW182"/>
  <c r="IZ183"/>
  <c r="IV128"/>
  <c r="IZ129"/>
  <c r="IW167"/>
  <c r="IZ168"/>
  <c r="IV191"/>
  <c r="IV154"/>
  <c r="DH21"/>
  <c r="DI21" s="1"/>
  <c r="DK21" s="1"/>
  <c r="DF24"/>
  <c r="DG23" s="1"/>
  <c r="DH22"/>
  <c r="DI22" s="1"/>
  <c r="DJ21" s="1"/>
  <c r="LF24"/>
  <c r="LL25"/>
  <c r="IF21"/>
  <c r="IG20" s="1"/>
  <c r="IH19"/>
  <c r="ID20"/>
  <c r="DA18"/>
  <c r="DB17" s="1"/>
  <c r="CZ19"/>
  <c r="DA19" s="1"/>
  <c r="CZ20"/>
  <c r="DC16"/>
  <c r="IB23"/>
  <c r="IC22" s="1"/>
  <c r="DA17"/>
  <c r="DC17" s="1"/>
  <c r="DD14"/>
  <c r="DB15"/>
  <c r="IU24"/>
  <c r="IV43"/>
  <c r="IZ44"/>
  <c r="IU39"/>
  <c r="IV48"/>
  <c r="IU22"/>
  <c r="IU27"/>
  <c r="IZ28"/>
  <c r="IV52"/>
  <c r="IS195" l="1"/>
  <c r="IS200"/>
  <c r="IZ201"/>
  <c r="BW16"/>
  <c r="BX15"/>
  <c r="BY14" s="1"/>
  <c r="BZ13" s="1"/>
  <c r="CA12" s="1"/>
  <c r="CB11" s="1"/>
  <c r="CC10" s="1"/>
  <c r="CE9" s="1"/>
  <c r="IF22"/>
  <c r="IG21" s="1"/>
  <c r="IH21" s="1"/>
  <c r="HY10"/>
  <c r="HX9"/>
  <c r="HY9" s="1"/>
  <c r="IX10"/>
  <c r="IZ11"/>
  <c r="KK10"/>
  <c r="KJ9"/>
  <c r="KK9" s="1"/>
  <c r="CK17"/>
  <c r="CL16"/>
  <c r="CM15" s="1"/>
  <c r="CN14" s="1"/>
  <c r="CO13" s="1"/>
  <c r="CP12" s="1"/>
  <c r="CQ11" s="1"/>
  <c r="CU11" s="1"/>
  <c r="CQ10"/>
  <c r="CU10" s="1"/>
  <c r="KB10"/>
  <c r="KA9"/>
  <c r="KB9" s="1"/>
  <c r="CX23"/>
  <c r="DK22"/>
  <c r="LE173"/>
  <c r="LE180"/>
  <c r="LL181"/>
  <c r="LE189"/>
  <c r="LE165"/>
  <c r="LE167"/>
  <c r="LE171"/>
  <c r="LE197"/>
  <c r="LE192"/>
  <c r="LE156"/>
  <c r="LE159"/>
  <c r="LF199"/>
  <c r="LL200"/>
  <c r="LE59"/>
  <c r="LE56"/>
  <c r="LD86"/>
  <c r="LD84"/>
  <c r="LE42"/>
  <c r="LL43"/>
  <c r="LD67"/>
  <c r="LL68"/>
  <c r="LD91"/>
  <c r="LL92"/>
  <c r="IT55"/>
  <c r="IT155"/>
  <c r="IZ156"/>
  <c r="IT82"/>
  <c r="IZ83"/>
  <c r="IT58"/>
  <c r="IT64"/>
  <c r="IZ65"/>
  <c r="IT75"/>
  <c r="IZ76"/>
  <c r="IT135"/>
  <c r="IZ136"/>
  <c r="LH139"/>
  <c r="LL140"/>
  <c r="LH149"/>
  <c r="LH114"/>
  <c r="LL115"/>
  <c r="LH135"/>
  <c r="LI153"/>
  <c r="LH119"/>
  <c r="LL120"/>
  <c r="LI145"/>
  <c r="DL21"/>
  <c r="DJ20"/>
  <c r="DL20" s="1"/>
  <c r="IX166"/>
  <c r="IZ167"/>
  <c r="IW133"/>
  <c r="IW190"/>
  <c r="IX181"/>
  <c r="IZ182"/>
  <c r="IW153"/>
  <c r="IW127"/>
  <c r="IZ128"/>
  <c r="DF25"/>
  <c r="DH23"/>
  <c r="LG23"/>
  <c r="LL24"/>
  <c r="IH20"/>
  <c r="ID21"/>
  <c r="DC18"/>
  <c r="DA21"/>
  <c r="DB20" s="1"/>
  <c r="DC19"/>
  <c r="DA20"/>
  <c r="DB19" s="1"/>
  <c r="IB24"/>
  <c r="IC23" s="1"/>
  <c r="DB16"/>
  <c r="DD15"/>
  <c r="IV38"/>
  <c r="IZ39"/>
  <c r="IV26"/>
  <c r="IZ27"/>
  <c r="IW42"/>
  <c r="IZ43"/>
  <c r="IW47"/>
  <c r="IZ48"/>
  <c r="IW51"/>
  <c r="IV21"/>
  <c r="IV23"/>
  <c r="IT194" l="1"/>
  <c r="IT199"/>
  <c r="IZ200"/>
  <c r="BW17"/>
  <c r="BX16"/>
  <c r="BY15" s="1"/>
  <c r="BZ14" s="1"/>
  <c r="CA13" s="1"/>
  <c r="CB12" s="1"/>
  <c r="CC11" s="1"/>
  <c r="CE10" s="1"/>
  <c r="IF23"/>
  <c r="IG22" s="1"/>
  <c r="IH22" s="1"/>
  <c r="CS10"/>
  <c r="CT10" s="1"/>
  <c r="CR10" s="1"/>
  <c r="CS9"/>
  <c r="CT9" s="1"/>
  <c r="CR9" s="1"/>
  <c r="IY9"/>
  <c r="IZ9" s="1"/>
  <c r="IZ10"/>
  <c r="CK18"/>
  <c r="CL17"/>
  <c r="CM16" s="1"/>
  <c r="CN15" s="1"/>
  <c r="CO14" s="1"/>
  <c r="CP13" s="1"/>
  <c r="CQ12" s="1"/>
  <c r="CU12" s="1"/>
  <c r="DI23"/>
  <c r="DJ22" s="1"/>
  <c r="DL22" s="1"/>
  <c r="DG24"/>
  <c r="DH24" s="1"/>
  <c r="DI24" s="1"/>
  <c r="DJ23" s="1"/>
  <c r="CX24"/>
  <c r="CY23" s="1"/>
  <c r="CZ23" s="1"/>
  <c r="CY22"/>
  <c r="CZ22" s="1"/>
  <c r="DA22" s="1"/>
  <c r="LF158"/>
  <c r="LF170"/>
  <c r="LF179"/>
  <c r="LL180"/>
  <c r="LF166"/>
  <c r="LF155"/>
  <c r="LF196"/>
  <c r="LF191"/>
  <c r="LF164"/>
  <c r="LF172"/>
  <c r="LL173"/>
  <c r="LG198"/>
  <c r="LL199"/>
  <c r="LF188"/>
  <c r="LF41"/>
  <c r="LL42"/>
  <c r="LF58"/>
  <c r="LL59"/>
  <c r="LE66"/>
  <c r="LL67"/>
  <c r="LF55"/>
  <c r="LE90"/>
  <c r="LL91"/>
  <c r="LE85"/>
  <c r="LE83"/>
  <c r="IU74"/>
  <c r="IZ75"/>
  <c r="IU154"/>
  <c r="IZ155"/>
  <c r="IU63"/>
  <c r="IZ64"/>
  <c r="IU134"/>
  <c r="IZ135"/>
  <c r="IU81"/>
  <c r="IZ82"/>
  <c r="IU54"/>
  <c r="IU57"/>
  <c r="IZ58"/>
  <c r="LJ144"/>
  <c r="LL145"/>
  <c r="LI134"/>
  <c r="LL135"/>
  <c r="LI138"/>
  <c r="LL139"/>
  <c r="LI113"/>
  <c r="LL114"/>
  <c r="LJ152"/>
  <c r="LI148"/>
  <c r="LL149"/>
  <c r="LI118"/>
  <c r="LL119"/>
  <c r="IX189"/>
  <c r="IY180"/>
  <c r="IZ180" s="1"/>
  <c r="IZ181"/>
  <c r="IX152"/>
  <c r="IY165"/>
  <c r="IZ165" s="1"/>
  <c r="IZ166"/>
  <c r="IX126"/>
  <c r="IZ127"/>
  <c r="IX132"/>
  <c r="DF26"/>
  <c r="DG25" s="1"/>
  <c r="DD19"/>
  <c r="LH22"/>
  <c r="LL23"/>
  <c r="ID22"/>
  <c r="DD17"/>
  <c r="DC21"/>
  <c r="DD18"/>
  <c r="DC20"/>
  <c r="DD20" s="1"/>
  <c r="IB25"/>
  <c r="IC24" s="1"/>
  <c r="DD16"/>
  <c r="IX46"/>
  <c r="IZ47"/>
  <c r="IW20"/>
  <c r="IW25"/>
  <c r="IZ26"/>
  <c r="IX41"/>
  <c r="IZ42"/>
  <c r="IW22"/>
  <c r="IX50"/>
  <c r="IW37"/>
  <c r="IZ38"/>
  <c r="IU198" l="1"/>
  <c r="IZ199"/>
  <c r="IU193"/>
  <c r="CF10"/>
  <c r="CD10" s="1"/>
  <c r="BW18"/>
  <c r="BX17"/>
  <c r="BY16" s="1"/>
  <c r="BZ15" s="1"/>
  <c r="CA14" s="1"/>
  <c r="CB13" s="1"/>
  <c r="CC12" s="1"/>
  <c r="CE11" s="1"/>
  <c r="CF11" s="1"/>
  <c r="IF24"/>
  <c r="IG23" s="1"/>
  <c r="IH23" s="1"/>
  <c r="CS11"/>
  <c r="CL18"/>
  <c r="CM17" s="1"/>
  <c r="CN16" s="1"/>
  <c r="CO15" s="1"/>
  <c r="CP14" s="1"/>
  <c r="CQ13" s="1"/>
  <c r="CU13" s="1"/>
  <c r="CK19"/>
  <c r="DK23"/>
  <c r="DL23" s="1"/>
  <c r="CX25"/>
  <c r="CY24" s="1"/>
  <c r="CZ24" s="1"/>
  <c r="DA24" s="1"/>
  <c r="DC24" s="1"/>
  <c r="DK24"/>
  <c r="LG195"/>
  <c r="LG187"/>
  <c r="LG171"/>
  <c r="LL172"/>
  <c r="LG154"/>
  <c r="LG157"/>
  <c r="LL158"/>
  <c r="LH197"/>
  <c r="LL198"/>
  <c r="LG178"/>
  <c r="LL179"/>
  <c r="LG163"/>
  <c r="LG165"/>
  <c r="LG169"/>
  <c r="LG190"/>
  <c r="LF89"/>
  <c r="LL90"/>
  <c r="LF84"/>
  <c r="LG57"/>
  <c r="LL58"/>
  <c r="LF82"/>
  <c r="LF65"/>
  <c r="LL66"/>
  <c r="LG40"/>
  <c r="LL41"/>
  <c r="LG54"/>
  <c r="IV53"/>
  <c r="IV153"/>
  <c r="IZ154"/>
  <c r="IV56"/>
  <c r="IZ57"/>
  <c r="IV62"/>
  <c r="IZ63"/>
  <c r="IV80"/>
  <c r="IZ81"/>
  <c r="IV73"/>
  <c r="IZ74"/>
  <c r="IV133"/>
  <c r="IZ134"/>
  <c r="LK143"/>
  <c r="LL143" s="1"/>
  <c r="LL144"/>
  <c r="LJ112"/>
  <c r="LL113"/>
  <c r="LJ133"/>
  <c r="LL134"/>
  <c r="LJ147"/>
  <c r="LL148"/>
  <c r="LJ117"/>
  <c r="LL118"/>
  <c r="LK151"/>
  <c r="LJ137"/>
  <c r="LL138"/>
  <c r="IY188"/>
  <c r="IZ188" s="1"/>
  <c r="IY151"/>
  <c r="IY125"/>
  <c r="IZ125" s="1"/>
  <c r="IZ126"/>
  <c r="IY131"/>
  <c r="DF27"/>
  <c r="DG26" s="1"/>
  <c r="LI21"/>
  <c r="LL22"/>
  <c r="CF9"/>
  <c r="CD9" s="1"/>
  <c r="ID23"/>
  <c r="DC22"/>
  <c r="IB26"/>
  <c r="IC25" s="1"/>
  <c r="DB21"/>
  <c r="DD21" s="1"/>
  <c r="DA23"/>
  <c r="IX36"/>
  <c r="IZ37"/>
  <c r="IY49"/>
  <c r="IZ49" s="1"/>
  <c r="IX19"/>
  <c r="IY40"/>
  <c r="IZ40" s="1"/>
  <c r="IZ41"/>
  <c r="IX24"/>
  <c r="IZ25"/>
  <c r="IX21"/>
  <c r="IZ22"/>
  <c r="IY45"/>
  <c r="IZ45" s="1"/>
  <c r="IZ46"/>
  <c r="IV197" l="1"/>
  <c r="IZ198"/>
  <c r="IV192"/>
  <c r="IZ193"/>
  <c r="CD11"/>
  <c r="BW19"/>
  <c r="BX18"/>
  <c r="BY17" s="1"/>
  <c r="BZ16" s="1"/>
  <c r="CA15" s="1"/>
  <c r="CB14" s="1"/>
  <c r="CC13" s="1"/>
  <c r="CE12" s="1"/>
  <c r="CF12" s="1"/>
  <c r="IF25"/>
  <c r="CK20"/>
  <c r="CL19"/>
  <c r="CM18" s="1"/>
  <c r="CN17" s="1"/>
  <c r="CO16" s="1"/>
  <c r="CP15" s="1"/>
  <c r="CQ14" s="1"/>
  <c r="CU14" s="1"/>
  <c r="CS12"/>
  <c r="CT12" s="1"/>
  <c r="CR12" s="1"/>
  <c r="CT11"/>
  <c r="CR11" s="1"/>
  <c r="DF28"/>
  <c r="DG27" s="1"/>
  <c r="CX26"/>
  <c r="CY25" s="1"/>
  <c r="DB23"/>
  <c r="LH168"/>
  <c r="LH164"/>
  <c r="LH156"/>
  <c r="LL157"/>
  <c r="LH194"/>
  <c r="LI196"/>
  <c r="LL197"/>
  <c r="LH189"/>
  <c r="LL190"/>
  <c r="LH186"/>
  <c r="LH170"/>
  <c r="LL171"/>
  <c r="LH162"/>
  <c r="LH153"/>
  <c r="LH177"/>
  <c r="LL178"/>
  <c r="LH39"/>
  <c r="LL40"/>
  <c r="LG83"/>
  <c r="LG64"/>
  <c r="LL65"/>
  <c r="LH53"/>
  <c r="LH56"/>
  <c r="LL57"/>
  <c r="LG88"/>
  <c r="LL89"/>
  <c r="LG81"/>
  <c r="IW72"/>
  <c r="IZ73"/>
  <c r="IW152"/>
  <c r="IZ153"/>
  <c r="IW79"/>
  <c r="IZ80"/>
  <c r="IW132"/>
  <c r="IZ133"/>
  <c r="IW55"/>
  <c r="IZ56"/>
  <c r="IW52"/>
  <c r="IW61"/>
  <c r="IZ62"/>
  <c r="LK146"/>
  <c r="LL146" s="1"/>
  <c r="LL147"/>
  <c r="LK116"/>
  <c r="LL116" s="1"/>
  <c r="LL117"/>
  <c r="LK111"/>
  <c r="LL111" s="1"/>
  <c r="LL112"/>
  <c r="LK136"/>
  <c r="LL136" s="1"/>
  <c r="LL137"/>
  <c r="LK132"/>
  <c r="LL132" s="1"/>
  <c r="LL133"/>
  <c r="DF29"/>
  <c r="DH25"/>
  <c r="DI25" s="1"/>
  <c r="DJ24" s="1"/>
  <c r="DL24" s="1"/>
  <c r="LJ20"/>
  <c r="LL21"/>
  <c r="CG9"/>
  <c r="ID25"/>
  <c r="ID24"/>
  <c r="DC23"/>
  <c r="IB27"/>
  <c r="IC26" s="1"/>
  <c r="DB22"/>
  <c r="DD22" s="1"/>
  <c r="IY18"/>
  <c r="IZ18" s="1"/>
  <c r="IZ19"/>
  <c r="IY20"/>
  <c r="IZ20" s="1"/>
  <c r="IZ21"/>
  <c r="IY23"/>
  <c r="IZ23" s="1"/>
  <c r="IZ24"/>
  <c r="IY35"/>
  <c r="IZ35" s="1"/>
  <c r="IZ36"/>
  <c r="IW191" l="1"/>
  <c r="IZ192"/>
  <c r="IW196"/>
  <c r="IZ197"/>
  <c r="BX19"/>
  <c r="BY18" s="1"/>
  <c r="BZ17" s="1"/>
  <c r="CA16" s="1"/>
  <c r="CB15" s="1"/>
  <c r="CC14" s="1"/>
  <c r="CE13" s="1"/>
  <c r="BW20"/>
  <c r="CD12"/>
  <c r="IF26"/>
  <c r="IG25" s="1"/>
  <c r="IH25" s="1"/>
  <c r="IG24"/>
  <c r="IH24" s="1"/>
  <c r="ID26"/>
  <c r="CS13"/>
  <c r="CT13" s="1"/>
  <c r="CR13" s="1"/>
  <c r="CK21"/>
  <c r="CL20"/>
  <c r="CM19" s="1"/>
  <c r="CN18" s="1"/>
  <c r="CO17" s="1"/>
  <c r="CP16" s="1"/>
  <c r="CQ15" s="1"/>
  <c r="CS14" s="1"/>
  <c r="CT14" s="1"/>
  <c r="DF30"/>
  <c r="DG29" s="1"/>
  <c r="DG28"/>
  <c r="DD23"/>
  <c r="CZ25"/>
  <c r="DA25" s="1"/>
  <c r="DC25" s="1"/>
  <c r="CX27"/>
  <c r="DK25"/>
  <c r="LJ195"/>
  <c r="LL196"/>
  <c r="LI167"/>
  <c r="LI155"/>
  <c r="LL156"/>
  <c r="LI176"/>
  <c r="LL177"/>
  <c r="LI185"/>
  <c r="LI188"/>
  <c r="LL189"/>
  <c r="LI152"/>
  <c r="LI193"/>
  <c r="LI161"/>
  <c r="LI163"/>
  <c r="LL164"/>
  <c r="LI169"/>
  <c r="LL170"/>
  <c r="LI55"/>
  <c r="LL56"/>
  <c r="LH87"/>
  <c r="LL88"/>
  <c r="LH82"/>
  <c r="LL83"/>
  <c r="LI38"/>
  <c r="LL39"/>
  <c r="LH80"/>
  <c r="LH63"/>
  <c r="LL64"/>
  <c r="LI52"/>
  <c r="IX131"/>
  <c r="IZ132"/>
  <c r="IX54"/>
  <c r="IZ55"/>
  <c r="IX151"/>
  <c r="IZ152"/>
  <c r="IX71"/>
  <c r="IZ72"/>
  <c r="IX51"/>
  <c r="IZ52"/>
  <c r="IX78"/>
  <c r="IZ79"/>
  <c r="IX60"/>
  <c r="IZ61"/>
  <c r="DH26"/>
  <c r="DI26" s="1"/>
  <c r="DK26" s="1"/>
  <c r="DH27"/>
  <c r="DI27" s="1"/>
  <c r="LK19"/>
  <c r="LL19" s="1"/>
  <c r="LL20"/>
  <c r="CG10"/>
  <c r="CG11"/>
  <c r="IB28"/>
  <c r="IX190" l="1"/>
  <c r="IZ191"/>
  <c r="IX195"/>
  <c r="IZ196"/>
  <c r="BX20"/>
  <c r="BY19" s="1"/>
  <c r="BZ18" s="1"/>
  <c r="CA17" s="1"/>
  <c r="CB16" s="1"/>
  <c r="CC15" s="1"/>
  <c r="CE14" s="1"/>
  <c r="CF14" s="1"/>
  <c r="CD14" s="1"/>
  <c r="BW21"/>
  <c r="DF31"/>
  <c r="DG30" s="1"/>
  <c r="CX28"/>
  <c r="CY27" s="1"/>
  <c r="CZ27" s="1"/>
  <c r="DA27" s="1"/>
  <c r="DC27" s="1"/>
  <c r="DJ25"/>
  <c r="DL25" s="1"/>
  <c r="IF27"/>
  <c r="IC27"/>
  <c r="ID27" s="1"/>
  <c r="CU15"/>
  <c r="CK22"/>
  <c r="CL21"/>
  <c r="CM20" s="1"/>
  <c r="CN19" s="1"/>
  <c r="CO18" s="1"/>
  <c r="CP17" s="1"/>
  <c r="CQ16" s="1"/>
  <c r="CS15" s="1"/>
  <c r="CT15" s="1"/>
  <c r="CR15" s="1"/>
  <c r="CY26"/>
  <c r="CZ26" s="1"/>
  <c r="DA26" s="1"/>
  <c r="DC26" s="1"/>
  <c r="DB24"/>
  <c r="DD24" s="1"/>
  <c r="DK27"/>
  <c r="DJ26"/>
  <c r="CR14"/>
  <c r="LJ160"/>
  <c r="LJ162"/>
  <c r="LL163"/>
  <c r="LJ187"/>
  <c r="LL188"/>
  <c r="LJ166"/>
  <c r="LJ184"/>
  <c r="LL185"/>
  <c r="LJ168"/>
  <c r="LL169"/>
  <c r="LJ154"/>
  <c r="LL155"/>
  <c r="LK194"/>
  <c r="LL194" s="1"/>
  <c r="LL195"/>
  <c r="LJ151"/>
  <c r="LL152"/>
  <c r="LJ192"/>
  <c r="LL193"/>
  <c r="LJ175"/>
  <c r="LL176"/>
  <c r="LI62"/>
  <c r="LL63"/>
  <c r="LJ51"/>
  <c r="LL52"/>
  <c r="LI81"/>
  <c r="LL82"/>
  <c r="LI79"/>
  <c r="LJ54"/>
  <c r="LL55"/>
  <c r="LI86"/>
  <c r="LL87"/>
  <c r="LJ37"/>
  <c r="LL38"/>
  <c r="IY77"/>
  <c r="IZ77" s="1"/>
  <c r="IZ78"/>
  <c r="IY53"/>
  <c r="IZ53" s="1"/>
  <c r="IZ54"/>
  <c r="IY59"/>
  <c r="IZ59" s="1"/>
  <c r="IZ60"/>
  <c r="IY150"/>
  <c r="IZ150" s="1"/>
  <c r="IZ151"/>
  <c r="IY50"/>
  <c r="IZ50" s="1"/>
  <c r="IZ51"/>
  <c r="IY130"/>
  <c r="IZ130" s="1"/>
  <c r="IZ131"/>
  <c r="IY70"/>
  <c r="IZ70" s="1"/>
  <c r="IZ71"/>
  <c r="DH28"/>
  <c r="DI28" s="1"/>
  <c r="DK28" s="1"/>
  <c r="DH29"/>
  <c r="DI29" s="1"/>
  <c r="DK29" s="1"/>
  <c r="CF13"/>
  <c r="CD13" s="1"/>
  <c r="IB29"/>
  <c r="IC28" s="1"/>
  <c r="IY194" l="1"/>
  <c r="IZ194" s="1"/>
  <c r="IZ195"/>
  <c r="IY189"/>
  <c r="IZ189" s="1"/>
  <c r="IZ190"/>
  <c r="BX21"/>
  <c r="BY20" s="1"/>
  <c r="BZ19" s="1"/>
  <c r="CA18" s="1"/>
  <c r="CB17" s="1"/>
  <c r="CC16" s="1"/>
  <c r="CE15" s="1"/>
  <c r="BW22"/>
  <c r="IF28"/>
  <c r="IF29" s="1"/>
  <c r="DF32"/>
  <c r="DG31" s="1"/>
  <c r="DH31" s="1"/>
  <c r="DI31" s="1"/>
  <c r="DK31" s="1"/>
  <c r="CX29"/>
  <c r="DB26"/>
  <c r="DD26" s="1"/>
  <c r="IG26"/>
  <c r="IH26" s="1"/>
  <c r="IB30"/>
  <c r="IB31" s="1"/>
  <c r="CU16"/>
  <c r="CL22"/>
  <c r="CM21" s="1"/>
  <c r="CN20" s="1"/>
  <c r="CO19" s="1"/>
  <c r="CP18" s="1"/>
  <c r="CQ17" s="1"/>
  <c r="CS16" s="1"/>
  <c r="CT16" s="1"/>
  <c r="CK23"/>
  <c r="DB25"/>
  <c r="DD25" s="1"/>
  <c r="DJ27"/>
  <c r="DL27" s="1"/>
  <c r="DJ28"/>
  <c r="DL28" s="1"/>
  <c r="DL26"/>
  <c r="LK159"/>
  <c r="LL159" s="1"/>
  <c r="LL160"/>
  <c r="LK191"/>
  <c r="LL191" s="1"/>
  <c r="LL192"/>
  <c r="LK167"/>
  <c r="LL167" s="1"/>
  <c r="LL168"/>
  <c r="LK161"/>
  <c r="LL161" s="1"/>
  <c r="LL162"/>
  <c r="LK183"/>
  <c r="LL183" s="1"/>
  <c r="LL184"/>
  <c r="LK153"/>
  <c r="LL153" s="1"/>
  <c r="LL154"/>
  <c r="LK186"/>
  <c r="LL186" s="1"/>
  <c r="LL187"/>
  <c r="LK150"/>
  <c r="LL150" s="1"/>
  <c r="LL151"/>
  <c r="LK174"/>
  <c r="LL174" s="1"/>
  <c r="LL175"/>
  <c r="LK165"/>
  <c r="LL165" s="1"/>
  <c r="LL166"/>
  <c r="LJ85"/>
  <c r="LL86"/>
  <c r="LK50"/>
  <c r="LL50" s="1"/>
  <c r="LL51"/>
  <c r="LK36"/>
  <c r="LL36" s="1"/>
  <c r="LL37"/>
  <c r="LJ80"/>
  <c r="LL81"/>
  <c r="LK53"/>
  <c r="LL53" s="1"/>
  <c r="LL54"/>
  <c r="LJ78"/>
  <c r="LJ61"/>
  <c r="LL62"/>
  <c r="DH30"/>
  <c r="DI30" s="1"/>
  <c r="DJ29" s="1"/>
  <c r="DL29" s="1"/>
  <c r="CG13"/>
  <c r="CG12"/>
  <c r="IG27" l="1"/>
  <c r="IH27" s="1"/>
  <c r="IG28"/>
  <c r="IH28" s="1"/>
  <c r="IF30"/>
  <c r="BX22"/>
  <c r="BY21" s="1"/>
  <c r="BZ20" s="1"/>
  <c r="CA19" s="1"/>
  <c r="CB18" s="1"/>
  <c r="CC17" s="1"/>
  <c r="CE16" s="1"/>
  <c r="CF16" s="1"/>
  <c r="BW23"/>
  <c r="CX30"/>
  <c r="DF33"/>
  <c r="DG32" s="1"/>
  <c r="DH32" s="1"/>
  <c r="DI32" s="1"/>
  <c r="DJ31" s="1"/>
  <c r="DL31" s="1"/>
  <c r="CY28"/>
  <c r="CZ28" s="1"/>
  <c r="DA28" s="1"/>
  <c r="DC28" s="1"/>
  <c r="IC30"/>
  <c r="IC29"/>
  <c r="ID29" s="1"/>
  <c r="IB32"/>
  <c r="IC31" s="1"/>
  <c r="CL23"/>
  <c r="CM22" s="1"/>
  <c r="CN21" s="1"/>
  <c r="CO20" s="1"/>
  <c r="CP19" s="1"/>
  <c r="CQ18" s="1"/>
  <c r="CU18" s="1"/>
  <c r="CK24"/>
  <c r="CU17"/>
  <c r="DJ30"/>
  <c r="DK30"/>
  <c r="CR16"/>
  <c r="LK77"/>
  <c r="LL77" s="1"/>
  <c r="LL78"/>
  <c r="LK60"/>
  <c r="LL60" s="1"/>
  <c r="LL61"/>
  <c r="LK79"/>
  <c r="LL79" s="1"/>
  <c r="LL80"/>
  <c r="LK84"/>
  <c r="LL84" s="1"/>
  <c r="LL85"/>
  <c r="CF15"/>
  <c r="CD15" s="1"/>
  <c r="ID28"/>
  <c r="IG29" l="1"/>
  <c r="IH29" s="1"/>
  <c r="IF31"/>
  <c r="BX23"/>
  <c r="BY22" s="1"/>
  <c r="BZ21" s="1"/>
  <c r="CA20" s="1"/>
  <c r="CB19" s="1"/>
  <c r="CC18" s="1"/>
  <c r="CE17" s="1"/>
  <c r="CF17" s="1"/>
  <c r="BW24"/>
  <c r="CD16"/>
  <c r="CX31"/>
  <c r="IB33"/>
  <c r="IC32" s="1"/>
  <c r="DF34"/>
  <c r="DG33" s="1"/>
  <c r="DH33" s="1"/>
  <c r="DI33" s="1"/>
  <c r="DJ32" s="1"/>
  <c r="CY29"/>
  <c r="DB27"/>
  <c r="DD27" s="1"/>
  <c r="CL24"/>
  <c r="CM23" s="1"/>
  <c r="CN22" s="1"/>
  <c r="CO21" s="1"/>
  <c r="CP20" s="1"/>
  <c r="CQ19" s="1"/>
  <c r="CU19" s="1"/>
  <c r="CK25"/>
  <c r="CS17"/>
  <c r="CT17" s="1"/>
  <c r="CR17" s="1"/>
  <c r="DL30"/>
  <c r="DK32"/>
  <c r="CG14"/>
  <c r="ID30"/>
  <c r="ID31"/>
  <c r="IB34" l="1"/>
  <c r="IB35" s="1"/>
  <c r="IC34" s="1"/>
  <c r="CX32"/>
  <c r="CX33" s="1"/>
  <c r="IG30"/>
  <c r="IH30" s="1"/>
  <c r="IF32"/>
  <c r="BX24"/>
  <c r="BY23" s="1"/>
  <c r="BZ22" s="1"/>
  <c r="CA21" s="1"/>
  <c r="CB20" s="1"/>
  <c r="CC19" s="1"/>
  <c r="CE18" s="1"/>
  <c r="BW25"/>
  <c r="CD17"/>
  <c r="CY30"/>
  <c r="CZ30" s="1"/>
  <c r="DA30" s="1"/>
  <c r="DC30" s="1"/>
  <c r="DF35"/>
  <c r="DG34" s="1"/>
  <c r="DH34" s="1"/>
  <c r="DI34" s="1"/>
  <c r="DK34" s="1"/>
  <c r="CZ29"/>
  <c r="DA29" s="1"/>
  <c r="DC29" s="1"/>
  <c r="CS18"/>
  <c r="CT18" s="1"/>
  <c r="CR18" s="1"/>
  <c r="CK26"/>
  <c r="CL25"/>
  <c r="CM24" s="1"/>
  <c r="CN23" s="1"/>
  <c r="CO22" s="1"/>
  <c r="CP21" s="1"/>
  <c r="CQ20" s="1"/>
  <c r="CU20" s="1"/>
  <c r="DL32"/>
  <c r="DK33"/>
  <c r="CG15"/>
  <c r="ID32"/>
  <c r="CY31" l="1"/>
  <c r="CZ31" s="1"/>
  <c r="DA31" s="1"/>
  <c r="DC31" s="1"/>
  <c r="IC33"/>
  <c r="ID33" s="1"/>
  <c r="IG31"/>
  <c r="IH31" s="1"/>
  <c r="IF33"/>
  <c r="CY32"/>
  <c r="CZ32" s="1"/>
  <c r="DA32" s="1"/>
  <c r="CX34"/>
  <c r="CF18"/>
  <c r="CD18" s="1"/>
  <c r="CG18" s="1"/>
  <c r="BX25"/>
  <c r="BY24" s="1"/>
  <c r="BZ23" s="1"/>
  <c r="CA22" s="1"/>
  <c r="CB21" s="1"/>
  <c r="CC20" s="1"/>
  <c r="BW26"/>
  <c r="DB29"/>
  <c r="DD29" s="1"/>
  <c r="DF36"/>
  <c r="DG35" s="1"/>
  <c r="DH35" s="1"/>
  <c r="DB28"/>
  <c r="DD28" s="1"/>
  <c r="CL26"/>
  <c r="CM25" s="1"/>
  <c r="CN24" s="1"/>
  <c r="CO23" s="1"/>
  <c r="CP22" s="1"/>
  <c r="CQ21" s="1"/>
  <c r="CU21" s="1"/>
  <c r="CK27"/>
  <c r="CS19"/>
  <c r="CT19" s="1"/>
  <c r="CR19" s="1"/>
  <c r="DJ33"/>
  <c r="DL33" s="1"/>
  <c r="CG16"/>
  <c r="ID34"/>
  <c r="IB36"/>
  <c r="IC35" s="1"/>
  <c r="DB30" l="1"/>
  <c r="DD30" s="1"/>
  <c r="IG32"/>
  <c r="IH32" s="1"/>
  <c r="IF34"/>
  <c r="DB31"/>
  <c r="DD31" s="1"/>
  <c r="DC32"/>
  <c r="CY33"/>
  <c r="CX35"/>
  <c r="CE19"/>
  <c r="CF19" s="1"/>
  <c r="BX26"/>
  <c r="BY25" s="1"/>
  <c r="BZ24" s="1"/>
  <c r="CA23" s="1"/>
  <c r="CB22" s="1"/>
  <c r="CC21" s="1"/>
  <c r="CE20" s="1"/>
  <c r="BW27"/>
  <c r="DF37"/>
  <c r="DG36" s="1"/>
  <c r="CL27"/>
  <c r="CM26" s="1"/>
  <c r="CN25" s="1"/>
  <c r="CO24" s="1"/>
  <c r="CP23" s="1"/>
  <c r="CQ22" s="1"/>
  <c r="CS21" s="1"/>
  <c r="CT21" s="1"/>
  <c r="CK28"/>
  <c r="CS20"/>
  <c r="CT20" s="1"/>
  <c r="CR20" s="1"/>
  <c r="DI35"/>
  <c r="DJ34" s="1"/>
  <c r="DL34" s="1"/>
  <c r="CG17"/>
  <c r="ID35"/>
  <c r="IB37"/>
  <c r="IC36" s="1"/>
  <c r="CD19" l="1"/>
  <c r="CG19" s="1"/>
  <c r="CD20"/>
  <c r="CF20"/>
  <c r="BX27"/>
  <c r="BY26" s="1"/>
  <c r="BZ25" s="1"/>
  <c r="CA24" s="1"/>
  <c r="CB23" s="1"/>
  <c r="CC22" s="1"/>
  <c r="CE21" s="1"/>
  <c r="CF21" s="1"/>
  <c r="BW28"/>
  <c r="CZ33"/>
  <c r="DA33" s="1"/>
  <c r="DC33" s="1"/>
  <c r="CL28"/>
  <c r="CM27" s="1"/>
  <c r="CN26" s="1"/>
  <c r="CO25" s="1"/>
  <c r="CP24" s="1"/>
  <c r="CQ23" s="1"/>
  <c r="CS22" s="1"/>
  <c r="CK29"/>
  <c r="IG33"/>
  <c r="IH33" s="1"/>
  <c r="IF35"/>
  <c r="CX36"/>
  <c r="CY34"/>
  <c r="DF38"/>
  <c r="DF39" s="1"/>
  <c r="DF40" s="1"/>
  <c r="CU22"/>
  <c r="DK35"/>
  <c r="CR21"/>
  <c r="DH36"/>
  <c r="IB38"/>
  <c r="CZ34" l="1"/>
  <c r="DA34" s="1"/>
  <c r="DC34" s="1"/>
  <c r="IF36"/>
  <c r="BX28"/>
  <c r="BY27" s="1"/>
  <c r="BZ26" s="1"/>
  <c r="CA25" s="1"/>
  <c r="CB24" s="1"/>
  <c r="CC23" s="1"/>
  <c r="CE22" s="1"/>
  <c r="CF22" s="1"/>
  <c r="BW29"/>
  <c r="CL29"/>
  <c r="CM28" s="1"/>
  <c r="CN27" s="1"/>
  <c r="CO26" s="1"/>
  <c r="CP25" s="1"/>
  <c r="CQ24" s="1"/>
  <c r="CU24" s="1"/>
  <c r="CK30"/>
  <c r="CD21"/>
  <c r="DB32"/>
  <c r="DD32" s="1"/>
  <c r="CY35"/>
  <c r="CZ35" s="1"/>
  <c r="DA35" s="1"/>
  <c r="CX37"/>
  <c r="CX38" s="1"/>
  <c r="CY37" s="1"/>
  <c r="CZ37" s="1"/>
  <c r="DA37" s="1"/>
  <c r="DC37" s="1"/>
  <c r="IG34"/>
  <c r="IH34" s="1"/>
  <c r="CU23"/>
  <c r="DG38"/>
  <c r="DH38" s="1"/>
  <c r="DI38" s="1"/>
  <c r="DJ37" s="1"/>
  <c r="DG37"/>
  <c r="DH37" s="1"/>
  <c r="DI37" s="1"/>
  <c r="DJ36" s="1"/>
  <c r="DG39"/>
  <c r="DH39" s="1"/>
  <c r="DF41"/>
  <c r="DG40" s="1"/>
  <c r="IB39"/>
  <c r="IC38" s="1"/>
  <c r="IC37"/>
  <c r="CT22"/>
  <c r="CR22" s="1"/>
  <c r="DI36"/>
  <c r="DJ35" s="1"/>
  <c r="DL35" s="1"/>
  <c r="ID36"/>
  <c r="CS23" l="1"/>
  <c r="CT23" s="1"/>
  <c r="CR23" s="1"/>
  <c r="IF37"/>
  <c r="IG36" s="1"/>
  <c r="IH36" s="1"/>
  <c r="BX29"/>
  <c r="BY28" s="1"/>
  <c r="BZ27" s="1"/>
  <c r="CA26" s="1"/>
  <c r="CB25" s="1"/>
  <c r="CC24" s="1"/>
  <c r="BW30"/>
  <c r="CD22"/>
  <c r="DB33"/>
  <c r="DD33" s="1"/>
  <c r="DF42"/>
  <c r="DF43" s="1"/>
  <c r="DF44" s="1"/>
  <c r="DB34"/>
  <c r="DD34" s="1"/>
  <c r="DC35"/>
  <c r="CL30"/>
  <c r="CM29" s="1"/>
  <c r="CN28" s="1"/>
  <c r="CO27" s="1"/>
  <c r="CP26" s="1"/>
  <c r="CQ25" s="1"/>
  <c r="CU25" s="1"/>
  <c r="CK31"/>
  <c r="IG35"/>
  <c r="IH35" s="1"/>
  <c r="CX39"/>
  <c r="CY38" s="1"/>
  <c r="CZ38" s="1"/>
  <c r="DA38" s="1"/>
  <c r="DC38" s="1"/>
  <c r="CY36"/>
  <c r="CZ36" s="1"/>
  <c r="DA36" s="1"/>
  <c r="DK37"/>
  <c r="DL37" s="1"/>
  <c r="IB40"/>
  <c r="DK36"/>
  <c r="DL36" s="1"/>
  <c r="DI39"/>
  <c r="DJ38" s="1"/>
  <c r="DB36"/>
  <c r="DK38"/>
  <c r="DH40"/>
  <c r="DI40" s="1"/>
  <c r="DJ39" s="1"/>
  <c r="CG20"/>
  <c r="ID38"/>
  <c r="ID37"/>
  <c r="CX40" l="1"/>
  <c r="CY39" s="1"/>
  <c r="CZ39" s="1"/>
  <c r="DA39" s="1"/>
  <c r="DG42"/>
  <c r="DH42" s="1"/>
  <c r="DI42" s="1"/>
  <c r="DJ41" s="1"/>
  <c r="DG41"/>
  <c r="DH41" s="1"/>
  <c r="DI41" s="1"/>
  <c r="DJ40" s="1"/>
  <c r="DB35"/>
  <c r="DD35" s="1"/>
  <c r="DC36"/>
  <c r="DD36" s="1"/>
  <c r="IF38"/>
  <c r="CL31"/>
  <c r="CM30" s="1"/>
  <c r="CN29" s="1"/>
  <c r="CO28" s="1"/>
  <c r="CP27" s="1"/>
  <c r="CQ26" s="1"/>
  <c r="CU26" s="1"/>
  <c r="CK32"/>
  <c r="CE23"/>
  <c r="CF23" s="1"/>
  <c r="BX30"/>
  <c r="BY29" s="1"/>
  <c r="BZ28" s="1"/>
  <c r="CA27" s="1"/>
  <c r="CB26" s="1"/>
  <c r="CC25" s="1"/>
  <c r="CE24" s="1"/>
  <c r="CF24" s="1"/>
  <c r="BW31"/>
  <c r="CS24"/>
  <c r="CR24" s="1"/>
  <c r="IB41"/>
  <c r="IB42" s="1"/>
  <c r="IC41" s="1"/>
  <c r="ID41" s="1"/>
  <c r="IC39"/>
  <c r="ID39" s="1"/>
  <c r="DG43"/>
  <c r="DK39"/>
  <c r="DL39" s="1"/>
  <c r="DK40"/>
  <c r="DL38"/>
  <c r="CT24"/>
  <c r="DB37"/>
  <c r="DD37" s="1"/>
  <c r="DF45"/>
  <c r="DG44" s="1"/>
  <c r="CG21"/>
  <c r="CX41" l="1"/>
  <c r="CY40" s="1"/>
  <c r="CZ40" s="1"/>
  <c r="DA40" s="1"/>
  <c r="CD23"/>
  <c r="CG23" s="1"/>
  <c r="DK41"/>
  <c r="DL41" s="1"/>
  <c r="DL40"/>
  <c r="CS25"/>
  <c r="CR25" s="1"/>
  <c r="CD24"/>
  <c r="BX31"/>
  <c r="BY30" s="1"/>
  <c r="BZ29" s="1"/>
  <c r="CA28" s="1"/>
  <c r="CB27" s="1"/>
  <c r="CC26" s="1"/>
  <c r="CE25" s="1"/>
  <c r="BW32"/>
  <c r="IF39"/>
  <c r="CL32"/>
  <c r="CM31" s="1"/>
  <c r="CN30" s="1"/>
  <c r="CO29" s="1"/>
  <c r="CP28" s="1"/>
  <c r="CQ27" s="1"/>
  <c r="CU27" s="1"/>
  <c r="CK33"/>
  <c r="IG37"/>
  <c r="IH37" s="1"/>
  <c r="IB43"/>
  <c r="IC42" s="1"/>
  <c r="ID42" s="1"/>
  <c r="IC40"/>
  <c r="ID40" s="1"/>
  <c r="DK42"/>
  <c r="DH43"/>
  <c r="DI43" s="1"/>
  <c r="DJ42" s="1"/>
  <c r="DF46"/>
  <c r="CG22"/>
  <c r="DC39"/>
  <c r="DB38"/>
  <c r="DD38" s="1"/>
  <c r="CX42" l="1"/>
  <c r="CX43" s="1"/>
  <c r="CX44" s="1"/>
  <c r="CT25"/>
  <c r="CS26"/>
  <c r="CT26" s="1"/>
  <c r="CR26" s="1"/>
  <c r="BX32"/>
  <c r="BY31" s="1"/>
  <c r="BZ30" s="1"/>
  <c r="CA29" s="1"/>
  <c r="CB28" s="1"/>
  <c r="CC27" s="1"/>
  <c r="CE26" s="1"/>
  <c r="CF26" s="1"/>
  <c r="BW33"/>
  <c r="IB44"/>
  <c r="IC43" s="1"/>
  <c r="ID43" s="1"/>
  <c r="IF40"/>
  <c r="IF41" s="1"/>
  <c r="CL33"/>
  <c r="CM32" s="1"/>
  <c r="CN31" s="1"/>
  <c r="CO30" s="1"/>
  <c r="CP29" s="1"/>
  <c r="CK34"/>
  <c r="IG38"/>
  <c r="IH38" s="1"/>
  <c r="DG45"/>
  <c r="DH45" s="1"/>
  <c r="DI45" s="1"/>
  <c r="DK45" s="1"/>
  <c r="DC40"/>
  <c r="DB39"/>
  <c r="DD39" s="1"/>
  <c r="DL42"/>
  <c r="DK43"/>
  <c r="CT28"/>
  <c r="DH44"/>
  <c r="DI44" s="1"/>
  <c r="DK44" s="1"/>
  <c r="DF47"/>
  <c r="CF25"/>
  <c r="CD25" s="1"/>
  <c r="CG24"/>
  <c r="CY41" l="1"/>
  <c r="CZ41" s="1"/>
  <c r="DA41" s="1"/>
  <c r="DB40" s="1"/>
  <c r="DD40" s="1"/>
  <c r="BX33"/>
  <c r="BY32" s="1"/>
  <c r="BZ31" s="1"/>
  <c r="CA30" s="1"/>
  <c r="CB29" s="1"/>
  <c r="CC28" s="1"/>
  <c r="BW34"/>
  <c r="CQ28"/>
  <c r="CD26"/>
  <c r="IG39"/>
  <c r="IH39" s="1"/>
  <c r="CL34"/>
  <c r="CM33" s="1"/>
  <c r="CN32" s="1"/>
  <c r="CO31" s="1"/>
  <c r="CP30" s="1"/>
  <c r="CQ29" s="1"/>
  <c r="CU29" s="1"/>
  <c r="CK35"/>
  <c r="IB45"/>
  <c r="IB46" s="1"/>
  <c r="IG40"/>
  <c r="IH40" s="1"/>
  <c r="IF42"/>
  <c r="IF43" s="1"/>
  <c r="DF48"/>
  <c r="DF49" s="1"/>
  <c r="DG46"/>
  <c r="CY43"/>
  <c r="CZ43" s="1"/>
  <c r="CX45"/>
  <c r="CX46" s="1"/>
  <c r="CY42"/>
  <c r="CZ42" s="1"/>
  <c r="DA42" s="1"/>
  <c r="DC42" s="1"/>
  <c r="DJ43"/>
  <c r="DL43" s="1"/>
  <c r="DJ44"/>
  <c r="DL44" s="1"/>
  <c r="DC41" l="1"/>
  <c r="IC44"/>
  <c r="ID44" s="1"/>
  <c r="CE27"/>
  <c r="CF27" s="1"/>
  <c r="IC45"/>
  <c r="ID45" s="1"/>
  <c r="IB47"/>
  <c r="BX34"/>
  <c r="BY33" s="1"/>
  <c r="BZ32" s="1"/>
  <c r="CA31" s="1"/>
  <c r="CB30" s="1"/>
  <c r="CC29" s="1"/>
  <c r="BW35"/>
  <c r="IG42"/>
  <c r="IH42" s="1"/>
  <c r="IF44"/>
  <c r="IG41"/>
  <c r="IH41" s="1"/>
  <c r="CS27"/>
  <c r="CU28"/>
  <c r="CS28"/>
  <c r="CR28" s="1"/>
  <c r="CL35"/>
  <c r="CM34" s="1"/>
  <c r="CN33" s="1"/>
  <c r="CO32" s="1"/>
  <c r="CP31" s="1"/>
  <c r="CQ30" s="1"/>
  <c r="CU30" s="1"/>
  <c r="CK36"/>
  <c r="CY45"/>
  <c r="CZ45" s="1"/>
  <c r="DA45" s="1"/>
  <c r="DG48"/>
  <c r="DG47"/>
  <c r="DH47" s="1"/>
  <c r="DI47" s="1"/>
  <c r="DK47" s="1"/>
  <c r="DB41"/>
  <c r="CY44"/>
  <c r="CZ44" s="1"/>
  <c r="DH46"/>
  <c r="CX47"/>
  <c r="CY46" s="1"/>
  <c r="DF50"/>
  <c r="DG49" s="1"/>
  <c r="CG26"/>
  <c r="CG25"/>
  <c r="DA43"/>
  <c r="DD41" l="1"/>
  <c r="BX35"/>
  <c r="BY34" s="1"/>
  <c r="BZ33" s="1"/>
  <c r="CA32" s="1"/>
  <c r="CB31" s="1"/>
  <c r="CC30" s="1"/>
  <c r="CE29" s="1"/>
  <c r="BW36"/>
  <c r="IC46"/>
  <c r="ID46" s="1"/>
  <c r="IB48"/>
  <c r="CL36"/>
  <c r="CM35" s="1"/>
  <c r="CN34" s="1"/>
  <c r="CO33" s="1"/>
  <c r="CP32" s="1"/>
  <c r="CQ31" s="1"/>
  <c r="CK37"/>
  <c r="CE28"/>
  <c r="CF28" s="1"/>
  <c r="CT27"/>
  <c r="CR27"/>
  <c r="IG43"/>
  <c r="IH43" s="1"/>
  <c r="IF45"/>
  <c r="CD27"/>
  <c r="CS29"/>
  <c r="DJ46"/>
  <c r="DI46"/>
  <c r="DJ45" s="1"/>
  <c r="DL45" s="1"/>
  <c r="DB44"/>
  <c r="CX48"/>
  <c r="DH48"/>
  <c r="DI48" s="1"/>
  <c r="DJ47" s="1"/>
  <c r="DL47" s="1"/>
  <c r="DF51"/>
  <c r="CZ46"/>
  <c r="DA46" s="1"/>
  <c r="DC43"/>
  <c r="DC45"/>
  <c r="DA44"/>
  <c r="DB43" s="1"/>
  <c r="DB42"/>
  <c r="DD42" s="1"/>
  <c r="CD28" l="1"/>
  <c r="CR29"/>
  <c r="CT29"/>
  <c r="IC47"/>
  <c r="ID47" s="1"/>
  <c r="IB49"/>
  <c r="IB50" s="1"/>
  <c r="IF46"/>
  <c r="IF47" s="1"/>
  <c r="IG44"/>
  <c r="IH44" s="1"/>
  <c r="CU31"/>
  <c r="CS30"/>
  <c r="CL37"/>
  <c r="CM36" s="1"/>
  <c r="CN35" s="1"/>
  <c r="CO34" s="1"/>
  <c r="CP33" s="1"/>
  <c r="CQ32" s="1"/>
  <c r="CU32" s="1"/>
  <c r="CK38"/>
  <c r="BX36"/>
  <c r="BY35" s="1"/>
  <c r="BZ34" s="1"/>
  <c r="CA33" s="1"/>
  <c r="CB32" s="1"/>
  <c r="CC31" s="1"/>
  <c r="CE30" s="1"/>
  <c r="BW37"/>
  <c r="DG50"/>
  <c r="DH50" s="1"/>
  <c r="DI50" s="1"/>
  <c r="DJ49" s="1"/>
  <c r="CX49"/>
  <c r="CX50" s="1"/>
  <c r="CY47"/>
  <c r="CZ47" s="1"/>
  <c r="DA47" s="1"/>
  <c r="DC47" s="1"/>
  <c r="DK48"/>
  <c r="DK46"/>
  <c r="DL46" s="1"/>
  <c r="DH49"/>
  <c r="DI49" s="1"/>
  <c r="DK49" s="1"/>
  <c r="DF52"/>
  <c r="DG51" s="1"/>
  <c r="CF29"/>
  <c r="CD29" s="1"/>
  <c r="CG27"/>
  <c r="DB45"/>
  <c r="DD45" s="1"/>
  <c r="DC46"/>
  <c r="DD43"/>
  <c r="DC44"/>
  <c r="DD44" s="1"/>
  <c r="IC48" l="1"/>
  <c r="ID48" s="1"/>
  <c r="IC49"/>
  <c r="ID49" s="1"/>
  <c r="IB51"/>
  <c r="IG45"/>
  <c r="IH45" s="1"/>
  <c r="CL38"/>
  <c r="CM37" s="1"/>
  <c r="CN36" s="1"/>
  <c r="CO35" s="1"/>
  <c r="CP34" s="1"/>
  <c r="CQ33" s="1"/>
  <c r="CU33" s="1"/>
  <c r="CK39"/>
  <c r="BX37"/>
  <c r="BY36" s="1"/>
  <c r="BZ35" s="1"/>
  <c r="CA34" s="1"/>
  <c r="CB33" s="1"/>
  <c r="CC32" s="1"/>
  <c r="CE31" s="1"/>
  <c r="BW38"/>
  <c r="CS31"/>
  <c r="CT31" s="1"/>
  <c r="CR31" s="1"/>
  <c r="IG46"/>
  <c r="IH46" s="1"/>
  <c r="IF48"/>
  <c r="CT30"/>
  <c r="CR30" s="1"/>
  <c r="CY49"/>
  <c r="CZ49" s="1"/>
  <c r="DA49" s="1"/>
  <c r="CY48"/>
  <c r="CZ48" s="1"/>
  <c r="DA48" s="1"/>
  <c r="DC48" s="1"/>
  <c r="DK50"/>
  <c r="DL49"/>
  <c r="DJ48"/>
  <c r="DL48" s="1"/>
  <c r="CX51"/>
  <c r="CY50" s="1"/>
  <c r="DF53"/>
  <c r="DG52" s="1"/>
  <c r="DH51"/>
  <c r="CF30"/>
  <c r="CD30" s="1"/>
  <c r="CG28"/>
  <c r="DB46"/>
  <c r="DD46" s="1"/>
  <c r="BW39" l="1"/>
  <c r="BX38"/>
  <c r="BY37" s="1"/>
  <c r="BZ36" s="1"/>
  <c r="CA35" s="1"/>
  <c r="CB34" s="1"/>
  <c r="CC33" s="1"/>
  <c r="CE32" s="1"/>
  <c r="IC50"/>
  <c r="ID50" s="1"/>
  <c r="IB52"/>
  <c r="IG47"/>
  <c r="IH47" s="1"/>
  <c r="IF49"/>
  <c r="CL39"/>
  <c r="CM38" s="1"/>
  <c r="CN37" s="1"/>
  <c r="CO36" s="1"/>
  <c r="CP35" s="1"/>
  <c r="CQ34" s="1"/>
  <c r="CK40"/>
  <c r="CS32"/>
  <c r="CT32" s="1"/>
  <c r="CR32" s="1"/>
  <c r="DB47"/>
  <c r="DD47" s="1"/>
  <c r="DI51"/>
  <c r="DJ50" s="1"/>
  <c r="DL50" s="1"/>
  <c r="DB48"/>
  <c r="DD48" s="1"/>
  <c r="DC49"/>
  <c r="CZ50"/>
  <c r="DA50" s="1"/>
  <c r="DC50" s="1"/>
  <c r="CX52"/>
  <c r="CY51" s="1"/>
  <c r="DF54"/>
  <c r="CF31"/>
  <c r="CD31" s="1"/>
  <c r="CG29"/>
  <c r="CL40" l="1"/>
  <c r="CM39" s="1"/>
  <c r="CN38" s="1"/>
  <c r="CO37" s="1"/>
  <c r="CP36" s="1"/>
  <c r="CQ35" s="1"/>
  <c r="CK41"/>
  <c r="BW40"/>
  <c r="BX39"/>
  <c r="BY38" s="1"/>
  <c r="BZ37" s="1"/>
  <c r="CA36" s="1"/>
  <c r="CB35" s="1"/>
  <c r="CC34" s="1"/>
  <c r="CE33" s="1"/>
  <c r="CF33" s="1"/>
  <c r="IC51"/>
  <c r="ID51" s="1"/>
  <c r="IB53"/>
  <c r="IG48"/>
  <c r="IH48" s="1"/>
  <c r="IF50"/>
  <c r="CU34"/>
  <c r="CS33"/>
  <c r="DF55"/>
  <c r="DF56" s="1"/>
  <c r="DG53"/>
  <c r="DK51"/>
  <c r="DB49"/>
  <c r="DD49" s="1"/>
  <c r="CZ51"/>
  <c r="DA51" s="1"/>
  <c r="DC51" s="1"/>
  <c r="DH52"/>
  <c r="DI52" s="1"/>
  <c r="DJ51" s="1"/>
  <c r="CX53"/>
  <c r="CG31"/>
  <c r="CG30"/>
  <c r="CR33" l="1"/>
  <c r="CT33"/>
  <c r="CD33"/>
  <c r="CG33" s="1"/>
  <c r="CU35"/>
  <c r="CS34"/>
  <c r="CL41"/>
  <c r="CM40" s="1"/>
  <c r="CN39" s="1"/>
  <c r="CO38" s="1"/>
  <c r="CP37" s="1"/>
  <c r="CQ36" s="1"/>
  <c r="CU36" s="1"/>
  <c r="CK42"/>
  <c r="IG49"/>
  <c r="IH49" s="1"/>
  <c r="IF51"/>
  <c r="BW41"/>
  <c r="BX40"/>
  <c r="BY39" s="1"/>
  <c r="BZ38" s="1"/>
  <c r="CA37" s="1"/>
  <c r="CB36" s="1"/>
  <c r="CC35" s="1"/>
  <c r="CE34" s="1"/>
  <c r="IC52"/>
  <c r="ID52" s="1"/>
  <c r="IB54"/>
  <c r="IB55" s="1"/>
  <c r="DG55"/>
  <c r="DG54"/>
  <c r="DH54" s="1"/>
  <c r="CY52"/>
  <c r="DK52"/>
  <c r="DL51"/>
  <c r="CT36"/>
  <c r="CT35"/>
  <c r="DB50"/>
  <c r="DD50" s="1"/>
  <c r="CX54"/>
  <c r="CY53" s="1"/>
  <c r="DF57"/>
  <c r="DG56" s="1"/>
  <c r="DH53"/>
  <c r="CF32"/>
  <c r="CD32" s="1"/>
  <c r="CG32" s="1"/>
  <c r="CR34" l="1"/>
  <c r="CT34"/>
  <c r="CD34"/>
  <c r="CG34" s="1"/>
  <c r="CF34"/>
  <c r="IG50"/>
  <c r="IH50" s="1"/>
  <c r="IF52"/>
  <c r="CL42"/>
  <c r="CM41" s="1"/>
  <c r="CN40" s="1"/>
  <c r="CO39" s="1"/>
  <c r="CP38" s="1"/>
  <c r="CQ37" s="1"/>
  <c r="CS36" s="1"/>
  <c r="CR36" s="1"/>
  <c r="CK43"/>
  <c r="IC54"/>
  <c r="ID54" s="1"/>
  <c r="IB56"/>
  <c r="BX41"/>
  <c r="BY40" s="1"/>
  <c r="BZ39" s="1"/>
  <c r="CA38" s="1"/>
  <c r="CB37" s="1"/>
  <c r="CC36" s="1"/>
  <c r="BW42"/>
  <c r="CS35"/>
  <c r="CR35" s="1"/>
  <c r="IC53"/>
  <c r="ID53" s="1"/>
  <c r="DI54"/>
  <c r="DJ53" s="1"/>
  <c r="DI53"/>
  <c r="DJ52" s="1"/>
  <c r="DL52" s="1"/>
  <c r="DH55"/>
  <c r="DF58"/>
  <c r="CZ52"/>
  <c r="DA52" s="1"/>
  <c r="DC52" s="1"/>
  <c r="CX55"/>
  <c r="CY54" s="1"/>
  <c r="CU37" l="1"/>
  <c r="CL43"/>
  <c r="CM42" s="1"/>
  <c r="CN41" s="1"/>
  <c r="CO40" s="1"/>
  <c r="CP39" s="1"/>
  <c r="CQ38" s="1"/>
  <c r="CU38" s="1"/>
  <c r="CK44"/>
  <c r="CE35"/>
  <c r="BX42"/>
  <c r="BY41" s="1"/>
  <c r="BZ40" s="1"/>
  <c r="CA39" s="1"/>
  <c r="CB38" s="1"/>
  <c r="CC37" s="1"/>
  <c r="CE36" s="1"/>
  <c r="BW43"/>
  <c r="IF53"/>
  <c r="IG51"/>
  <c r="IH51" s="1"/>
  <c r="IC55"/>
  <c r="ID55" s="1"/>
  <c r="IB57"/>
  <c r="DF59"/>
  <c r="DF60" s="1"/>
  <c r="DG57"/>
  <c r="CX56"/>
  <c r="CX57" s="1"/>
  <c r="DK54"/>
  <c r="DK53"/>
  <c r="DL53" s="1"/>
  <c r="DI55"/>
  <c r="DJ54" s="1"/>
  <c r="DB51"/>
  <c r="DD51" s="1"/>
  <c r="DH56"/>
  <c r="CZ53"/>
  <c r="DA53" s="1"/>
  <c r="DC53" s="1"/>
  <c r="CD36" l="1"/>
  <c r="CG36" s="1"/>
  <c r="CF36"/>
  <c r="CF35"/>
  <c r="CD35" s="1"/>
  <c r="CG35" s="1"/>
  <c r="CL44"/>
  <c r="CM43" s="1"/>
  <c r="CN42" s="1"/>
  <c r="CO41" s="1"/>
  <c r="CP40" s="1"/>
  <c r="CQ39" s="1"/>
  <c r="CS38" s="1"/>
  <c r="CT38" s="1"/>
  <c r="CR38" s="1"/>
  <c r="CK45"/>
  <c r="IB58"/>
  <c r="IC57" s="1"/>
  <c r="ID57" s="1"/>
  <c r="BX43"/>
  <c r="BY42" s="1"/>
  <c r="BZ41" s="1"/>
  <c r="CA40" s="1"/>
  <c r="CB39" s="1"/>
  <c r="CC38" s="1"/>
  <c r="BW44"/>
  <c r="CS37"/>
  <c r="CT37" s="1"/>
  <c r="CR37" s="1"/>
  <c r="IG52"/>
  <c r="IH52" s="1"/>
  <c r="IF54"/>
  <c r="IC56"/>
  <c r="ID56" s="1"/>
  <c r="DG59"/>
  <c r="DG58"/>
  <c r="DH58" s="1"/>
  <c r="DI58" s="1"/>
  <c r="DJ57" s="1"/>
  <c r="CY56"/>
  <c r="CZ56" s="1"/>
  <c r="DA56" s="1"/>
  <c r="DC56" s="1"/>
  <c r="CY55"/>
  <c r="CZ55" s="1"/>
  <c r="DA55" s="1"/>
  <c r="DC55" s="1"/>
  <c r="DK55"/>
  <c r="DL54"/>
  <c r="DI56"/>
  <c r="DJ55" s="1"/>
  <c r="DB52"/>
  <c r="DD52" s="1"/>
  <c r="DF61"/>
  <c r="DG60" s="1"/>
  <c r="CX58"/>
  <c r="CY57" s="1"/>
  <c r="CZ54"/>
  <c r="DA54" s="1"/>
  <c r="DC54" s="1"/>
  <c r="DH57"/>
  <c r="DI57" s="1"/>
  <c r="DJ56" s="1"/>
  <c r="CL45" l="1"/>
  <c r="CM44" s="1"/>
  <c r="CN43" s="1"/>
  <c r="CO42" s="1"/>
  <c r="CP41" s="1"/>
  <c r="CQ40" s="1"/>
  <c r="CU40" s="1"/>
  <c r="CK46"/>
  <c r="CU39"/>
  <c r="BX44"/>
  <c r="BY43" s="1"/>
  <c r="BZ42" s="1"/>
  <c r="CA41" s="1"/>
  <c r="CB40" s="1"/>
  <c r="CC39" s="1"/>
  <c r="CE38" s="1"/>
  <c r="BW45"/>
  <c r="IG53"/>
  <c r="IH53" s="1"/>
  <c r="IF55"/>
  <c r="IB59"/>
  <c r="IB60" s="1"/>
  <c r="CE37"/>
  <c r="DK56"/>
  <c r="DL56" s="1"/>
  <c r="DL55"/>
  <c r="DK58"/>
  <c r="DK57"/>
  <c r="DL57" s="1"/>
  <c r="DB55"/>
  <c r="DD55" s="1"/>
  <c r="DB54"/>
  <c r="DD54" s="1"/>
  <c r="DB53"/>
  <c r="DD53" s="1"/>
  <c r="DH59"/>
  <c r="DF62"/>
  <c r="DG61" s="1"/>
  <c r="CX59"/>
  <c r="CY58" s="1"/>
  <c r="CS39" l="1"/>
  <c r="CT39" s="1"/>
  <c r="CR39" s="1"/>
  <c r="CD38"/>
  <c r="CG38" s="1"/>
  <c r="CF38"/>
  <c r="CF37"/>
  <c r="CD37" s="1"/>
  <c r="CG37" s="1"/>
  <c r="IC58"/>
  <c r="ID58" s="1"/>
  <c r="IC59"/>
  <c r="ID59" s="1"/>
  <c r="IB61"/>
  <c r="BX45"/>
  <c r="BY44" s="1"/>
  <c r="BZ43" s="1"/>
  <c r="CA42" s="1"/>
  <c r="CB41" s="1"/>
  <c r="CC40" s="1"/>
  <c r="BW46"/>
  <c r="IG54"/>
  <c r="IH54" s="1"/>
  <c r="IF56"/>
  <c r="CL46"/>
  <c r="CM45" s="1"/>
  <c r="CN44" s="1"/>
  <c r="CO43" s="1"/>
  <c r="CP42" s="1"/>
  <c r="CQ41" s="1"/>
  <c r="CU41" s="1"/>
  <c r="CK47"/>
  <c r="DI59"/>
  <c r="DJ58" s="1"/>
  <c r="DL58" s="1"/>
  <c r="CZ57"/>
  <c r="DA57" s="1"/>
  <c r="DC57" s="1"/>
  <c r="CZ58"/>
  <c r="DA58" s="1"/>
  <c r="DC58" s="1"/>
  <c r="DH60"/>
  <c r="DI60" s="1"/>
  <c r="DJ59" s="1"/>
  <c r="DF63"/>
  <c r="DG62" s="1"/>
  <c r="CX60"/>
  <c r="CY59" s="1"/>
  <c r="CS40" l="1"/>
  <c r="CT40" s="1"/>
  <c r="CR40" s="1"/>
  <c r="CL47"/>
  <c r="CM46" s="1"/>
  <c r="CN45" s="1"/>
  <c r="CO44" s="1"/>
  <c r="CP43" s="1"/>
  <c r="CQ42" s="1"/>
  <c r="CU42" s="1"/>
  <c r="CK48"/>
  <c r="IC60"/>
  <c r="ID60" s="1"/>
  <c r="IB62"/>
  <c r="BX46"/>
  <c r="BW47"/>
  <c r="IG55"/>
  <c r="IH55" s="1"/>
  <c r="IF57"/>
  <c r="CE39"/>
  <c r="DF64"/>
  <c r="DG63" s="1"/>
  <c r="DK59"/>
  <c r="DL59" s="1"/>
  <c r="DK60"/>
  <c r="DB56"/>
  <c r="DD56" s="1"/>
  <c r="DB57"/>
  <c r="DD57" s="1"/>
  <c r="DH61"/>
  <c r="DI61" s="1"/>
  <c r="DK61" s="1"/>
  <c r="CX61"/>
  <c r="CY60" s="1"/>
  <c r="CZ59"/>
  <c r="DA59" s="1"/>
  <c r="DC59" s="1"/>
  <c r="DF65" l="1"/>
  <c r="DG64" s="1"/>
  <c r="CF39"/>
  <c r="CD39" s="1"/>
  <c r="CG39" s="1"/>
  <c r="IG56"/>
  <c r="IH56" s="1"/>
  <c r="IF58"/>
  <c r="IG57" s="1"/>
  <c r="IH57" s="1"/>
  <c r="CL48"/>
  <c r="CM47" s="1"/>
  <c r="CN46" s="1"/>
  <c r="CO45" s="1"/>
  <c r="CP44" s="1"/>
  <c r="CQ43" s="1"/>
  <c r="CU43" s="1"/>
  <c r="CK49"/>
  <c r="CS41"/>
  <c r="BY45"/>
  <c r="BZ44" s="1"/>
  <c r="CA43" s="1"/>
  <c r="CB42" s="1"/>
  <c r="CC41" s="1"/>
  <c r="CE40" s="1"/>
  <c r="IB63"/>
  <c r="BX47"/>
  <c r="BW48"/>
  <c r="IC61"/>
  <c r="ID61" s="1"/>
  <c r="CX62"/>
  <c r="CX63" s="1"/>
  <c r="DB58"/>
  <c r="DD58" s="1"/>
  <c r="DH62"/>
  <c r="DI62" s="1"/>
  <c r="DJ61" s="1"/>
  <c r="DL61" s="1"/>
  <c r="DH63"/>
  <c r="DI63" s="1"/>
  <c r="DJ62" s="1"/>
  <c r="DJ60"/>
  <c r="DL60" s="1"/>
  <c r="DF66" l="1"/>
  <c r="DF67" s="1"/>
  <c r="DF68" s="1"/>
  <c r="DG67" s="1"/>
  <c r="CR41"/>
  <c r="CT41"/>
  <c r="CD40"/>
  <c r="CG40" s="1"/>
  <c r="CF40"/>
  <c r="BY46"/>
  <c r="IF59"/>
  <c r="BX48"/>
  <c r="BW49"/>
  <c r="IB64"/>
  <c r="IB65" s="1"/>
  <c r="CL49"/>
  <c r="CM48" s="1"/>
  <c r="CN47" s="1"/>
  <c r="CO46" s="1"/>
  <c r="CP45" s="1"/>
  <c r="CQ44" s="1"/>
  <c r="CU44" s="1"/>
  <c r="CK50"/>
  <c r="IC62"/>
  <c r="ID62" s="1"/>
  <c r="CS42"/>
  <c r="CY62"/>
  <c r="CY61"/>
  <c r="CZ61" s="1"/>
  <c r="DA61" s="1"/>
  <c r="DC61" s="1"/>
  <c r="DK63"/>
  <c r="DK62"/>
  <c r="DL62" s="1"/>
  <c r="CT42"/>
  <c r="CZ60"/>
  <c r="DA60" s="1"/>
  <c r="DC60" s="1"/>
  <c r="CX64"/>
  <c r="CY63" s="1"/>
  <c r="DH64"/>
  <c r="DI64" s="1"/>
  <c r="DJ63" s="1"/>
  <c r="DG65" l="1"/>
  <c r="DH65" s="1"/>
  <c r="DI65" s="1"/>
  <c r="DJ64" s="1"/>
  <c r="DG66"/>
  <c r="DH66" s="1"/>
  <c r="DI66" s="1"/>
  <c r="DK66" s="1"/>
  <c r="IC63"/>
  <c r="ID63" s="1"/>
  <c r="CL50"/>
  <c r="CM49" s="1"/>
  <c r="CN48" s="1"/>
  <c r="CO47" s="1"/>
  <c r="CP46" s="1"/>
  <c r="CQ45" s="1"/>
  <c r="CU45" s="1"/>
  <c r="CK51"/>
  <c r="BX49"/>
  <c r="BW50"/>
  <c r="CS43"/>
  <c r="CT43" s="1"/>
  <c r="CR43" s="1"/>
  <c r="BZ45"/>
  <c r="CA44" s="1"/>
  <c r="CB43" s="1"/>
  <c r="CC42" s="1"/>
  <c r="CE41" s="1"/>
  <c r="IF60"/>
  <c r="IG59" s="1"/>
  <c r="IH59" s="1"/>
  <c r="BY47"/>
  <c r="CR42"/>
  <c r="IC64"/>
  <c r="ID64" s="1"/>
  <c r="IB66"/>
  <c r="IG58"/>
  <c r="IH58" s="1"/>
  <c r="DK64"/>
  <c r="DL63"/>
  <c r="DB59"/>
  <c r="DD59" s="1"/>
  <c r="DB60"/>
  <c r="DD60" s="1"/>
  <c r="CZ62"/>
  <c r="DA62" s="1"/>
  <c r="DC62" s="1"/>
  <c r="CX65"/>
  <c r="CY64" s="1"/>
  <c r="CZ63"/>
  <c r="DA63" s="1"/>
  <c r="DC63" s="1"/>
  <c r="DF69"/>
  <c r="DG68" s="1"/>
  <c r="DH67"/>
  <c r="DI67" s="1"/>
  <c r="DJ66" s="1"/>
  <c r="DK65" l="1"/>
  <c r="DL64"/>
  <c r="CD41"/>
  <c r="CG41" s="1"/>
  <c r="CF41"/>
  <c r="CL51"/>
  <c r="CM50" s="1"/>
  <c r="CN49" s="1"/>
  <c r="CO48" s="1"/>
  <c r="CP47" s="1"/>
  <c r="CQ46" s="1"/>
  <c r="CU46" s="1"/>
  <c r="CK52"/>
  <c r="IF61"/>
  <c r="IF62" s="1"/>
  <c r="BZ46"/>
  <c r="BX50"/>
  <c r="BW51"/>
  <c r="CS44"/>
  <c r="CT44" s="1"/>
  <c r="CR44" s="1"/>
  <c r="IC65"/>
  <c r="ID65" s="1"/>
  <c r="IB67"/>
  <c r="BY48"/>
  <c r="DF70"/>
  <c r="DF71" s="1"/>
  <c r="DK67"/>
  <c r="DL66"/>
  <c r="DB61"/>
  <c r="DD61" s="1"/>
  <c r="DH68"/>
  <c r="DI68" s="1"/>
  <c r="DB62"/>
  <c r="DD62" s="1"/>
  <c r="DJ65"/>
  <c r="CX66"/>
  <c r="CY65" s="1"/>
  <c r="CZ64"/>
  <c r="DA64" s="1"/>
  <c r="DC64" s="1"/>
  <c r="DL65" l="1"/>
  <c r="CL52"/>
  <c r="CM51" s="1"/>
  <c r="CN50" s="1"/>
  <c r="CO49" s="1"/>
  <c r="CP48" s="1"/>
  <c r="CQ47" s="1"/>
  <c r="CU47" s="1"/>
  <c r="CK53"/>
  <c r="CA45"/>
  <c r="CB44" s="1"/>
  <c r="CC43" s="1"/>
  <c r="IG61"/>
  <c r="IH61" s="1"/>
  <c r="IF63"/>
  <c r="IC66"/>
  <c r="ID66" s="1"/>
  <c r="IB68"/>
  <c r="BY49"/>
  <c r="BZ47"/>
  <c r="BX51"/>
  <c r="BW52"/>
  <c r="IG60"/>
  <c r="IH60" s="1"/>
  <c r="CS45"/>
  <c r="CT45" s="1"/>
  <c r="CR45" s="1"/>
  <c r="DG70"/>
  <c r="DG69"/>
  <c r="DH69" s="1"/>
  <c r="DI69" s="1"/>
  <c r="DJ68" s="1"/>
  <c r="DF72"/>
  <c r="DG71" s="1"/>
  <c r="DK68"/>
  <c r="CX67"/>
  <c r="CY66" s="1"/>
  <c r="CZ65"/>
  <c r="DA65" s="1"/>
  <c r="DC65" s="1"/>
  <c r="DB63"/>
  <c r="DD63" s="1"/>
  <c r="DF73" l="1"/>
  <c r="DG72" s="1"/>
  <c r="DH72" s="1"/>
  <c r="DI72" s="1"/>
  <c r="DJ71" s="1"/>
  <c r="CL53"/>
  <c r="CM52" s="1"/>
  <c r="CN51" s="1"/>
  <c r="CO50" s="1"/>
  <c r="CP49" s="1"/>
  <c r="CQ48" s="1"/>
  <c r="CS47" s="1"/>
  <c r="CT47" s="1"/>
  <c r="CK54"/>
  <c r="BX52"/>
  <c r="BY51" s="1"/>
  <c r="BZ50" s="1"/>
  <c r="CA49" s="1"/>
  <c r="CB48" s="1"/>
  <c r="CC47" s="1"/>
  <c r="BW53"/>
  <c r="IG62"/>
  <c r="IH62" s="1"/>
  <c r="IF64"/>
  <c r="BZ48"/>
  <c r="CA46"/>
  <c r="CS46"/>
  <c r="CT46" s="1"/>
  <c r="CR46" s="1"/>
  <c r="CE42"/>
  <c r="BY50"/>
  <c r="IC67"/>
  <c r="ID67" s="1"/>
  <c r="IB69"/>
  <c r="DK69"/>
  <c r="DJ67"/>
  <c r="DL67" s="1"/>
  <c r="DL68"/>
  <c r="DH71"/>
  <c r="CZ66"/>
  <c r="DA66" s="1"/>
  <c r="DC66" s="1"/>
  <c r="CX68"/>
  <c r="DH70"/>
  <c r="DI70" s="1"/>
  <c r="DJ69" s="1"/>
  <c r="DB64"/>
  <c r="DD64" s="1"/>
  <c r="CD42" l="1"/>
  <c r="CG42" s="1"/>
  <c r="CF42"/>
  <c r="DF74"/>
  <c r="DG73" s="1"/>
  <c r="DH73" s="1"/>
  <c r="IC68"/>
  <c r="ID68" s="1"/>
  <c r="IB70"/>
  <c r="CB45"/>
  <c r="CC44" s="1"/>
  <c r="BX53"/>
  <c r="BY52" s="1"/>
  <c r="BZ51" s="1"/>
  <c r="CA50" s="1"/>
  <c r="CB49" s="1"/>
  <c r="CC48" s="1"/>
  <c r="BW54"/>
  <c r="CU48"/>
  <c r="BZ49"/>
  <c r="IG63"/>
  <c r="IH63" s="1"/>
  <c r="IF65"/>
  <c r="CL54"/>
  <c r="CM53" s="1"/>
  <c r="CN52" s="1"/>
  <c r="CO51" s="1"/>
  <c r="CP50" s="1"/>
  <c r="CQ49" s="1"/>
  <c r="CU49" s="1"/>
  <c r="CK55"/>
  <c r="CA47"/>
  <c r="DL69"/>
  <c r="CX69"/>
  <c r="CX70" s="1"/>
  <c r="CY67"/>
  <c r="CZ67" s="1"/>
  <c r="DA67" s="1"/>
  <c r="DC67" s="1"/>
  <c r="DK70"/>
  <c r="DI71"/>
  <c r="DJ70" s="1"/>
  <c r="CR47"/>
  <c r="DK72"/>
  <c r="DB65"/>
  <c r="DD65" s="1"/>
  <c r="DF75"/>
  <c r="DG74" l="1"/>
  <c r="DH74" s="1"/>
  <c r="DI74" s="1"/>
  <c r="DK74" s="1"/>
  <c r="CS48"/>
  <c r="CT48" s="1"/>
  <c r="IC69"/>
  <c r="ID69" s="1"/>
  <c r="IB71"/>
  <c r="BX54"/>
  <c r="BY53" s="1"/>
  <c r="BZ52" s="1"/>
  <c r="CA51" s="1"/>
  <c r="BW55"/>
  <c r="CA48"/>
  <c r="CL55"/>
  <c r="CM54" s="1"/>
  <c r="CN53" s="1"/>
  <c r="CO52" s="1"/>
  <c r="CP51" s="1"/>
  <c r="CQ50" s="1"/>
  <c r="CS49" s="1"/>
  <c r="CT49" s="1"/>
  <c r="CR49" s="1"/>
  <c r="CK56"/>
  <c r="CE47"/>
  <c r="CE43"/>
  <c r="IG64"/>
  <c r="IH64" s="1"/>
  <c r="IF66"/>
  <c r="IG65" s="1"/>
  <c r="IH65" s="1"/>
  <c r="CB46"/>
  <c r="CY69"/>
  <c r="DK71"/>
  <c r="DL71" s="1"/>
  <c r="CY68"/>
  <c r="CZ68" s="1"/>
  <c r="DA68" s="1"/>
  <c r="DC68" s="1"/>
  <c r="DL70"/>
  <c r="DI73"/>
  <c r="DJ72" s="1"/>
  <c r="DL72" s="1"/>
  <c r="CX71"/>
  <c r="DF76"/>
  <c r="DG75" s="1"/>
  <c r="DB66"/>
  <c r="DD66" s="1"/>
  <c r="CU50" l="1"/>
  <c r="CD47"/>
  <c r="CF47"/>
  <c r="CR48"/>
  <c r="CD43"/>
  <c r="CG43" s="1"/>
  <c r="CF43"/>
  <c r="BX55"/>
  <c r="BY54" s="1"/>
  <c r="BZ53" s="1"/>
  <c r="CA52" s="1"/>
  <c r="CB51" s="1"/>
  <c r="CC50" s="1"/>
  <c r="BW56"/>
  <c r="CC45"/>
  <c r="CB47"/>
  <c r="CL56"/>
  <c r="CM55" s="1"/>
  <c r="CN54" s="1"/>
  <c r="CO53" s="1"/>
  <c r="CP52" s="1"/>
  <c r="CQ51" s="1"/>
  <c r="CK57"/>
  <c r="IC70"/>
  <c r="ID70" s="1"/>
  <c r="IB72"/>
  <c r="IB73" s="1"/>
  <c r="IF67"/>
  <c r="IF68" s="1"/>
  <c r="CB50"/>
  <c r="DF77"/>
  <c r="DF78" s="1"/>
  <c r="CX72"/>
  <c r="CY71" s="1"/>
  <c r="CY70"/>
  <c r="DK73"/>
  <c r="DJ73"/>
  <c r="DB67"/>
  <c r="DD67" s="1"/>
  <c r="CZ69"/>
  <c r="DA69" s="1"/>
  <c r="DC69" s="1"/>
  <c r="IC71" l="1"/>
  <c r="ID71" s="1"/>
  <c r="IC72"/>
  <c r="ID72" s="1"/>
  <c r="IB74"/>
  <c r="BX56"/>
  <c r="BY55" s="1"/>
  <c r="BZ54" s="1"/>
  <c r="CA53" s="1"/>
  <c r="CB52" s="1"/>
  <c r="CC51" s="1"/>
  <c r="BW57"/>
  <c r="CE44"/>
  <c r="CC49"/>
  <c r="CU51"/>
  <c r="CS50"/>
  <c r="CT50" s="1"/>
  <c r="CR50" s="1"/>
  <c r="IG67"/>
  <c r="IH67" s="1"/>
  <c r="IF69"/>
  <c r="CC46"/>
  <c r="CE46" s="1"/>
  <c r="CG47"/>
  <c r="CL57"/>
  <c r="CM56" s="1"/>
  <c r="CN55" s="1"/>
  <c r="CO54" s="1"/>
  <c r="CP53" s="1"/>
  <c r="CQ52" s="1"/>
  <c r="CS51" s="1"/>
  <c r="CT51" s="1"/>
  <c r="CK58"/>
  <c r="IG66"/>
  <c r="IH66" s="1"/>
  <c r="CX73"/>
  <c r="CY72" s="1"/>
  <c r="DG77"/>
  <c r="DG76"/>
  <c r="DH76" s="1"/>
  <c r="DI76" s="1"/>
  <c r="DK76" s="1"/>
  <c r="DL73"/>
  <c r="CZ71"/>
  <c r="DA71" s="1"/>
  <c r="DC71" s="1"/>
  <c r="DF79"/>
  <c r="DG78" s="1"/>
  <c r="CZ70"/>
  <c r="DA70" s="1"/>
  <c r="DC70" s="1"/>
  <c r="DH75"/>
  <c r="DI75" s="1"/>
  <c r="DK75" s="1"/>
  <c r="DB68"/>
  <c r="DD68" s="1"/>
  <c r="CD46" l="1"/>
  <c r="CG46" s="1"/>
  <c r="CF46"/>
  <c r="CD44"/>
  <c r="CG44" s="1"/>
  <c r="CF44"/>
  <c r="CX74"/>
  <c r="CX75" s="1"/>
  <c r="CE45"/>
  <c r="IC73"/>
  <c r="ID73" s="1"/>
  <c r="IB75"/>
  <c r="IG68"/>
  <c r="IH68" s="1"/>
  <c r="IF70"/>
  <c r="BW58"/>
  <c r="BX57"/>
  <c r="CU52"/>
  <c r="CE49"/>
  <c r="CE48"/>
  <c r="CE50"/>
  <c r="CL58"/>
  <c r="CM57" s="1"/>
  <c r="CN56" s="1"/>
  <c r="CO55" s="1"/>
  <c r="CP54" s="1"/>
  <c r="CQ53" s="1"/>
  <c r="CU53" s="1"/>
  <c r="CK59"/>
  <c r="CR51"/>
  <c r="CY73"/>
  <c r="CZ73" s="1"/>
  <c r="DA73" s="1"/>
  <c r="DC73" s="1"/>
  <c r="DJ74"/>
  <c r="DL74" s="1"/>
  <c r="DJ75"/>
  <c r="DL75" s="1"/>
  <c r="DH77"/>
  <c r="DI77" s="1"/>
  <c r="DK77" s="1"/>
  <c r="DB69"/>
  <c r="DD69" s="1"/>
  <c r="CZ72"/>
  <c r="DA72" s="1"/>
  <c r="DC72" s="1"/>
  <c r="DF80"/>
  <c r="DG79" s="1"/>
  <c r="DB70"/>
  <c r="DD70" s="1"/>
  <c r="CY74" l="1"/>
  <c r="CD45"/>
  <c r="CG45" s="1"/>
  <c r="CF45"/>
  <c r="CD50"/>
  <c r="CG50" s="1"/>
  <c r="CF50"/>
  <c r="CF49"/>
  <c r="CD49" s="1"/>
  <c r="CG49" s="1"/>
  <c r="CF48"/>
  <c r="CD48" s="1"/>
  <c r="CG48" s="1"/>
  <c r="CL59"/>
  <c r="CM58" s="1"/>
  <c r="CN57" s="1"/>
  <c r="CO56" s="1"/>
  <c r="CP55" s="1"/>
  <c r="CQ54" s="1"/>
  <c r="CU54" s="1"/>
  <c r="CK60"/>
  <c r="CS52"/>
  <c r="BY56"/>
  <c r="BZ55" s="1"/>
  <c r="CA54" s="1"/>
  <c r="CB53" s="1"/>
  <c r="CC52" s="1"/>
  <c r="IC74"/>
  <c r="ID74" s="1"/>
  <c r="IB76"/>
  <c r="IG69"/>
  <c r="IH69" s="1"/>
  <c r="IF71"/>
  <c r="IF72" s="1"/>
  <c r="BX58"/>
  <c r="BW59"/>
  <c r="DB72"/>
  <c r="DD72" s="1"/>
  <c r="DF81"/>
  <c r="DG80" s="1"/>
  <c r="CX76"/>
  <c r="CY75" s="1"/>
  <c r="DH78"/>
  <c r="DI78" s="1"/>
  <c r="DJ77" s="1"/>
  <c r="DL77" s="1"/>
  <c r="DJ76"/>
  <c r="DL76" s="1"/>
  <c r="DB71"/>
  <c r="DD71" s="1"/>
  <c r="CT52" l="1"/>
  <c r="CR52" s="1"/>
  <c r="CL60"/>
  <c r="CM59" s="1"/>
  <c r="CN58" s="1"/>
  <c r="CO57" s="1"/>
  <c r="CP56" s="1"/>
  <c r="CQ55" s="1"/>
  <c r="CU55" s="1"/>
  <c r="CK61"/>
  <c r="IG70"/>
  <c r="IH70" s="1"/>
  <c r="CS53"/>
  <c r="IG71"/>
  <c r="IH71" s="1"/>
  <c r="IF73"/>
  <c r="BX59"/>
  <c r="BW60"/>
  <c r="IC75"/>
  <c r="ID75" s="1"/>
  <c r="IB77"/>
  <c r="BY57"/>
  <c r="CE51"/>
  <c r="CX77"/>
  <c r="CX78" s="1"/>
  <c r="DK78"/>
  <c r="CZ75"/>
  <c r="DA75" s="1"/>
  <c r="DC75" s="1"/>
  <c r="DF82"/>
  <c r="DG81" s="1"/>
  <c r="DH79"/>
  <c r="DI79" s="1"/>
  <c r="DK79" s="1"/>
  <c r="CZ74"/>
  <c r="DA74" s="1"/>
  <c r="DC74" s="1"/>
  <c r="CT53" l="1"/>
  <c r="CR53" s="1"/>
  <c r="CF51"/>
  <c r="CD51" s="1"/>
  <c r="CG51" s="1"/>
  <c r="CL61"/>
  <c r="CM60" s="1"/>
  <c r="CN59" s="1"/>
  <c r="CO58" s="1"/>
  <c r="CP57" s="1"/>
  <c r="CQ56" s="1"/>
  <c r="CU56" s="1"/>
  <c r="CK62"/>
  <c r="IB78"/>
  <c r="BZ56"/>
  <c r="CA55" s="1"/>
  <c r="CB54" s="1"/>
  <c r="CC53" s="1"/>
  <c r="IG72"/>
  <c r="IH72" s="1"/>
  <c r="IF74"/>
  <c r="CS54"/>
  <c r="CT54" s="1"/>
  <c r="BY58"/>
  <c r="BX60"/>
  <c r="BY59" s="1"/>
  <c r="BZ58" s="1"/>
  <c r="CA57" s="1"/>
  <c r="CB56" s="1"/>
  <c r="CC55" s="1"/>
  <c r="BW61"/>
  <c r="IC76"/>
  <c r="ID76" s="1"/>
  <c r="CY77"/>
  <c r="CZ77" s="1"/>
  <c r="DA77" s="1"/>
  <c r="DC77" s="1"/>
  <c r="CY76"/>
  <c r="CZ76" s="1"/>
  <c r="DA76" s="1"/>
  <c r="DC76" s="1"/>
  <c r="DH81"/>
  <c r="DI81" s="1"/>
  <c r="DJ80" s="1"/>
  <c r="DF83"/>
  <c r="DG82" s="1"/>
  <c r="DH80"/>
  <c r="DI80" s="1"/>
  <c r="DK80" s="1"/>
  <c r="CX79"/>
  <c r="CY78" s="1"/>
  <c r="DB73"/>
  <c r="DD73" s="1"/>
  <c r="DJ78"/>
  <c r="DL78" s="1"/>
  <c r="DB74"/>
  <c r="DD74" s="1"/>
  <c r="BZ57" l="1"/>
  <c r="CL62"/>
  <c r="CM61" s="1"/>
  <c r="CN60" s="1"/>
  <c r="CO59" s="1"/>
  <c r="CP58" s="1"/>
  <c r="CQ57" s="1"/>
  <c r="CU57" s="1"/>
  <c r="CK63"/>
  <c r="IB79"/>
  <c r="IB80" s="1"/>
  <c r="CE52"/>
  <c r="CS55"/>
  <c r="IC77"/>
  <c r="ID77" s="1"/>
  <c r="BW62"/>
  <c r="BX61"/>
  <c r="CF60"/>
  <c r="CR54"/>
  <c r="IG73"/>
  <c r="IH73" s="1"/>
  <c r="IF75"/>
  <c r="DF84"/>
  <c r="DF85" s="1"/>
  <c r="DL80"/>
  <c r="DB75"/>
  <c r="DD75" s="1"/>
  <c r="DB76"/>
  <c r="DD76" s="1"/>
  <c r="DJ79"/>
  <c r="DL79" s="1"/>
  <c r="CX80"/>
  <c r="CY79" s="1"/>
  <c r="DK81"/>
  <c r="CF52" l="1"/>
  <c r="CD52" s="1"/>
  <c r="CG52" s="1"/>
  <c r="CT55"/>
  <c r="CR55" s="1"/>
  <c r="CA56"/>
  <c r="CB55" s="1"/>
  <c r="CC54" s="1"/>
  <c r="BW63"/>
  <c r="CF61"/>
  <c r="BX62"/>
  <c r="CL63"/>
  <c r="CM62" s="1"/>
  <c r="CN61" s="1"/>
  <c r="CO60" s="1"/>
  <c r="CP59" s="1"/>
  <c r="CQ58" s="1"/>
  <c r="CU58" s="1"/>
  <c r="CK64"/>
  <c r="IC79"/>
  <c r="ID79" s="1"/>
  <c r="IB81"/>
  <c r="IC78"/>
  <c r="ID78" s="1"/>
  <c r="IF76"/>
  <c r="BY60"/>
  <c r="BZ59" s="1"/>
  <c r="IG74"/>
  <c r="IH74" s="1"/>
  <c r="CS56"/>
  <c r="DG84"/>
  <c r="DH84" s="1"/>
  <c r="DI84" s="1"/>
  <c r="DJ83" s="1"/>
  <c r="DG83"/>
  <c r="DH83" s="1"/>
  <c r="DI83" s="1"/>
  <c r="DJ82" s="1"/>
  <c r="DH82"/>
  <c r="DI82" s="1"/>
  <c r="DK82" s="1"/>
  <c r="CX81"/>
  <c r="CY80" s="1"/>
  <c r="DF86"/>
  <c r="DG85" s="1"/>
  <c r="CZ78"/>
  <c r="DA78" s="1"/>
  <c r="DC78" s="1"/>
  <c r="CR56" l="1"/>
  <c r="CT56"/>
  <c r="CS57"/>
  <c r="CT57" s="1"/>
  <c r="CR57" s="1"/>
  <c r="CE54"/>
  <c r="CF54" s="1"/>
  <c r="CD54" s="1"/>
  <c r="CG54" s="1"/>
  <c r="CE53"/>
  <c r="CF53" s="1"/>
  <c r="CD53" s="1"/>
  <c r="CG53" s="1"/>
  <c r="IC80"/>
  <c r="ID80" s="1"/>
  <c r="IB82"/>
  <c r="CA58"/>
  <c r="CL64"/>
  <c r="CM63" s="1"/>
  <c r="CN62" s="1"/>
  <c r="CO61" s="1"/>
  <c r="CP60" s="1"/>
  <c r="CQ59" s="1"/>
  <c r="CU59" s="1"/>
  <c r="CK65"/>
  <c r="IF77"/>
  <c r="IF78" s="1"/>
  <c r="BW64"/>
  <c r="CF62"/>
  <c r="BX63"/>
  <c r="BY61"/>
  <c r="IG75"/>
  <c r="IH75" s="1"/>
  <c r="DK83"/>
  <c r="DL83" s="1"/>
  <c r="DK84"/>
  <c r="DJ81"/>
  <c r="DL81" s="1"/>
  <c r="DL82"/>
  <c r="CZ80"/>
  <c r="DA80" s="1"/>
  <c r="DC80" s="1"/>
  <c r="DF87"/>
  <c r="DG86" s="1"/>
  <c r="CX82"/>
  <c r="DB77"/>
  <c r="DD77" s="1"/>
  <c r="CZ79"/>
  <c r="DA79" s="1"/>
  <c r="DC79" s="1"/>
  <c r="CS58" l="1"/>
  <c r="CT58" s="1"/>
  <c r="CR58" s="1"/>
  <c r="CB57"/>
  <c r="BY62"/>
  <c r="BZ60"/>
  <c r="CA59" s="1"/>
  <c r="BW65"/>
  <c r="BX64"/>
  <c r="CF63"/>
  <c r="IG77"/>
  <c r="IH77" s="1"/>
  <c r="IF79"/>
  <c r="IC81"/>
  <c r="ID81" s="1"/>
  <c r="IB83"/>
  <c r="IB84" s="1"/>
  <c r="CL65"/>
  <c r="CM64" s="1"/>
  <c r="CN63" s="1"/>
  <c r="CO62" s="1"/>
  <c r="CP61" s="1"/>
  <c r="CQ60" s="1"/>
  <c r="CU60" s="1"/>
  <c r="CK66"/>
  <c r="IG76"/>
  <c r="IH76" s="1"/>
  <c r="CY81"/>
  <c r="DH85"/>
  <c r="DB78"/>
  <c r="DD78" s="1"/>
  <c r="DB79"/>
  <c r="DD79" s="1"/>
  <c r="DF88"/>
  <c r="DG87" s="1"/>
  <c r="CX83"/>
  <c r="CY82" s="1"/>
  <c r="CC56" l="1"/>
  <c r="CB58"/>
  <c r="IF80"/>
  <c r="IG79" s="1"/>
  <c r="IH79" s="1"/>
  <c r="IC83"/>
  <c r="ID83" s="1"/>
  <c r="IB85"/>
  <c r="IG78"/>
  <c r="IH78" s="1"/>
  <c r="CS59"/>
  <c r="CL66"/>
  <c r="CM65" s="1"/>
  <c r="CN64" s="1"/>
  <c r="CO63" s="1"/>
  <c r="CP62" s="1"/>
  <c r="CQ61" s="1"/>
  <c r="CU61" s="1"/>
  <c r="CK67"/>
  <c r="BZ61"/>
  <c r="BW66"/>
  <c r="CF64"/>
  <c r="BX65"/>
  <c r="IC82"/>
  <c r="ID82" s="1"/>
  <c r="BY63"/>
  <c r="DI85"/>
  <c r="DJ84" s="1"/>
  <c r="DL84" s="1"/>
  <c r="DF89"/>
  <c r="DG88" s="1"/>
  <c r="DH87"/>
  <c r="CZ82"/>
  <c r="DA82" s="1"/>
  <c r="DC82" s="1"/>
  <c r="CX84"/>
  <c r="DH86"/>
  <c r="CZ81"/>
  <c r="DA81" s="1"/>
  <c r="DC81" s="1"/>
  <c r="CR59" l="1"/>
  <c r="CT59"/>
  <c r="CS60"/>
  <c r="CT60" s="1"/>
  <c r="CR60" s="1"/>
  <c r="BY64"/>
  <c r="BZ62"/>
  <c r="CC57"/>
  <c r="CE56" s="1"/>
  <c r="CL67"/>
  <c r="CM66" s="1"/>
  <c r="CN65" s="1"/>
  <c r="CO64" s="1"/>
  <c r="CP63" s="1"/>
  <c r="CQ62" s="1"/>
  <c r="CU62" s="1"/>
  <c r="CK68"/>
  <c r="CA60"/>
  <c r="CB59" s="1"/>
  <c r="IF81"/>
  <c r="IF82" s="1"/>
  <c r="BW67"/>
  <c r="CF65"/>
  <c r="BX66"/>
  <c r="CE55"/>
  <c r="CF55" s="1"/>
  <c r="CD55" s="1"/>
  <c r="CG55" s="1"/>
  <c r="IC84"/>
  <c r="ID84" s="1"/>
  <c r="IB86"/>
  <c r="CY83"/>
  <c r="CZ83" s="1"/>
  <c r="DA83" s="1"/>
  <c r="DC83" s="1"/>
  <c r="DI86"/>
  <c r="DJ85" s="1"/>
  <c r="DK85"/>
  <c r="DI87"/>
  <c r="DJ86" s="1"/>
  <c r="DB81"/>
  <c r="DD81" s="1"/>
  <c r="DF90"/>
  <c r="DG89" s="1"/>
  <c r="DH88"/>
  <c r="CX85"/>
  <c r="CY84" s="1"/>
  <c r="DB80"/>
  <c r="DD80" s="1"/>
  <c r="CD56" l="1"/>
  <c r="CG56" s="1"/>
  <c r="CF56"/>
  <c r="IG80"/>
  <c r="IH80" s="1"/>
  <c r="CC58"/>
  <c r="CE57" s="1"/>
  <c r="IC85"/>
  <c r="ID85" s="1"/>
  <c r="IB87"/>
  <c r="IG81"/>
  <c r="IH81" s="1"/>
  <c r="IF83"/>
  <c r="BX67"/>
  <c r="BY66" s="1"/>
  <c r="BZ65" s="1"/>
  <c r="CA64" s="1"/>
  <c r="CB63" s="1"/>
  <c r="CC62" s="1"/>
  <c r="BW68"/>
  <c r="CF66"/>
  <c r="BZ63"/>
  <c r="CA61"/>
  <c r="CS61"/>
  <c r="CT61" s="1"/>
  <c r="CL68"/>
  <c r="CM67" s="1"/>
  <c r="CN66" s="1"/>
  <c r="CO65" s="1"/>
  <c r="CP64" s="1"/>
  <c r="CQ63" s="1"/>
  <c r="CU63" s="1"/>
  <c r="CK69"/>
  <c r="BY65"/>
  <c r="DF91"/>
  <c r="DG90" s="1"/>
  <c r="CX86"/>
  <c r="CX87" s="1"/>
  <c r="DL85"/>
  <c r="DK87"/>
  <c r="DI88"/>
  <c r="DJ87" s="1"/>
  <c r="DK86"/>
  <c r="DL86" s="1"/>
  <c r="DB82"/>
  <c r="DD82" s="1"/>
  <c r="CF57" l="1"/>
  <c r="CD57" s="1"/>
  <c r="CG57" s="1"/>
  <c r="CA62"/>
  <c r="BZ64"/>
  <c r="CS62"/>
  <c r="CT62" s="1"/>
  <c r="CR62" s="1"/>
  <c r="CL69"/>
  <c r="CM68" s="1"/>
  <c r="CN67" s="1"/>
  <c r="CO66" s="1"/>
  <c r="CP65" s="1"/>
  <c r="CQ64" s="1"/>
  <c r="CU64" s="1"/>
  <c r="CK70"/>
  <c r="IC86"/>
  <c r="ID86" s="1"/>
  <c r="IB88"/>
  <c r="CB60"/>
  <c r="CC59" s="1"/>
  <c r="IG82"/>
  <c r="IH82" s="1"/>
  <c r="IF84"/>
  <c r="DF92"/>
  <c r="DF93" s="1"/>
  <c r="DG92" s="1"/>
  <c r="BX68"/>
  <c r="BY67" s="1"/>
  <c r="BZ66" s="1"/>
  <c r="BW69"/>
  <c r="CF67"/>
  <c r="CR61"/>
  <c r="CY86"/>
  <c r="CX88"/>
  <c r="CY87" s="1"/>
  <c r="CY85"/>
  <c r="CZ85" s="1"/>
  <c r="DA85" s="1"/>
  <c r="DC85" s="1"/>
  <c r="DK88"/>
  <c r="DL87"/>
  <c r="DH89"/>
  <c r="CZ84"/>
  <c r="DA84" s="1"/>
  <c r="DC84" s="1"/>
  <c r="DH90"/>
  <c r="DI90" s="1"/>
  <c r="DJ89" s="1"/>
  <c r="DG91" l="1"/>
  <c r="DH91" s="1"/>
  <c r="DI91" s="1"/>
  <c r="DK91" s="1"/>
  <c r="CL70"/>
  <c r="CM69" s="1"/>
  <c r="CN68" s="1"/>
  <c r="CO67" s="1"/>
  <c r="CP66" s="1"/>
  <c r="CQ65" s="1"/>
  <c r="CS64" s="1"/>
  <c r="CT64" s="1"/>
  <c r="CK71"/>
  <c r="CS63"/>
  <c r="CT63" s="1"/>
  <c r="IG83"/>
  <c r="IH83" s="1"/>
  <c r="IF85"/>
  <c r="CA65"/>
  <c r="CB61"/>
  <c r="BX69"/>
  <c r="BY68" s="1"/>
  <c r="BZ67" s="1"/>
  <c r="CA66" s="1"/>
  <c r="CB65" s="1"/>
  <c r="CC64" s="1"/>
  <c r="BW70"/>
  <c r="CF68"/>
  <c r="CA63"/>
  <c r="IC87"/>
  <c r="ID87" s="1"/>
  <c r="IB89"/>
  <c r="CE58"/>
  <c r="CX89"/>
  <c r="CY88" s="1"/>
  <c r="DK90"/>
  <c r="DI89"/>
  <c r="DJ88" s="1"/>
  <c r="DL88" s="1"/>
  <c r="CZ86"/>
  <c r="DA86" s="1"/>
  <c r="DC86" s="1"/>
  <c r="DF94"/>
  <c r="CZ87"/>
  <c r="DA87" s="1"/>
  <c r="DC87" s="1"/>
  <c r="DB83"/>
  <c r="DD83" s="1"/>
  <c r="DB84"/>
  <c r="DD84" s="1"/>
  <c r="CD58" l="1"/>
  <c r="CG58" s="1"/>
  <c r="CF58"/>
  <c r="CC60"/>
  <c r="CL71"/>
  <c r="CM70" s="1"/>
  <c r="CN69" s="1"/>
  <c r="CO68" s="1"/>
  <c r="CP67" s="1"/>
  <c r="CQ66" s="1"/>
  <c r="CU66" s="1"/>
  <c r="CK72"/>
  <c r="CU65"/>
  <c r="CB62"/>
  <c r="IG84"/>
  <c r="IH84" s="1"/>
  <c r="IF86"/>
  <c r="IC88"/>
  <c r="ID88" s="1"/>
  <c r="IB90"/>
  <c r="BX70"/>
  <c r="BY69" s="1"/>
  <c r="BZ68" s="1"/>
  <c r="CA67" s="1"/>
  <c r="CB66" s="1"/>
  <c r="CC65" s="1"/>
  <c r="BW71"/>
  <c r="CF69"/>
  <c r="CB64"/>
  <c r="CR63"/>
  <c r="CX90"/>
  <c r="CY89" s="1"/>
  <c r="DG93"/>
  <c r="DH93" s="1"/>
  <c r="DI93" s="1"/>
  <c r="DK93" s="1"/>
  <c r="DK89"/>
  <c r="DL89" s="1"/>
  <c r="CR64"/>
  <c r="DB85"/>
  <c r="DD85" s="1"/>
  <c r="DF95"/>
  <c r="DG94" s="1"/>
  <c r="DH92"/>
  <c r="DI92" s="1"/>
  <c r="DK92" s="1"/>
  <c r="CZ88"/>
  <c r="DA88" s="1"/>
  <c r="DC88" s="1"/>
  <c r="DB86"/>
  <c r="DD86" s="1"/>
  <c r="DJ90"/>
  <c r="DL90" s="1"/>
  <c r="IG85" l="1"/>
  <c r="IH85" s="1"/>
  <c r="IF87"/>
  <c r="IG86" s="1"/>
  <c r="IH86" s="1"/>
  <c r="IC89"/>
  <c r="ID89" s="1"/>
  <c r="IB91"/>
  <c r="BX71"/>
  <c r="BW72"/>
  <c r="CF70"/>
  <c r="CC61"/>
  <c r="CE61" s="1"/>
  <c r="CD61" s="1"/>
  <c r="CG61" s="1"/>
  <c r="CX91"/>
  <c r="CY90" s="1"/>
  <c r="CZ90" s="1"/>
  <c r="DA90" s="1"/>
  <c r="DC90" s="1"/>
  <c r="CL72"/>
  <c r="CM71" s="1"/>
  <c r="CN70" s="1"/>
  <c r="CO69" s="1"/>
  <c r="CP68" s="1"/>
  <c r="CQ67" s="1"/>
  <c r="CU67" s="1"/>
  <c r="CK73"/>
  <c r="CC63"/>
  <c r="CS65"/>
  <c r="CT65" s="1"/>
  <c r="CE59"/>
  <c r="CE64"/>
  <c r="CD64" s="1"/>
  <c r="CG64" s="1"/>
  <c r="DJ92"/>
  <c r="DL92" s="1"/>
  <c r="CR65"/>
  <c r="DJ91"/>
  <c r="DL91" s="1"/>
  <c r="CZ89"/>
  <c r="DA89" s="1"/>
  <c r="DC89" s="1"/>
  <c r="DB87"/>
  <c r="DD87" s="1"/>
  <c r="DF96"/>
  <c r="CD59" l="1"/>
  <c r="CG59" s="1"/>
  <c r="CF59"/>
  <c r="CE60"/>
  <c r="CD60" s="1"/>
  <c r="CG60" s="1"/>
  <c r="IC90"/>
  <c r="ID90" s="1"/>
  <c r="IB92"/>
  <c r="BY70"/>
  <c r="BZ69" s="1"/>
  <c r="CA68" s="1"/>
  <c r="CB67" s="1"/>
  <c r="CC66" s="1"/>
  <c r="CX92"/>
  <c r="CY91" s="1"/>
  <c r="CL73"/>
  <c r="CM72" s="1"/>
  <c r="CN71" s="1"/>
  <c r="CO70" s="1"/>
  <c r="CP69" s="1"/>
  <c r="CQ68" s="1"/>
  <c r="CU68" s="1"/>
  <c r="CK74"/>
  <c r="BX72"/>
  <c r="BY71" s="1"/>
  <c r="BZ70" s="1"/>
  <c r="CA69" s="1"/>
  <c r="CB68" s="1"/>
  <c r="CC67" s="1"/>
  <c r="BW73"/>
  <c r="CF71"/>
  <c r="IF88"/>
  <c r="IF89" s="1"/>
  <c r="CE62"/>
  <c r="CD62" s="1"/>
  <c r="CG62" s="1"/>
  <c r="CE63"/>
  <c r="CD63" s="1"/>
  <c r="CG63" s="1"/>
  <c r="CS66"/>
  <c r="DG95"/>
  <c r="DH95" s="1"/>
  <c r="DI95" s="1"/>
  <c r="DJ94" s="1"/>
  <c r="CT66"/>
  <c r="DF97"/>
  <c r="DG96" s="1"/>
  <c r="DB89"/>
  <c r="DD89" s="1"/>
  <c r="DH94"/>
  <c r="DI94" s="1"/>
  <c r="DJ93" s="1"/>
  <c r="DL93" s="1"/>
  <c r="DB88"/>
  <c r="DD88" s="1"/>
  <c r="CR66" l="1"/>
  <c r="CX93"/>
  <c r="CY92" s="1"/>
  <c r="CS67"/>
  <c r="CT67" s="1"/>
  <c r="IC91"/>
  <c r="ID91" s="1"/>
  <c r="IB93"/>
  <c r="CE66"/>
  <c r="CD66" s="1"/>
  <c r="CG66" s="1"/>
  <c r="CE65"/>
  <c r="CD65" s="1"/>
  <c r="CG65" s="1"/>
  <c r="IG87"/>
  <c r="IH87" s="1"/>
  <c r="IG88"/>
  <c r="IH88" s="1"/>
  <c r="IF90"/>
  <c r="CL74"/>
  <c r="CM73" s="1"/>
  <c r="CN72" s="1"/>
  <c r="CO71" s="1"/>
  <c r="CP70" s="1"/>
  <c r="CQ69" s="1"/>
  <c r="CU69" s="1"/>
  <c r="CK75"/>
  <c r="BX73"/>
  <c r="BY72" s="1"/>
  <c r="BZ71" s="1"/>
  <c r="BW74"/>
  <c r="CF72"/>
  <c r="DK95"/>
  <c r="DK94"/>
  <c r="DL94" s="1"/>
  <c r="CZ91"/>
  <c r="DA91" s="1"/>
  <c r="DC91" s="1"/>
  <c r="DH96"/>
  <c r="DI96" s="1"/>
  <c r="DJ95" s="1"/>
  <c r="DF98"/>
  <c r="DG97" s="1"/>
  <c r="CR67" l="1"/>
  <c r="CX94"/>
  <c r="CY93" s="1"/>
  <c r="CA70"/>
  <c r="CB69" s="1"/>
  <c r="CC68" s="1"/>
  <c r="BX74"/>
  <c r="BY73" s="1"/>
  <c r="BZ72" s="1"/>
  <c r="CA71" s="1"/>
  <c r="CB70" s="1"/>
  <c r="CC69" s="1"/>
  <c r="BW75"/>
  <c r="CF73"/>
  <c r="CS68"/>
  <c r="CT68" s="1"/>
  <c r="CR68" s="1"/>
  <c r="CL75"/>
  <c r="CM74" s="1"/>
  <c r="CN73" s="1"/>
  <c r="CO72" s="1"/>
  <c r="CP71" s="1"/>
  <c r="CQ70" s="1"/>
  <c r="CS69" s="1"/>
  <c r="CT69" s="1"/>
  <c r="CR69" s="1"/>
  <c r="CK76"/>
  <c r="IC92"/>
  <c r="ID92" s="1"/>
  <c r="IB94"/>
  <c r="IG89"/>
  <c r="IH89" s="1"/>
  <c r="IF91"/>
  <c r="DL95"/>
  <c r="DK96"/>
  <c r="DB90"/>
  <c r="DD90" s="1"/>
  <c r="CZ92"/>
  <c r="DA92" s="1"/>
  <c r="DC92" s="1"/>
  <c r="DF99"/>
  <c r="DG98" s="1"/>
  <c r="CU70" l="1"/>
  <c r="CX95"/>
  <c r="CX96" s="1"/>
  <c r="CY95" s="1"/>
  <c r="CE68"/>
  <c r="CD68" s="1"/>
  <c r="CG68" s="1"/>
  <c r="CE67"/>
  <c r="CD67" s="1"/>
  <c r="CG67" s="1"/>
  <c r="IC93"/>
  <c r="ID93" s="1"/>
  <c r="IB95"/>
  <c r="IG90"/>
  <c r="IH90" s="1"/>
  <c r="IF92"/>
  <c r="BW76"/>
  <c r="BX75"/>
  <c r="BY74" s="1"/>
  <c r="BZ73" s="1"/>
  <c r="CA72" s="1"/>
  <c r="CB71" s="1"/>
  <c r="CC70" s="1"/>
  <c r="CL76"/>
  <c r="CM75" s="1"/>
  <c r="CN74" s="1"/>
  <c r="CO73" s="1"/>
  <c r="CP72" s="1"/>
  <c r="CQ71" s="1"/>
  <c r="CU71" s="1"/>
  <c r="CK77"/>
  <c r="DF100"/>
  <c r="DF101" s="1"/>
  <c r="CZ93"/>
  <c r="DA93" s="1"/>
  <c r="DC93" s="1"/>
  <c r="DH97"/>
  <c r="DI97" s="1"/>
  <c r="DK97" s="1"/>
  <c r="DB91"/>
  <c r="DD91" s="1"/>
  <c r="CY94" l="1"/>
  <c r="CZ94" s="1"/>
  <c r="DA94" s="1"/>
  <c r="DC94" s="1"/>
  <c r="CL77"/>
  <c r="CM76" s="1"/>
  <c r="CN75" s="1"/>
  <c r="CO74" s="1"/>
  <c r="CP73" s="1"/>
  <c r="CQ72" s="1"/>
  <c r="CS71" s="1"/>
  <c r="CT71" s="1"/>
  <c r="CR71" s="1"/>
  <c r="CK78"/>
  <c r="IC94"/>
  <c r="ID94" s="1"/>
  <c r="IB96"/>
  <c r="IG91"/>
  <c r="IH91" s="1"/>
  <c r="IF93"/>
  <c r="IF94" s="1"/>
  <c r="CS70"/>
  <c r="BX76"/>
  <c r="BY75" s="1"/>
  <c r="BZ74" s="1"/>
  <c r="CA73" s="1"/>
  <c r="CB72" s="1"/>
  <c r="CC71" s="1"/>
  <c r="CE70" s="1"/>
  <c r="CD70" s="1"/>
  <c r="CG70" s="1"/>
  <c r="BW77"/>
  <c r="CF75"/>
  <c r="CE69"/>
  <c r="CD69" s="1"/>
  <c r="CG69" s="1"/>
  <c r="DG100"/>
  <c r="DG99"/>
  <c r="DH99" s="1"/>
  <c r="DI99" s="1"/>
  <c r="DJ98" s="1"/>
  <c r="DH98"/>
  <c r="DI98" s="1"/>
  <c r="DJ97" s="1"/>
  <c r="DL97" s="1"/>
  <c r="CT70"/>
  <c r="CZ95"/>
  <c r="DA95" s="1"/>
  <c r="DC95" s="1"/>
  <c r="DF102"/>
  <c r="DG101" s="1"/>
  <c r="CX97"/>
  <c r="DJ96"/>
  <c r="DL96" s="1"/>
  <c r="DB92"/>
  <c r="DD92" s="1"/>
  <c r="CR70" l="1"/>
  <c r="CL78"/>
  <c r="CM77" s="1"/>
  <c r="CN76" s="1"/>
  <c r="CO75" s="1"/>
  <c r="CP74" s="1"/>
  <c r="CQ73" s="1"/>
  <c r="CU73" s="1"/>
  <c r="CK79"/>
  <c r="CU72"/>
  <c r="IC95"/>
  <c r="ID95" s="1"/>
  <c r="IB97"/>
  <c r="IC96" s="1"/>
  <c r="ID96" s="1"/>
  <c r="IG93"/>
  <c r="IH93" s="1"/>
  <c r="IF95"/>
  <c r="IG92"/>
  <c r="IH92" s="1"/>
  <c r="BW78"/>
  <c r="BX77"/>
  <c r="BY76" s="1"/>
  <c r="BZ75" s="1"/>
  <c r="CA74" s="1"/>
  <c r="CB73" s="1"/>
  <c r="CC72" s="1"/>
  <c r="CY96"/>
  <c r="DK98"/>
  <c r="DL98" s="1"/>
  <c r="DK99"/>
  <c r="DH101"/>
  <c r="DI101" s="1"/>
  <c r="DJ100" s="1"/>
  <c r="CX98"/>
  <c r="CY97" s="1"/>
  <c r="DH100"/>
  <c r="DI100" s="1"/>
  <c r="DJ99" s="1"/>
  <c r="DF103"/>
  <c r="DG102" s="1"/>
  <c r="DB94"/>
  <c r="DD94" s="1"/>
  <c r="DB93"/>
  <c r="DD93" s="1"/>
  <c r="CL79" l="1"/>
  <c r="CM78" s="1"/>
  <c r="CN77" s="1"/>
  <c r="CO76" s="1"/>
  <c r="CP75" s="1"/>
  <c r="CQ74" s="1"/>
  <c r="CU74" s="1"/>
  <c r="CK80"/>
  <c r="IB98"/>
  <c r="IB99" s="1"/>
  <c r="CS72"/>
  <c r="CE71"/>
  <c r="CD71" s="1"/>
  <c r="CG71" s="1"/>
  <c r="IG94"/>
  <c r="IH94" s="1"/>
  <c r="IF96"/>
  <c r="BW79"/>
  <c r="BX78"/>
  <c r="BY77" s="1"/>
  <c r="BZ76" s="1"/>
  <c r="CA75" s="1"/>
  <c r="CB74" s="1"/>
  <c r="CC73" s="1"/>
  <c r="DL99"/>
  <c r="DK101"/>
  <c r="DK100"/>
  <c r="DL100" s="1"/>
  <c r="CZ97"/>
  <c r="DA97" s="1"/>
  <c r="DC97" s="1"/>
  <c r="DH102"/>
  <c r="DI102" s="1"/>
  <c r="DJ101" s="1"/>
  <c r="DF104"/>
  <c r="DG103" s="1"/>
  <c r="CX99"/>
  <c r="CY98" s="1"/>
  <c r="CZ96"/>
  <c r="DA96" s="1"/>
  <c r="DC96" s="1"/>
  <c r="CR72" l="1"/>
  <c r="CT72"/>
  <c r="CL80"/>
  <c r="CM79" s="1"/>
  <c r="CN78" s="1"/>
  <c r="CO77" s="1"/>
  <c r="CP76" s="1"/>
  <c r="CQ75" s="1"/>
  <c r="CU75" s="1"/>
  <c r="CK81"/>
  <c r="IC97"/>
  <c r="ID97" s="1"/>
  <c r="BW80"/>
  <c r="BX79"/>
  <c r="BY78" s="1"/>
  <c r="BZ77" s="1"/>
  <c r="CA76" s="1"/>
  <c r="CB75" s="1"/>
  <c r="CC74" s="1"/>
  <c r="CE73" s="1"/>
  <c r="CD73" s="1"/>
  <c r="CG73" s="1"/>
  <c r="CS73"/>
  <c r="CE72"/>
  <c r="CD72" s="1"/>
  <c r="CG72" s="1"/>
  <c r="IG95"/>
  <c r="IH95" s="1"/>
  <c r="IF97"/>
  <c r="IF98" s="1"/>
  <c r="IG97" s="1"/>
  <c r="IH97" s="1"/>
  <c r="IC98"/>
  <c r="ID98" s="1"/>
  <c r="IB100"/>
  <c r="DL101"/>
  <c r="DK102"/>
  <c r="CT73"/>
  <c r="DB96"/>
  <c r="DD96" s="1"/>
  <c r="DH103"/>
  <c r="DI103" s="1"/>
  <c r="DK103" s="1"/>
  <c r="CX100"/>
  <c r="CY99" s="1"/>
  <c r="DF105"/>
  <c r="DG104" s="1"/>
  <c r="DB95"/>
  <c r="DD95" s="1"/>
  <c r="IG96" l="1"/>
  <c r="IH96" s="1"/>
  <c r="CR73"/>
  <c r="IC99"/>
  <c r="ID99" s="1"/>
  <c r="IB101"/>
  <c r="CL81"/>
  <c r="CM80" s="1"/>
  <c r="CN79" s="1"/>
  <c r="CO78" s="1"/>
  <c r="CP77" s="1"/>
  <c r="CQ76" s="1"/>
  <c r="CU76" s="1"/>
  <c r="CK82"/>
  <c r="BW81"/>
  <c r="BX80"/>
  <c r="BY79" s="1"/>
  <c r="BZ78" s="1"/>
  <c r="CA77" s="1"/>
  <c r="CB76" s="1"/>
  <c r="CC75" s="1"/>
  <c r="CE74" s="1"/>
  <c r="CF74" s="1"/>
  <c r="CD74" s="1"/>
  <c r="CG74" s="1"/>
  <c r="CS74"/>
  <c r="CT74" s="1"/>
  <c r="IF99"/>
  <c r="IG98" s="1"/>
  <c r="IH98" s="1"/>
  <c r="CX101"/>
  <c r="CY100" s="1"/>
  <c r="DF106"/>
  <c r="DG105" s="1"/>
  <c r="DJ102"/>
  <c r="DL102" s="1"/>
  <c r="CZ98"/>
  <c r="DA98" s="1"/>
  <c r="DC98" s="1"/>
  <c r="IC100" l="1"/>
  <c r="ID100" s="1"/>
  <c r="IB102"/>
  <c r="IC101" s="1"/>
  <c r="ID101" s="1"/>
  <c r="IF100"/>
  <c r="IF101" s="1"/>
  <c r="IF102" s="1"/>
  <c r="CR74"/>
  <c r="BX81"/>
  <c r="BW82"/>
  <c r="CL82"/>
  <c r="CM81" s="1"/>
  <c r="CN80" s="1"/>
  <c r="CO79" s="1"/>
  <c r="CP78" s="1"/>
  <c r="CQ77" s="1"/>
  <c r="CU77" s="1"/>
  <c r="CK83"/>
  <c r="CS75"/>
  <c r="CX102"/>
  <c r="CX103" s="1"/>
  <c r="CY102" s="1"/>
  <c r="DF107"/>
  <c r="DG106" s="1"/>
  <c r="CT75"/>
  <c r="CZ100"/>
  <c r="DA100" s="1"/>
  <c r="DC100" s="1"/>
  <c r="CZ99"/>
  <c r="DA99" s="1"/>
  <c r="DC99" s="1"/>
  <c r="DH104"/>
  <c r="DI104" s="1"/>
  <c r="DK104" s="1"/>
  <c r="DB97"/>
  <c r="DD97" s="1"/>
  <c r="IG101" l="1"/>
  <c r="IH101" s="1"/>
  <c r="IG100"/>
  <c r="IH100" s="1"/>
  <c r="IG99"/>
  <c r="IH99" s="1"/>
  <c r="IB103"/>
  <c r="IB104" s="1"/>
  <c r="BY80"/>
  <c r="BZ79" s="1"/>
  <c r="CA78" s="1"/>
  <c r="CB77" s="1"/>
  <c r="CC76" s="1"/>
  <c r="BW83"/>
  <c r="BX82"/>
  <c r="CF81"/>
  <c r="CL83"/>
  <c r="CM82" s="1"/>
  <c r="CN81" s="1"/>
  <c r="CO80" s="1"/>
  <c r="CP79" s="1"/>
  <c r="CQ78" s="1"/>
  <c r="CU78" s="1"/>
  <c r="CK84"/>
  <c r="CS76"/>
  <c r="CT76" s="1"/>
  <c r="CR75"/>
  <c r="CY101"/>
  <c r="CZ101" s="1"/>
  <c r="DA101" s="1"/>
  <c r="DC101" s="1"/>
  <c r="DH106"/>
  <c r="DI106" s="1"/>
  <c r="DK106" s="1"/>
  <c r="DF108"/>
  <c r="DG107" s="1"/>
  <c r="DH105"/>
  <c r="DI105" s="1"/>
  <c r="DK105" s="1"/>
  <c r="DB99"/>
  <c r="DD99" s="1"/>
  <c r="DB98"/>
  <c r="DD98" s="1"/>
  <c r="CX104"/>
  <c r="CY103" s="1"/>
  <c r="DJ103"/>
  <c r="DL103" s="1"/>
  <c r="IF103"/>
  <c r="IC102" l="1"/>
  <c r="ID102" s="1"/>
  <c r="IC103"/>
  <c r="ID103" s="1"/>
  <c r="IB105"/>
  <c r="IB106" s="1"/>
  <c r="IC105" s="1"/>
  <c r="ID105" s="1"/>
  <c r="CR76"/>
  <c r="CE75"/>
  <c r="CD75" s="1"/>
  <c r="CG75" s="1"/>
  <c r="CF82"/>
  <c r="BW84"/>
  <c r="BX83"/>
  <c r="CL84"/>
  <c r="CM83" s="1"/>
  <c r="CN82" s="1"/>
  <c r="CO81" s="1"/>
  <c r="CP80" s="1"/>
  <c r="CQ79" s="1"/>
  <c r="CU79" s="1"/>
  <c r="CK85"/>
  <c r="CS77"/>
  <c r="CT77" s="1"/>
  <c r="BY81"/>
  <c r="IG102"/>
  <c r="IH102" s="1"/>
  <c r="DJ104"/>
  <c r="DL104" s="1"/>
  <c r="DJ105"/>
  <c r="DL105" s="1"/>
  <c r="DH107"/>
  <c r="DI107" s="1"/>
  <c r="DJ106" s="1"/>
  <c r="DL106" s="1"/>
  <c r="DF109"/>
  <c r="DG108" s="1"/>
  <c r="CZ103"/>
  <c r="DA103" s="1"/>
  <c r="DC103" s="1"/>
  <c r="CZ102"/>
  <c r="DA102" s="1"/>
  <c r="DC102" s="1"/>
  <c r="DB100"/>
  <c r="DD100" s="1"/>
  <c r="IF104"/>
  <c r="IG103" s="1"/>
  <c r="CX105"/>
  <c r="CY104" s="1"/>
  <c r="CR77" l="1"/>
  <c r="IC104"/>
  <c r="ID104" s="1"/>
  <c r="IB107"/>
  <c r="IB108" s="1"/>
  <c r="IC107" s="1"/>
  <c r="CS78"/>
  <c r="BX84"/>
  <c r="CF83"/>
  <c r="BW85"/>
  <c r="BY82"/>
  <c r="CL85"/>
  <c r="CM84" s="1"/>
  <c r="CN83" s="1"/>
  <c r="CO82" s="1"/>
  <c r="CP81" s="1"/>
  <c r="CQ80" s="1"/>
  <c r="CU80" s="1"/>
  <c r="CK86"/>
  <c r="BZ80"/>
  <c r="CA79" s="1"/>
  <c r="CB78" s="1"/>
  <c r="CC77" s="1"/>
  <c r="DK107"/>
  <c r="DF110"/>
  <c r="DF111" s="1"/>
  <c r="CX106"/>
  <c r="CY105" s="1"/>
  <c r="CT78"/>
  <c r="IF105"/>
  <c r="IG104" s="1"/>
  <c r="DB101"/>
  <c r="DD101" s="1"/>
  <c r="IH103"/>
  <c r="DB102"/>
  <c r="DD102" s="1"/>
  <c r="IC106" l="1"/>
  <c r="ID106" s="1"/>
  <c r="CR78"/>
  <c r="BW86"/>
  <c r="CF84"/>
  <c r="BX85"/>
  <c r="CL86"/>
  <c r="CM85" s="1"/>
  <c r="CN84" s="1"/>
  <c r="CO83" s="1"/>
  <c r="CP82" s="1"/>
  <c r="CQ81" s="1"/>
  <c r="CU81" s="1"/>
  <c r="CK87"/>
  <c r="CS79"/>
  <c r="CT79" s="1"/>
  <c r="BY83"/>
  <c r="BZ81"/>
  <c r="CE76"/>
  <c r="CF76" s="1"/>
  <c r="CD76" s="1"/>
  <c r="CG76" s="1"/>
  <c r="DG110"/>
  <c r="DF112"/>
  <c r="DG111" s="1"/>
  <c r="DG109"/>
  <c r="DH109" s="1"/>
  <c r="DI109" s="1"/>
  <c r="DJ108" s="1"/>
  <c r="CZ105"/>
  <c r="DA105" s="1"/>
  <c r="DC105" s="1"/>
  <c r="DH108"/>
  <c r="DI108" s="1"/>
  <c r="DJ107" s="1"/>
  <c r="DL107" s="1"/>
  <c r="CX107"/>
  <c r="CY106" s="1"/>
  <c r="IB109"/>
  <c r="IC108" s="1"/>
  <c r="ID107"/>
  <c r="IF106"/>
  <c r="IG105" s="1"/>
  <c r="CZ104"/>
  <c r="DA104" s="1"/>
  <c r="DC104" s="1"/>
  <c r="IH104"/>
  <c r="CR79" l="1"/>
  <c r="CA80"/>
  <c r="CB79" s="1"/>
  <c r="CC78" s="1"/>
  <c r="CE77" s="1"/>
  <c r="CF77" s="1"/>
  <c r="CD77" s="1"/>
  <c r="CG77" s="1"/>
  <c r="BW87"/>
  <c r="BX86"/>
  <c r="CF85"/>
  <c r="CS80"/>
  <c r="CT80" s="1"/>
  <c r="BY84"/>
  <c r="BZ82"/>
  <c r="CL87"/>
  <c r="CM86" s="1"/>
  <c r="CN85" s="1"/>
  <c r="CO84" s="1"/>
  <c r="CP83" s="1"/>
  <c r="CQ82" s="1"/>
  <c r="CU82" s="1"/>
  <c r="CK88"/>
  <c r="DF113"/>
  <c r="DG112" s="1"/>
  <c r="DB104"/>
  <c r="DD104" s="1"/>
  <c r="DK108"/>
  <c r="DL108" s="1"/>
  <c r="DK109"/>
  <c r="IB110"/>
  <c r="IC109" s="1"/>
  <c r="IF107"/>
  <c r="IG106" s="1"/>
  <c r="ID108"/>
  <c r="CX108"/>
  <c r="CY107" s="1"/>
  <c r="DH110"/>
  <c r="DI110" s="1"/>
  <c r="DJ109" s="1"/>
  <c r="DH111"/>
  <c r="DI111" s="1"/>
  <c r="DJ110" s="1"/>
  <c r="CZ106"/>
  <c r="DA106" s="1"/>
  <c r="IH105"/>
  <c r="DB103"/>
  <c r="DD103" s="1"/>
  <c r="CR80" l="1"/>
  <c r="CS81"/>
  <c r="CT81" s="1"/>
  <c r="CA81"/>
  <c r="BY85"/>
  <c r="BZ83"/>
  <c r="BW88"/>
  <c r="BX87"/>
  <c r="BY86" s="1"/>
  <c r="BZ85" s="1"/>
  <c r="CA84" s="1"/>
  <c r="CB83" s="1"/>
  <c r="CC82" s="1"/>
  <c r="CF86"/>
  <c r="CL88"/>
  <c r="CM87" s="1"/>
  <c r="CN86" s="1"/>
  <c r="CO85" s="1"/>
  <c r="CP84" s="1"/>
  <c r="CQ83" s="1"/>
  <c r="CU83" s="1"/>
  <c r="CK89"/>
  <c r="DF114"/>
  <c r="DG113" s="1"/>
  <c r="IH106"/>
  <c r="ID109"/>
  <c r="CX109"/>
  <c r="CX110" s="1"/>
  <c r="DK111"/>
  <c r="DL109"/>
  <c r="DK110"/>
  <c r="DL110" s="1"/>
  <c r="CZ107"/>
  <c r="DA107" s="1"/>
  <c r="DC107" s="1"/>
  <c r="DB105"/>
  <c r="DD105" s="1"/>
  <c r="DC106"/>
  <c r="DH112"/>
  <c r="DI112" s="1"/>
  <c r="DJ111" s="1"/>
  <c r="IB111"/>
  <c r="IC110" s="1"/>
  <c r="IF108"/>
  <c r="IG107" s="1"/>
  <c r="CB80" l="1"/>
  <c r="CC79" s="1"/>
  <c r="CL89"/>
  <c r="CM88" s="1"/>
  <c r="CN87" s="1"/>
  <c r="CO86" s="1"/>
  <c r="CP85" s="1"/>
  <c r="CQ84" s="1"/>
  <c r="CU84" s="1"/>
  <c r="CK90"/>
  <c r="CA82"/>
  <c r="BZ84"/>
  <c r="BX88"/>
  <c r="BY87" s="1"/>
  <c r="BZ86" s="1"/>
  <c r="CA85" s="1"/>
  <c r="CB84" s="1"/>
  <c r="CC83" s="1"/>
  <c r="CE82" s="1"/>
  <c r="CD82" s="1"/>
  <c r="BW89"/>
  <c r="CF87"/>
  <c r="CR81"/>
  <c r="CS82"/>
  <c r="DF115"/>
  <c r="DG114" s="1"/>
  <c r="CY109"/>
  <c r="CY108"/>
  <c r="CZ108" s="1"/>
  <c r="DA108" s="1"/>
  <c r="DC108" s="1"/>
  <c r="CX111"/>
  <c r="CY110" s="1"/>
  <c r="DL111"/>
  <c r="DK112"/>
  <c r="IF109"/>
  <c r="IG108" s="1"/>
  <c r="DF116"/>
  <c r="IB112"/>
  <c r="IC111" s="1"/>
  <c r="DB106"/>
  <c r="DD106" s="1"/>
  <c r="CX112"/>
  <c r="DH113"/>
  <c r="DI113" s="1"/>
  <c r="DK113" s="1"/>
  <c r="IH107"/>
  <c r="ID110"/>
  <c r="CT82"/>
  <c r="CR82" l="1"/>
  <c r="CS83"/>
  <c r="CT83" s="1"/>
  <c r="CE78"/>
  <c r="CF78" s="1"/>
  <c r="CD78" s="1"/>
  <c r="CG78" s="1"/>
  <c r="BX89"/>
  <c r="BY88" s="1"/>
  <c r="BZ87" s="1"/>
  <c r="CA86" s="1"/>
  <c r="CB85" s="1"/>
  <c r="CF88"/>
  <c r="BW90"/>
  <c r="CB81"/>
  <c r="CL90"/>
  <c r="CM89" s="1"/>
  <c r="CN88" s="1"/>
  <c r="CO87" s="1"/>
  <c r="CP86" s="1"/>
  <c r="CQ85" s="1"/>
  <c r="CU85" s="1"/>
  <c r="CK91"/>
  <c r="CA83"/>
  <c r="DG115"/>
  <c r="DH115" s="1"/>
  <c r="DI115" s="1"/>
  <c r="DK115" s="1"/>
  <c r="CY111"/>
  <c r="CZ109"/>
  <c r="DA109" s="1"/>
  <c r="DC109" s="1"/>
  <c r="DH114"/>
  <c r="DI114" s="1"/>
  <c r="DJ113" s="1"/>
  <c r="DL113" s="1"/>
  <c r="CZ110"/>
  <c r="DA110" s="1"/>
  <c r="DC110" s="1"/>
  <c r="CX113"/>
  <c r="CY112" s="1"/>
  <c r="DB107"/>
  <c r="DD107" s="1"/>
  <c r="IF110"/>
  <c r="IG109" s="1"/>
  <c r="DF117"/>
  <c r="DG116" s="1"/>
  <c r="IB113"/>
  <c r="IC112" s="1"/>
  <c r="IH108"/>
  <c r="DJ112"/>
  <c r="DL112" s="1"/>
  <c r="ID111"/>
  <c r="CC84" l="1"/>
  <c r="CS84"/>
  <c r="CT84" s="1"/>
  <c r="CR84" s="1"/>
  <c r="BX90"/>
  <c r="BY89" s="1"/>
  <c r="BZ88" s="1"/>
  <c r="CA87" s="1"/>
  <c r="CB86" s="1"/>
  <c r="BW91"/>
  <c r="CF89"/>
  <c r="CL91"/>
  <c r="CM90" s="1"/>
  <c r="CN89" s="1"/>
  <c r="CO88" s="1"/>
  <c r="CP87" s="1"/>
  <c r="CQ86" s="1"/>
  <c r="CS85" s="1"/>
  <c r="CT85" s="1"/>
  <c r="CR85" s="1"/>
  <c r="CK92"/>
  <c r="CB82"/>
  <c r="CC80"/>
  <c r="CR83"/>
  <c r="ID112"/>
  <c r="DK114"/>
  <c r="DB109"/>
  <c r="DD109" s="1"/>
  <c r="CX114"/>
  <c r="CY113" s="1"/>
  <c r="DJ114"/>
  <c r="IF111"/>
  <c r="IG110" s="1"/>
  <c r="CZ111"/>
  <c r="DA111" s="1"/>
  <c r="DC111" s="1"/>
  <c r="IH109"/>
  <c r="DH116"/>
  <c r="DI116" s="1"/>
  <c r="DJ115" s="1"/>
  <c r="DL115" s="1"/>
  <c r="IB114"/>
  <c r="IC113" s="1"/>
  <c r="DF118"/>
  <c r="DG117" s="1"/>
  <c r="DB108"/>
  <c r="DD108" s="1"/>
  <c r="CU86" l="1"/>
  <c r="CC81"/>
  <c r="CE81" s="1"/>
  <c r="CD81" s="1"/>
  <c r="CG81" s="1"/>
  <c r="CG82"/>
  <c r="CE83"/>
  <c r="CD83" s="1"/>
  <c r="CG83" s="1"/>
  <c r="CE79"/>
  <c r="CF79" s="1"/>
  <c r="CD79" s="1"/>
  <c r="CG79" s="1"/>
  <c r="CC85"/>
  <c r="CE84" s="1"/>
  <c r="CD84" s="1"/>
  <c r="CG84" s="1"/>
  <c r="BX91"/>
  <c r="BY90" s="1"/>
  <c r="BZ89" s="1"/>
  <c r="CA88" s="1"/>
  <c r="CB87" s="1"/>
  <c r="CC86" s="1"/>
  <c r="BW92"/>
  <c r="CF90"/>
  <c r="CL92"/>
  <c r="CM91" s="1"/>
  <c r="CN90" s="1"/>
  <c r="CO89" s="1"/>
  <c r="CP88" s="1"/>
  <c r="CQ87" s="1"/>
  <c r="CU87" s="1"/>
  <c r="CK93"/>
  <c r="IH110"/>
  <c r="DL114"/>
  <c r="DK116"/>
  <c r="CZ112"/>
  <c r="DA112" s="1"/>
  <c r="DC112" s="1"/>
  <c r="CX115"/>
  <c r="CY114" s="1"/>
  <c r="DF119"/>
  <c r="DG118" s="1"/>
  <c r="DH117"/>
  <c r="DI117" s="1"/>
  <c r="DK117" s="1"/>
  <c r="CZ113"/>
  <c r="DA113" s="1"/>
  <c r="DC113" s="1"/>
  <c r="IB115"/>
  <c r="IC114" s="1"/>
  <c r="IF112"/>
  <c r="IG111" s="1"/>
  <c r="ID113"/>
  <c r="DB110"/>
  <c r="DD110" s="1"/>
  <c r="CL93" l="1"/>
  <c r="CM92" s="1"/>
  <c r="CN91" s="1"/>
  <c r="CO90" s="1"/>
  <c r="CP89" s="1"/>
  <c r="CQ88" s="1"/>
  <c r="CU88" s="1"/>
  <c r="CK94"/>
  <c r="CE80"/>
  <c r="CF80" s="1"/>
  <c r="CD80" s="1"/>
  <c r="CG80" s="1"/>
  <c r="BX92"/>
  <c r="BW93"/>
  <c r="CF91"/>
  <c r="CE85"/>
  <c r="CD85" s="1"/>
  <c r="CG85" s="1"/>
  <c r="CS86"/>
  <c r="CT86" s="1"/>
  <c r="CX116"/>
  <c r="CY115" s="1"/>
  <c r="DB112"/>
  <c r="DD112" s="1"/>
  <c r="IB116"/>
  <c r="IC115" s="1"/>
  <c r="IF113"/>
  <c r="IG112" s="1"/>
  <c r="DF120"/>
  <c r="DB111"/>
  <c r="DD111" s="1"/>
  <c r="ID114"/>
  <c r="IH111"/>
  <c r="CZ114"/>
  <c r="DA114" s="1"/>
  <c r="DC114" s="1"/>
  <c r="DH118"/>
  <c r="DI118" s="1"/>
  <c r="DK118" s="1"/>
  <c r="DJ116"/>
  <c r="DL116" s="1"/>
  <c r="BY91" l="1"/>
  <c r="BZ90" s="1"/>
  <c r="CA89" s="1"/>
  <c r="CB88" s="1"/>
  <c r="CC87" s="1"/>
  <c r="BX93"/>
  <c r="CF92"/>
  <c r="BW94"/>
  <c r="CL94"/>
  <c r="CM93" s="1"/>
  <c r="CN92" s="1"/>
  <c r="CO91" s="1"/>
  <c r="CP90" s="1"/>
  <c r="CQ89" s="1"/>
  <c r="CU89" s="1"/>
  <c r="CK95"/>
  <c r="CR86"/>
  <c r="CS87"/>
  <c r="CT87" s="1"/>
  <c r="CR87" s="1"/>
  <c r="DG119"/>
  <c r="DJ117"/>
  <c r="DL117" s="1"/>
  <c r="CZ115"/>
  <c r="DA115" s="1"/>
  <c r="DC115" s="1"/>
  <c r="IF114"/>
  <c r="IG113" s="1"/>
  <c r="DB113"/>
  <c r="DD113" s="1"/>
  <c r="DF121"/>
  <c r="DG120" s="1"/>
  <c r="IH112"/>
  <c r="CX117"/>
  <c r="CY116" s="1"/>
  <c r="IB117"/>
  <c r="IC116" s="1"/>
  <c r="ID115"/>
  <c r="CE86" l="1"/>
  <c r="CD86" s="1"/>
  <c r="CG86" s="1"/>
  <c r="BX94"/>
  <c r="CF93"/>
  <c r="BW95"/>
  <c r="CL95"/>
  <c r="CM94" s="1"/>
  <c r="CN93" s="1"/>
  <c r="CO92" s="1"/>
  <c r="CP91" s="1"/>
  <c r="CQ90" s="1"/>
  <c r="CU90" s="1"/>
  <c r="CK96"/>
  <c r="BY92"/>
  <c r="CS88"/>
  <c r="IB118"/>
  <c r="IC117" s="1"/>
  <c r="IF115"/>
  <c r="IG114" s="1"/>
  <c r="DH119"/>
  <c r="DI119" s="1"/>
  <c r="DJ118" s="1"/>
  <c r="DL118" s="1"/>
  <c r="DF122"/>
  <c r="DG121" s="1"/>
  <c r="DB114"/>
  <c r="DD114" s="1"/>
  <c r="CZ116"/>
  <c r="DA116" s="1"/>
  <c r="DC116" s="1"/>
  <c r="CX118"/>
  <c r="CY117" s="1"/>
  <c r="IH113"/>
  <c r="ID116"/>
  <c r="CT88"/>
  <c r="CS89" l="1"/>
  <c r="CT89" s="1"/>
  <c r="CR89" s="1"/>
  <c r="CF94"/>
  <c r="BW96"/>
  <c r="BX95"/>
  <c r="CR88"/>
  <c r="CL96"/>
  <c r="CM95" s="1"/>
  <c r="CN94" s="1"/>
  <c r="CO93" s="1"/>
  <c r="CP92" s="1"/>
  <c r="CQ91" s="1"/>
  <c r="CS90" s="1"/>
  <c r="CT90" s="1"/>
  <c r="CR90" s="1"/>
  <c r="CK97"/>
  <c r="BY93"/>
  <c r="BZ91"/>
  <c r="CA90" s="1"/>
  <c r="CB89" s="1"/>
  <c r="CC88" s="1"/>
  <c r="DK119"/>
  <c r="ID117"/>
  <c r="IB119"/>
  <c r="IC118" s="1"/>
  <c r="CX119"/>
  <c r="CY118" s="1"/>
  <c r="DH120"/>
  <c r="DI120" s="1"/>
  <c r="DK120" s="1"/>
  <c r="DF123"/>
  <c r="DG122" s="1"/>
  <c r="DB115"/>
  <c r="DD115" s="1"/>
  <c r="IF116"/>
  <c r="IG115" s="1"/>
  <c r="IH114"/>
  <c r="CL97" l="1"/>
  <c r="CM96" s="1"/>
  <c r="CN95" s="1"/>
  <c r="CO94" s="1"/>
  <c r="CP93" s="1"/>
  <c r="CQ92" s="1"/>
  <c r="CU92" s="1"/>
  <c r="CK98"/>
  <c r="CU91"/>
  <c r="CE87"/>
  <c r="CD87" s="1"/>
  <c r="CG87" s="1"/>
  <c r="BY94"/>
  <c r="BZ92"/>
  <c r="BX96"/>
  <c r="BY95" s="1"/>
  <c r="BZ94" s="1"/>
  <c r="CA93" s="1"/>
  <c r="CB92" s="1"/>
  <c r="CC91" s="1"/>
  <c r="BW97"/>
  <c r="CF95"/>
  <c r="IH115"/>
  <c r="CZ118"/>
  <c r="DA118" s="1"/>
  <c r="DC118" s="1"/>
  <c r="IB120"/>
  <c r="IC119" s="1"/>
  <c r="ID118"/>
  <c r="IF117"/>
  <c r="IG116" s="1"/>
  <c r="CZ117"/>
  <c r="DA117" s="1"/>
  <c r="DC117" s="1"/>
  <c r="DH121"/>
  <c r="DI121" s="1"/>
  <c r="DK121" s="1"/>
  <c r="DJ119"/>
  <c r="DL119" s="1"/>
  <c r="DF124"/>
  <c r="DG123" s="1"/>
  <c r="CX120"/>
  <c r="CY119" s="1"/>
  <c r="BX97" l="1"/>
  <c r="BW98"/>
  <c r="CF96"/>
  <c r="CL98"/>
  <c r="CM97" s="1"/>
  <c r="CN96" s="1"/>
  <c r="CO95" s="1"/>
  <c r="CP94" s="1"/>
  <c r="CQ93" s="1"/>
  <c r="CU93" s="1"/>
  <c r="CK99"/>
  <c r="BZ93"/>
  <c r="CS91"/>
  <c r="CT91" s="1"/>
  <c r="CA91"/>
  <c r="CB90" s="1"/>
  <c r="CC89" s="1"/>
  <c r="CE88" s="1"/>
  <c r="CD88" s="1"/>
  <c r="CG88" s="1"/>
  <c r="ID119"/>
  <c r="DF125"/>
  <c r="DG124" s="1"/>
  <c r="DB116"/>
  <c r="DD116" s="1"/>
  <c r="DJ120"/>
  <c r="DL120" s="1"/>
  <c r="IF118"/>
  <c r="IG117" s="1"/>
  <c r="DB117"/>
  <c r="DD117" s="1"/>
  <c r="CZ119"/>
  <c r="DA119" s="1"/>
  <c r="DC119" s="1"/>
  <c r="IB121"/>
  <c r="IC120" s="1"/>
  <c r="IH116"/>
  <c r="DH122"/>
  <c r="DI122" s="1"/>
  <c r="DJ121" s="1"/>
  <c r="DL121" s="1"/>
  <c r="CX121"/>
  <c r="CY120" s="1"/>
  <c r="BY96" l="1"/>
  <c r="BZ95" s="1"/>
  <c r="BW99"/>
  <c r="BX98"/>
  <c r="CF97"/>
  <c r="CL99"/>
  <c r="CM98" s="1"/>
  <c r="CN97" s="1"/>
  <c r="CO96" s="1"/>
  <c r="CP95" s="1"/>
  <c r="CQ94" s="1"/>
  <c r="CU94" s="1"/>
  <c r="CK100"/>
  <c r="CA92"/>
  <c r="CR91"/>
  <c r="CS92"/>
  <c r="CT92" s="1"/>
  <c r="DF126"/>
  <c r="DG125" s="1"/>
  <c r="DK122"/>
  <c r="DH123"/>
  <c r="DI123" s="1"/>
  <c r="DJ122" s="1"/>
  <c r="IB122"/>
  <c r="IC121" s="1"/>
  <c r="DH124"/>
  <c r="DI124" s="1"/>
  <c r="DK124" s="1"/>
  <c r="ID120"/>
  <c r="CX122"/>
  <c r="CY121" s="1"/>
  <c r="IF119"/>
  <c r="IG118" s="1"/>
  <c r="IH117"/>
  <c r="DB118"/>
  <c r="DD118" s="1"/>
  <c r="DF127" l="1"/>
  <c r="DF128" s="1"/>
  <c r="DG127" s="1"/>
  <c r="CS93"/>
  <c r="CT93" s="1"/>
  <c r="CR93" s="1"/>
  <c r="CA94"/>
  <c r="BY97"/>
  <c r="BW100"/>
  <c r="BX99"/>
  <c r="CF98"/>
  <c r="CL100"/>
  <c r="CM99" s="1"/>
  <c r="CN98" s="1"/>
  <c r="CO97" s="1"/>
  <c r="CP96" s="1"/>
  <c r="CQ95" s="1"/>
  <c r="CU95" s="1"/>
  <c r="CK101"/>
  <c r="CB91"/>
  <c r="CC90" s="1"/>
  <c r="CR92"/>
  <c r="ID121"/>
  <c r="DK123"/>
  <c r="DL122"/>
  <c r="DJ123"/>
  <c r="IF120"/>
  <c r="IG119" s="1"/>
  <c r="IB123"/>
  <c r="IC122" s="1"/>
  <c r="CZ120"/>
  <c r="DA120" s="1"/>
  <c r="DC120" s="1"/>
  <c r="CX123"/>
  <c r="CY122" s="1"/>
  <c r="DH125"/>
  <c r="DI125" s="1"/>
  <c r="DK125" s="1"/>
  <c r="IH118"/>
  <c r="CL101" l="1"/>
  <c r="CM100" s="1"/>
  <c r="CN99" s="1"/>
  <c r="CO98" s="1"/>
  <c r="CP97" s="1"/>
  <c r="CQ96" s="1"/>
  <c r="CS95" s="1"/>
  <c r="CK102"/>
  <c r="DG126"/>
  <c r="DH126" s="1"/>
  <c r="DI126" s="1"/>
  <c r="DJ125" s="1"/>
  <c r="DL125" s="1"/>
  <c r="BZ96"/>
  <c r="CS94"/>
  <c r="CT94" s="1"/>
  <c r="CR94" s="1"/>
  <c r="BW101"/>
  <c r="BW102" s="1"/>
  <c r="BX100"/>
  <c r="CF99"/>
  <c r="CE89"/>
  <c r="CD89" s="1"/>
  <c r="CG89" s="1"/>
  <c r="CE90"/>
  <c r="CD90" s="1"/>
  <c r="CG90" s="1"/>
  <c r="BY98"/>
  <c r="CB93"/>
  <c r="IH119"/>
  <c r="DL123"/>
  <c r="DJ124"/>
  <c r="DL124" s="1"/>
  <c r="CX124"/>
  <c r="CY123" s="1"/>
  <c r="CZ121"/>
  <c r="DA121" s="1"/>
  <c r="DC121" s="1"/>
  <c r="IB124"/>
  <c r="IC123" s="1"/>
  <c r="ID122"/>
  <c r="IF121"/>
  <c r="DF129"/>
  <c r="DG128" s="1"/>
  <c r="DB119"/>
  <c r="DD119" s="1"/>
  <c r="CT95"/>
  <c r="BW103" l="1"/>
  <c r="BX102"/>
  <c r="CU96"/>
  <c r="CL102"/>
  <c r="CM101" s="1"/>
  <c r="CN100" s="1"/>
  <c r="CO99" s="1"/>
  <c r="CP98" s="1"/>
  <c r="CQ97" s="1"/>
  <c r="CU97" s="1"/>
  <c r="CK103"/>
  <c r="DK126"/>
  <c r="BZ97"/>
  <c r="CA95"/>
  <c r="CC92"/>
  <c r="BY99"/>
  <c r="BX101"/>
  <c r="CF101"/>
  <c r="CF100"/>
  <c r="IG120"/>
  <c r="IH120" s="1"/>
  <c r="ID123"/>
  <c r="CR95"/>
  <c r="CZ123"/>
  <c r="DA123" s="1"/>
  <c r="DC123" s="1"/>
  <c r="DF130"/>
  <c r="DG129" s="1"/>
  <c r="CX125"/>
  <c r="CY124" s="1"/>
  <c r="DH127"/>
  <c r="DI127" s="1"/>
  <c r="DK127" s="1"/>
  <c r="IB125"/>
  <c r="IC124" s="1"/>
  <c r="CZ122"/>
  <c r="DA122" s="1"/>
  <c r="DC122" s="1"/>
  <c r="IF122"/>
  <c r="IG121" s="1"/>
  <c r="DB120"/>
  <c r="DD120" s="1"/>
  <c r="BY101" l="1"/>
  <c r="BZ100" s="1"/>
  <c r="CA99" s="1"/>
  <c r="CB98" s="1"/>
  <c r="CC97" s="1"/>
  <c r="CL103"/>
  <c r="CM102" s="1"/>
  <c r="CN101" s="1"/>
  <c r="CO100" s="1"/>
  <c r="CP99" s="1"/>
  <c r="CQ98" s="1"/>
  <c r="CS97" s="1"/>
  <c r="CT97" s="1"/>
  <c r="CK104"/>
  <c r="BW104"/>
  <c r="CF102"/>
  <c r="BX103"/>
  <c r="CS96"/>
  <c r="CA96"/>
  <c r="BY100"/>
  <c r="CB94"/>
  <c r="BZ98"/>
  <c r="CE91"/>
  <c r="CD91" s="1"/>
  <c r="CG91" s="1"/>
  <c r="DJ126"/>
  <c r="DL126" s="1"/>
  <c r="DH129"/>
  <c r="DI129" s="1"/>
  <c r="DJ128" s="1"/>
  <c r="IB126"/>
  <c r="DF131"/>
  <c r="DG130" s="1"/>
  <c r="IF123"/>
  <c r="IG122" s="1"/>
  <c r="CZ124"/>
  <c r="DA124" s="1"/>
  <c r="DC124" s="1"/>
  <c r="ID124"/>
  <c r="DH128"/>
  <c r="DI128" s="1"/>
  <c r="DK128" s="1"/>
  <c r="CX126"/>
  <c r="CY125" s="1"/>
  <c r="DB122"/>
  <c r="DD122" s="1"/>
  <c r="IH121"/>
  <c r="DB121"/>
  <c r="DD121" s="1"/>
  <c r="CT96"/>
  <c r="CR96" l="1"/>
  <c r="CU98"/>
  <c r="CL104"/>
  <c r="CM103" s="1"/>
  <c r="CN102" s="1"/>
  <c r="CO101" s="1"/>
  <c r="CP100" s="1"/>
  <c r="CQ99" s="1"/>
  <c r="CU99" s="1"/>
  <c r="CK105"/>
  <c r="BW105"/>
  <c r="CF104" s="1"/>
  <c r="BX104"/>
  <c r="CF103"/>
  <c r="BY102"/>
  <c r="CC93"/>
  <c r="CB95"/>
  <c r="BZ99"/>
  <c r="CA97"/>
  <c r="DK129"/>
  <c r="IC125"/>
  <c r="ID125" s="1"/>
  <c r="DF132"/>
  <c r="CX127"/>
  <c r="CX128" s="1"/>
  <c r="CR97"/>
  <c r="CZ125"/>
  <c r="DA125" s="1"/>
  <c r="DC125" s="1"/>
  <c r="DL128"/>
  <c r="IB127"/>
  <c r="IC126" s="1"/>
  <c r="DF133"/>
  <c r="IF124"/>
  <c r="IG123" s="1"/>
  <c r="DB123"/>
  <c r="DD123" s="1"/>
  <c r="DJ127"/>
  <c r="DL127" s="1"/>
  <c r="IH122"/>
  <c r="BZ101" l="1"/>
  <c r="CL105"/>
  <c r="CM104" s="1"/>
  <c r="CN103" s="1"/>
  <c r="CO102" s="1"/>
  <c r="CP101" s="1"/>
  <c r="CK106"/>
  <c r="CS98"/>
  <c r="BX105"/>
  <c r="BW106"/>
  <c r="BY103"/>
  <c r="CA98"/>
  <c r="CC94"/>
  <c r="CB96"/>
  <c r="CE92"/>
  <c r="CD92" s="1"/>
  <c r="CG92" s="1"/>
  <c r="ID126"/>
  <c r="DG132"/>
  <c r="DG131"/>
  <c r="DH131" s="1"/>
  <c r="DI131" s="1"/>
  <c r="DJ130" s="1"/>
  <c r="CY127"/>
  <c r="CY126"/>
  <c r="CZ126" s="1"/>
  <c r="DA126" s="1"/>
  <c r="DC126" s="1"/>
  <c r="DB124"/>
  <c r="DD124" s="1"/>
  <c r="IB128"/>
  <c r="IC127" s="1"/>
  <c r="CX129"/>
  <c r="CY128" s="1"/>
  <c r="DF134"/>
  <c r="DG133" s="1"/>
  <c r="IF125"/>
  <c r="IG124" s="1"/>
  <c r="DH130"/>
  <c r="DI130" s="1"/>
  <c r="DJ129" s="1"/>
  <c r="DL129" s="1"/>
  <c r="IH123"/>
  <c r="CT100"/>
  <c r="CT98"/>
  <c r="CR98" l="1"/>
  <c r="CL106"/>
  <c r="CM105" s="1"/>
  <c r="CN104" s="1"/>
  <c r="CO103" s="1"/>
  <c r="CP102" s="1"/>
  <c r="CQ101" s="1"/>
  <c r="CK107"/>
  <c r="BY104"/>
  <c r="CQ100"/>
  <c r="BX106"/>
  <c r="BY105" s="1"/>
  <c r="BZ104" s="1"/>
  <c r="CA103" s="1"/>
  <c r="CB102" s="1"/>
  <c r="CC101" s="1"/>
  <c r="BW107"/>
  <c r="CF105"/>
  <c r="CA100"/>
  <c r="BZ102"/>
  <c r="CC95"/>
  <c r="CE94" s="1"/>
  <c r="CD94" s="1"/>
  <c r="CG94" s="1"/>
  <c r="CB97"/>
  <c r="CE93"/>
  <c r="CD93" s="1"/>
  <c r="CG93" s="1"/>
  <c r="CX130"/>
  <c r="CY129" s="1"/>
  <c r="DK131"/>
  <c r="DK130"/>
  <c r="DL130" s="1"/>
  <c r="CZ128"/>
  <c r="DA128" s="1"/>
  <c r="DC128" s="1"/>
  <c r="IF126"/>
  <c r="IG125" s="1"/>
  <c r="DH132"/>
  <c r="DI132" s="1"/>
  <c r="DK132" s="1"/>
  <c r="IH124"/>
  <c r="DB125"/>
  <c r="DD125" s="1"/>
  <c r="IB129"/>
  <c r="DF135"/>
  <c r="DG134" s="1"/>
  <c r="CZ127"/>
  <c r="DA127" s="1"/>
  <c r="DC127" s="1"/>
  <c r="ID127"/>
  <c r="CT99"/>
  <c r="BZ103" l="1"/>
  <c r="CA101"/>
  <c r="CU101"/>
  <c r="CL107"/>
  <c r="CM106" s="1"/>
  <c r="CN105" s="1"/>
  <c r="CO104" s="1"/>
  <c r="CP103" s="1"/>
  <c r="CQ102" s="1"/>
  <c r="CU102" s="1"/>
  <c r="CK108"/>
  <c r="CB99"/>
  <c r="CU100"/>
  <c r="CS99"/>
  <c r="CR99" s="1"/>
  <c r="CS100"/>
  <c r="CR100" s="1"/>
  <c r="BX107"/>
  <c r="BY106" s="1"/>
  <c r="BZ105" s="1"/>
  <c r="CF106"/>
  <c r="BW108"/>
  <c r="CC96"/>
  <c r="CX131"/>
  <c r="CY130" s="1"/>
  <c r="IC128"/>
  <c r="ID128" s="1"/>
  <c r="CT101"/>
  <c r="DB127"/>
  <c r="DD127" s="1"/>
  <c r="DB126"/>
  <c r="DD126" s="1"/>
  <c r="DF136"/>
  <c r="DG135" s="1"/>
  <c r="DJ131"/>
  <c r="DL131" s="1"/>
  <c r="IF127"/>
  <c r="IG126" s="1"/>
  <c r="DH133"/>
  <c r="DI133" s="1"/>
  <c r="DJ132" s="1"/>
  <c r="DL132" s="1"/>
  <c r="IB130"/>
  <c r="IC129" s="1"/>
  <c r="CZ129"/>
  <c r="DA129" s="1"/>
  <c r="DC129" s="1"/>
  <c r="IH125"/>
  <c r="CS101" l="1"/>
  <c r="CR101" s="1"/>
  <c r="CC98"/>
  <c r="CA102"/>
  <c r="CB100"/>
  <c r="CL108"/>
  <c r="CM107" s="1"/>
  <c r="CN106" s="1"/>
  <c r="CO105" s="1"/>
  <c r="CP104" s="1"/>
  <c r="CK109"/>
  <c r="CA104"/>
  <c r="BX108"/>
  <c r="BW109"/>
  <c r="CF107"/>
  <c r="CX132"/>
  <c r="CY131" s="1"/>
  <c r="CZ131" s="1"/>
  <c r="DA131" s="1"/>
  <c r="DC131" s="1"/>
  <c r="CE95"/>
  <c r="CD95" s="1"/>
  <c r="CG95" s="1"/>
  <c r="CE96"/>
  <c r="CD96" s="1"/>
  <c r="CG96" s="1"/>
  <c r="IH126"/>
  <c r="DK133"/>
  <c r="CT103"/>
  <c r="CX133"/>
  <c r="CZ130"/>
  <c r="DA130" s="1"/>
  <c r="DC130" s="1"/>
  <c r="DH134"/>
  <c r="DI134" s="1"/>
  <c r="DJ133" s="1"/>
  <c r="IB131"/>
  <c r="IC130" s="1"/>
  <c r="DF137"/>
  <c r="DG136" s="1"/>
  <c r="IF128"/>
  <c r="IG127" s="1"/>
  <c r="ID129"/>
  <c r="DB128"/>
  <c r="DD128" s="1"/>
  <c r="CY132" l="1"/>
  <c r="CE97"/>
  <c r="CD97" s="1"/>
  <c r="CG97" s="1"/>
  <c r="CB103"/>
  <c r="CB101"/>
  <c r="CL109"/>
  <c r="CM108" s="1"/>
  <c r="CN107" s="1"/>
  <c r="CO106" s="1"/>
  <c r="CP105" s="1"/>
  <c r="CQ104" s="1"/>
  <c r="CU104" s="1"/>
  <c r="CK110"/>
  <c r="BW110"/>
  <c r="BX109"/>
  <c r="CF108"/>
  <c r="CC99"/>
  <c r="CE98" s="1"/>
  <c r="CD98" s="1"/>
  <c r="CG98" s="1"/>
  <c r="BY107"/>
  <c r="BZ106" s="1"/>
  <c r="CA105" s="1"/>
  <c r="CQ103"/>
  <c r="IH127"/>
  <c r="DK134"/>
  <c r="DL133"/>
  <c r="CT104"/>
  <c r="DH136"/>
  <c r="DI136" s="1"/>
  <c r="DK136" s="1"/>
  <c r="CX134"/>
  <c r="CY133" s="1"/>
  <c r="DH135"/>
  <c r="DI135" s="1"/>
  <c r="DK135" s="1"/>
  <c r="IB132"/>
  <c r="IC131" s="1"/>
  <c r="DB129"/>
  <c r="DD129" s="1"/>
  <c r="DF138"/>
  <c r="IF129"/>
  <c r="IG128" s="1"/>
  <c r="DB130"/>
  <c r="DD130" s="1"/>
  <c r="ID130"/>
  <c r="BX110" l="1"/>
  <c r="BY109" s="1"/>
  <c r="BZ108" s="1"/>
  <c r="CA107" s="1"/>
  <c r="CB106" s="1"/>
  <c r="CC105" s="1"/>
  <c r="CF109"/>
  <c r="BW111"/>
  <c r="BY108"/>
  <c r="CK111"/>
  <c r="CL110"/>
  <c r="CM109" s="1"/>
  <c r="CN108" s="1"/>
  <c r="CO107" s="1"/>
  <c r="CP106" s="1"/>
  <c r="CQ105" s="1"/>
  <c r="CS104" s="1"/>
  <c r="CR104" s="1"/>
  <c r="CS102"/>
  <c r="CT102" s="1"/>
  <c r="CR102" s="1"/>
  <c r="CS103"/>
  <c r="CR103" s="1"/>
  <c r="CU103"/>
  <c r="CC100"/>
  <c r="CE99" s="1"/>
  <c r="CD99" s="1"/>
  <c r="CG99" s="1"/>
  <c r="CC102"/>
  <c r="CB104"/>
  <c r="ID131"/>
  <c r="DG137"/>
  <c r="DH137" s="1"/>
  <c r="DI137" s="1"/>
  <c r="DK137" s="1"/>
  <c r="DJ135"/>
  <c r="DL135" s="1"/>
  <c r="CT106"/>
  <c r="CT105"/>
  <c r="CT107"/>
  <c r="IF130"/>
  <c r="IG129" s="1"/>
  <c r="DJ134"/>
  <c r="DL134" s="1"/>
  <c r="CX135"/>
  <c r="CY134" s="1"/>
  <c r="CZ132"/>
  <c r="DA132" s="1"/>
  <c r="DC132" s="1"/>
  <c r="DF139"/>
  <c r="DG138" s="1"/>
  <c r="IB133"/>
  <c r="IC132" s="1"/>
  <c r="CZ133"/>
  <c r="DA133" s="1"/>
  <c r="IH128"/>
  <c r="BX111" l="1"/>
  <c r="BY110" s="1"/>
  <c r="BZ109" s="1"/>
  <c r="CA108" s="1"/>
  <c r="CB107" s="1"/>
  <c r="CC106" s="1"/>
  <c r="CE105" s="1"/>
  <c r="CD105" s="1"/>
  <c r="BW112"/>
  <c r="CF110"/>
  <c r="BZ107"/>
  <c r="CA106" s="1"/>
  <c r="CB105" s="1"/>
  <c r="CU105"/>
  <c r="CE101"/>
  <c r="CD101" s="1"/>
  <c r="CG101" s="1"/>
  <c r="CC103"/>
  <c r="CE102" s="1"/>
  <c r="CD102" s="1"/>
  <c r="CG102" s="1"/>
  <c r="CE100"/>
  <c r="CD100" s="1"/>
  <c r="CG100" s="1"/>
  <c r="CK112"/>
  <c r="CL111"/>
  <c r="CM110" s="1"/>
  <c r="CN109" s="1"/>
  <c r="CO108" s="1"/>
  <c r="CP107" s="1"/>
  <c r="CQ106" s="1"/>
  <c r="DJ136"/>
  <c r="DL136" s="1"/>
  <c r="DH138"/>
  <c r="DI138" s="1"/>
  <c r="DK138" s="1"/>
  <c r="IF131"/>
  <c r="IG130" s="1"/>
  <c r="CX136"/>
  <c r="CY135" s="1"/>
  <c r="IH129"/>
  <c r="DB132"/>
  <c r="DD132" s="1"/>
  <c r="DC133"/>
  <c r="DB131"/>
  <c r="DD131" s="1"/>
  <c r="DF140"/>
  <c r="DG139" s="1"/>
  <c r="IB134"/>
  <c r="IC133" s="1"/>
  <c r="ID132"/>
  <c r="BX112" l="1"/>
  <c r="BY111" s="1"/>
  <c r="BZ110" s="1"/>
  <c r="BW113"/>
  <c r="CF111"/>
  <c r="CU106"/>
  <c r="CL112"/>
  <c r="CM111" s="1"/>
  <c r="CN110" s="1"/>
  <c r="CO109" s="1"/>
  <c r="CP108" s="1"/>
  <c r="CQ107" s="1"/>
  <c r="CK113"/>
  <c r="CC104"/>
  <c r="CG105"/>
  <c r="CS105"/>
  <c r="CR105" s="1"/>
  <c r="CT108"/>
  <c r="DH139"/>
  <c r="DI139" s="1"/>
  <c r="DK139" s="1"/>
  <c r="CZ134"/>
  <c r="DA134" s="1"/>
  <c r="DC134" s="1"/>
  <c r="IF132"/>
  <c r="IG131" s="1"/>
  <c r="CX137"/>
  <c r="CY136" s="1"/>
  <c r="DF141"/>
  <c r="DG140" s="1"/>
  <c r="IB135"/>
  <c r="IC134" s="1"/>
  <c r="DJ137"/>
  <c r="DL137" s="1"/>
  <c r="IH130"/>
  <c r="ID133"/>
  <c r="CA109" l="1"/>
  <c r="CE103"/>
  <c r="CD103" s="1"/>
  <c r="CG103" s="1"/>
  <c r="CE104"/>
  <c r="CD104" s="1"/>
  <c r="CG104" s="1"/>
  <c r="CK114"/>
  <c r="CL113"/>
  <c r="CM112" s="1"/>
  <c r="CN111" s="1"/>
  <c r="CO110" s="1"/>
  <c r="CP109" s="1"/>
  <c r="CQ108" s="1"/>
  <c r="CS106"/>
  <c r="CR106" s="1"/>
  <c r="BX113"/>
  <c r="BW114"/>
  <c r="CF112"/>
  <c r="CU107"/>
  <c r="CT109"/>
  <c r="IH131"/>
  <c r="CZ136"/>
  <c r="DA136" s="1"/>
  <c r="DC136" s="1"/>
  <c r="DJ138"/>
  <c r="DL138" s="1"/>
  <c r="DH140"/>
  <c r="DI140" s="1"/>
  <c r="DK140" s="1"/>
  <c r="IB136"/>
  <c r="IC135" s="1"/>
  <c r="DF142"/>
  <c r="DG141" s="1"/>
  <c r="IF133"/>
  <c r="IG132" s="1"/>
  <c r="DB133"/>
  <c r="DD133" s="1"/>
  <c r="CZ135"/>
  <c r="DA135" s="1"/>
  <c r="DC135" s="1"/>
  <c r="CX138"/>
  <c r="CY137" s="1"/>
  <c r="ID134"/>
  <c r="CB108" l="1"/>
  <c r="BX114"/>
  <c r="BW115"/>
  <c r="CF113"/>
  <c r="CL114"/>
  <c r="CM113" s="1"/>
  <c r="CN112" s="1"/>
  <c r="CK115"/>
  <c r="BY112"/>
  <c r="BZ111" s="1"/>
  <c r="CA110" s="1"/>
  <c r="CU108"/>
  <c r="CS107"/>
  <c r="CR107" s="1"/>
  <c r="IH132"/>
  <c r="DB135"/>
  <c r="DD135" s="1"/>
  <c r="DF143"/>
  <c r="DG142" s="1"/>
  <c r="IB137"/>
  <c r="IC136" s="1"/>
  <c r="CX139"/>
  <c r="CY138" s="1"/>
  <c r="IF134"/>
  <c r="IG133" s="1"/>
  <c r="DJ139"/>
  <c r="DL139" s="1"/>
  <c r="ID135"/>
  <c r="DB134"/>
  <c r="DD134" s="1"/>
  <c r="BX115" l="1"/>
  <c r="BY114" s="1"/>
  <c r="BZ113" s="1"/>
  <c r="CA112" s="1"/>
  <c r="CB111" s="1"/>
  <c r="CC110" s="1"/>
  <c r="CF114"/>
  <c r="BW116"/>
  <c r="CC107"/>
  <c r="BY113"/>
  <c r="CO111"/>
  <c r="CP110" s="1"/>
  <c r="CB109"/>
  <c r="CK116"/>
  <c r="CL115"/>
  <c r="CM114" s="1"/>
  <c r="CN113" s="1"/>
  <c r="CO112" s="1"/>
  <c r="CP111" s="1"/>
  <c r="CQ110" s="1"/>
  <c r="CT110"/>
  <c r="CT111"/>
  <c r="IH133"/>
  <c r="ID136"/>
  <c r="DF144"/>
  <c r="DG143" s="1"/>
  <c r="CZ137"/>
  <c r="DA137" s="1"/>
  <c r="DC137" s="1"/>
  <c r="CX140"/>
  <c r="CY139" s="1"/>
  <c r="IF135"/>
  <c r="IG134" s="1"/>
  <c r="IB138"/>
  <c r="IC137" s="1"/>
  <c r="DH141"/>
  <c r="DI141" s="1"/>
  <c r="DJ140" s="1"/>
  <c r="DL140" s="1"/>
  <c r="CC108" l="1"/>
  <c r="CE107" s="1"/>
  <c r="CD107" s="1"/>
  <c r="CG107" s="1"/>
  <c r="BX116"/>
  <c r="BY115" s="1"/>
  <c r="BZ114" s="1"/>
  <c r="CA113" s="1"/>
  <c r="CB112" s="1"/>
  <c r="CC111" s="1"/>
  <c r="BW117"/>
  <c r="CF115"/>
  <c r="BZ112"/>
  <c r="CA111" s="1"/>
  <c r="CB110" s="1"/>
  <c r="CK117"/>
  <c r="CL116"/>
  <c r="CM115" s="1"/>
  <c r="CN114" s="1"/>
  <c r="CO113" s="1"/>
  <c r="CP112" s="1"/>
  <c r="CE106"/>
  <c r="CD106" s="1"/>
  <c r="CG106" s="1"/>
  <c r="CQ109"/>
  <c r="CU110"/>
  <c r="IH134"/>
  <c r="DK141"/>
  <c r="CZ139"/>
  <c r="DA139" s="1"/>
  <c r="DC139" s="1"/>
  <c r="IB139"/>
  <c r="IC138" s="1"/>
  <c r="DH143"/>
  <c r="DI143" s="1"/>
  <c r="DJ142" s="1"/>
  <c r="DH142"/>
  <c r="DI142" s="1"/>
  <c r="DK142" s="1"/>
  <c r="ID137"/>
  <c r="DF145"/>
  <c r="DG144" s="1"/>
  <c r="CZ138"/>
  <c r="DA138" s="1"/>
  <c r="DC138" s="1"/>
  <c r="CX141"/>
  <c r="IF136"/>
  <c r="IG135" s="1"/>
  <c r="DB136"/>
  <c r="DD136" s="1"/>
  <c r="CQ111" l="1"/>
  <c r="BX117"/>
  <c r="BY116" s="1"/>
  <c r="BZ115" s="1"/>
  <c r="CA114" s="1"/>
  <c r="BW118"/>
  <c r="CF116"/>
  <c r="CS109"/>
  <c r="CR109" s="1"/>
  <c r="CU109"/>
  <c r="CS108"/>
  <c r="CR108" s="1"/>
  <c r="CC109"/>
  <c r="CE109" s="1"/>
  <c r="CD109" s="1"/>
  <c r="CG109" s="1"/>
  <c r="CE110"/>
  <c r="CD110" s="1"/>
  <c r="CG110" s="1"/>
  <c r="CK118"/>
  <c r="CL117"/>
  <c r="CM116" s="1"/>
  <c r="CN115" s="1"/>
  <c r="CO114" s="1"/>
  <c r="CP113" s="1"/>
  <c r="CQ112" s="1"/>
  <c r="CU112" s="1"/>
  <c r="CY140"/>
  <c r="DK143"/>
  <c r="DL142"/>
  <c r="DJ141"/>
  <c r="DL141" s="1"/>
  <c r="DH144"/>
  <c r="DI144" s="1"/>
  <c r="DJ143" s="1"/>
  <c r="IF137"/>
  <c r="DB138"/>
  <c r="DD138" s="1"/>
  <c r="IB140"/>
  <c r="IC139" s="1"/>
  <c r="DF146"/>
  <c r="DG145" s="1"/>
  <c r="IH135"/>
  <c r="ID138"/>
  <c r="DB137"/>
  <c r="DD137" s="1"/>
  <c r="CX142"/>
  <c r="CY141" s="1"/>
  <c r="CE108" l="1"/>
  <c r="CD108" s="1"/>
  <c r="CG108" s="1"/>
  <c r="CB113"/>
  <c r="CU111"/>
  <c r="CS111"/>
  <c r="CR111" s="1"/>
  <c r="CS110"/>
  <c r="CR110" s="1"/>
  <c r="BX118"/>
  <c r="BY117" s="1"/>
  <c r="BZ116" s="1"/>
  <c r="CA115" s="1"/>
  <c r="CB114" s="1"/>
  <c r="CC113" s="1"/>
  <c r="BW119"/>
  <c r="CF117"/>
  <c r="CK119"/>
  <c r="CL118"/>
  <c r="CM117" s="1"/>
  <c r="CN116" s="1"/>
  <c r="CO115" s="1"/>
  <c r="CP114" s="1"/>
  <c r="CQ113" s="1"/>
  <c r="CS112" s="1"/>
  <c r="CT112" s="1"/>
  <c r="CR112" s="1"/>
  <c r="IG136"/>
  <c r="IH136" s="1"/>
  <c r="DK144"/>
  <c r="DL143"/>
  <c r="DF147"/>
  <c r="DG146" s="1"/>
  <c r="IB141"/>
  <c r="IC140" s="1"/>
  <c r="IF138"/>
  <c r="IG137" s="1"/>
  <c r="CZ141"/>
  <c r="DA141" s="1"/>
  <c r="DC141" s="1"/>
  <c r="CX143"/>
  <c r="CY142" s="1"/>
  <c r="ID139"/>
  <c r="CZ140"/>
  <c r="DA140" s="1"/>
  <c r="DC140" s="1"/>
  <c r="CU113" l="1"/>
  <c r="CC112"/>
  <c r="CK120"/>
  <c r="CL119"/>
  <c r="CM118" s="1"/>
  <c r="CN117" s="1"/>
  <c r="CO116" s="1"/>
  <c r="BX119"/>
  <c r="BY118" s="1"/>
  <c r="BZ117" s="1"/>
  <c r="CA116" s="1"/>
  <c r="CB115" s="1"/>
  <c r="CC114" s="1"/>
  <c r="BW120"/>
  <c r="CF118"/>
  <c r="CT115"/>
  <c r="IH137"/>
  <c r="CX144"/>
  <c r="CT114"/>
  <c r="DF148"/>
  <c r="DG147" s="1"/>
  <c r="DH145"/>
  <c r="DI145" s="1"/>
  <c r="DJ144" s="1"/>
  <c r="DL144" s="1"/>
  <c r="DB139"/>
  <c r="DD139" s="1"/>
  <c r="IB142"/>
  <c r="IC141" s="1"/>
  <c r="IF139"/>
  <c r="ID140"/>
  <c r="DB140"/>
  <c r="DD140" s="1"/>
  <c r="BW121" l="1"/>
  <c r="BX120"/>
  <c r="BY119" s="1"/>
  <c r="BZ118" s="1"/>
  <c r="CA117" s="1"/>
  <c r="CB116" s="1"/>
  <c r="CC115" s="1"/>
  <c r="CE112"/>
  <c r="CD112" s="1"/>
  <c r="CG112" s="1"/>
  <c r="CE111"/>
  <c r="CD111" s="1"/>
  <c r="CG111" s="1"/>
  <c r="CK121"/>
  <c r="CL120"/>
  <c r="CM119" s="1"/>
  <c r="CN118" s="1"/>
  <c r="CO117" s="1"/>
  <c r="CP116" s="1"/>
  <c r="CQ115" s="1"/>
  <c r="CP115"/>
  <c r="CQ114" s="1"/>
  <c r="CE113"/>
  <c r="CD113" s="1"/>
  <c r="CG113" s="1"/>
  <c r="CT116"/>
  <c r="CX145"/>
  <c r="CX146" s="1"/>
  <c r="CY145" s="1"/>
  <c r="IG138"/>
  <c r="IH138" s="1"/>
  <c r="CY143"/>
  <c r="CZ143" s="1"/>
  <c r="DA143" s="1"/>
  <c r="DC143" s="1"/>
  <c r="DK145"/>
  <c r="IB143"/>
  <c r="IC142" s="1"/>
  <c r="CZ142"/>
  <c r="DA142" s="1"/>
  <c r="DC142" s="1"/>
  <c r="DF149"/>
  <c r="DG148" s="1"/>
  <c r="IF140"/>
  <c r="IG139" s="1"/>
  <c r="ID141"/>
  <c r="DH147"/>
  <c r="DI147" s="1"/>
  <c r="DJ146" s="1"/>
  <c r="DH146"/>
  <c r="DI146" s="1"/>
  <c r="DJ145" s="1"/>
  <c r="CE114" l="1"/>
  <c r="CD114" s="1"/>
  <c r="CG114" s="1"/>
  <c r="BX121"/>
  <c r="BW122"/>
  <c r="CL121"/>
  <c r="CM120" s="1"/>
  <c r="CN119" s="1"/>
  <c r="CO118" s="1"/>
  <c r="CP117" s="1"/>
  <c r="CQ116" s="1"/>
  <c r="CK122"/>
  <c r="CU115"/>
  <c r="CS114"/>
  <c r="CR114" s="1"/>
  <c r="CS113"/>
  <c r="CT113" s="1"/>
  <c r="CR113" s="1"/>
  <c r="CU114"/>
  <c r="CY144"/>
  <c r="CZ144" s="1"/>
  <c r="DA144" s="1"/>
  <c r="DC144" s="1"/>
  <c r="DK146"/>
  <c r="DL146" s="1"/>
  <c r="DK147"/>
  <c r="DL145"/>
  <c r="CX147"/>
  <c r="CY146" s="1"/>
  <c r="DB142"/>
  <c r="DD142" s="1"/>
  <c r="IB144"/>
  <c r="IC143" s="1"/>
  <c r="DF150"/>
  <c r="IF141"/>
  <c r="IG140" s="1"/>
  <c r="ID142"/>
  <c r="DB141"/>
  <c r="DD141" s="1"/>
  <c r="IH139"/>
  <c r="BY120" l="1"/>
  <c r="BZ119" s="1"/>
  <c r="CA118" s="1"/>
  <c r="CB117" s="1"/>
  <c r="CC116" s="1"/>
  <c r="CE115" s="1"/>
  <c r="CD115" s="1"/>
  <c r="CG115" s="1"/>
  <c r="CU116"/>
  <c r="CL122"/>
  <c r="CM121" s="1"/>
  <c r="CN120" s="1"/>
  <c r="CO119" s="1"/>
  <c r="CP118" s="1"/>
  <c r="CQ117" s="1"/>
  <c r="CS116" s="1"/>
  <c r="CR116" s="1"/>
  <c r="CK123"/>
  <c r="BX122"/>
  <c r="BW123"/>
  <c r="CF121"/>
  <c r="CS115"/>
  <c r="CR115" s="1"/>
  <c r="DB143"/>
  <c r="DD143" s="1"/>
  <c r="IH140"/>
  <c r="ID143"/>
  <c r="DF151"/>
  <c r="DG150" s="1"/>
  <c r="DG149"/>
  <c r="CX148"/>
  <c r="CY147" s="1"/>
  <c r="CZ146"/>
  <c r="DA146" s="1"/>
  <c r="DC146" s="1"/>
  <c r="IF142"/>
  <c r="IG141" s="1"/>
  <c r="CZ145"/>
  <c r="DA145" s="1"/>
  <c r="DC145" s="1"/>
  <c r="IB145"/>
  <c r="DH148"/>
  <c r="DI148" s="1"/>
  <c r="DK148" s="1"/>
  <c r="DF152"/>
  <c r="CU117" l="1"/>
  <c r="CK124"/>
  <c r="CL123"/>
  <c r="CM122" s="1"/>
  <c r="CN121" s="1"/>
  <c r="CO120" s="1"/>
  <c r="CP119" s="1"/>
  <c r="CQ118" s="1"/>
  <c r="BY121"/>
  <c r="BX123"/>
  <c r="CF122"/>
  <c r="BW124"/>
  <c r="CX149"/>
  <c r="CY148" s="1"/>
  <c r="IH141"/>
  <c r="IC144"/>
  <c r="ID144" s="1"/>
  <c r="DG151"/>
  <c r="DH149"/>
  <c r="DI149" s="1"/>
  <c r="DK149" s="1"/>
  <c r="DB144"/>
  <c r="DD144" s="1"/>
  <c r="DB145"/>
  <c r="DD145" s="1"/>
  <c r="DH150"/>
  <c r="DI150" s="1"/>
  <c r="DK150" s="1"/>
  <c r="DF153"/>
  <c r="DG152" s="1"/>
  <c r="IF143"/>
  <c r="IG142" s="1"/>
  <c r="IB146"/>
  <c r="IC145" s="1"/>
  <c r="CZ147"/>
  <c r="DA147" s="1"/>
  <c r="DC147" s="1"/>
  <c r="DJ147"/>
  <c r="DL147" s="1"/>
  <c r="CU118" l="1"/>
  <c r="CK125"/>
  <c r="CL124"/>
  <c r="CM123" s="1"/>
  <c r="CN122" s="1"/>
  <c r="CO121" s="1"/>
  <c r="CP120" s="1"/>
  <c r="CQ119" s="1"/>
  <c r="CS118" s="1"/>
  <c r="CT118" s="1"/>
  <c r="CR118" s="1"/>
  <c r="BZ120"/>
  <c r="CA119" s="1"/>
  <c r="CB118" s="1"/>
  <c r="CC117" s="1"/>
  <c r="BX124"/>
  <c r="CF123"/>
  <c r="BW125"/>
  <c r="CS117"/>
  <c r="CT117" s="1"/>
  <c r="CR117" s="1"/>
  <c r="BY122"/>
  <c r="CT119"/>
  <c r="CX150"/>
  <c r="CY149" s="1"/>
  <c r="IH142"/>
  <c r="DF154"/>
  <c r="DF155" s="1"/>
  <c r="DJ148"/>
  <c r="DL148" s="1"/>
  <c r="CZ148"/>
  <c r="DA148" s="1"/>
  <c r="DC148" s="1"/>
  <c r="DH151"/>
  <c r="DI151" s="1"/>
  <c r="DK151" s="1"/>
  <c r="IF144"/>
  <c r="IG143" s="1"/>
  <c r="IB147"/>
  <c r="DJ149"/>
  <c r="DL149" s="1"/>
  <c r="ID145"/>
  <c r="DB146"/>
  <c r="DD146" s="1"/>
  <c r="BZ121" l="1"/>
  <c r="CK126"/>
  <c r="CL125"/>
  <c r="CM124" s="1"/>
  <c r="CN123" s="1"/>
  <c r="CO122" s="1"/>
  <c r="CP121" s="1"/>
  <c r="CQ120" s="1"/>
  <c r="BX125"/>
  <c r="BW126"/>
  <c r="CF124"/>
  <c r="CE116"/>
  <c r="CD116" s="1"/>
  <c r="CG116" s="1"/>
  <c r="BY123"/>
  <c r="CU119"/>
  <c r="CX151"/>
  <c r="CX152" s="1"/>
  <c r="CY151" s="1"/>
  <c r="CT120"/>
  <c r="IH143"/>
  <c r="IC146"/>
  <c r="ID146" s="1"/>
  <c r="DG154"/>
  <c r="DH154" s="1"/>
  <c r="DI154" s="1"/>
  <c r="DJ153" s="1"/>
  <c r="DG153"/>
  <c r="DH153" s="1"/>
  <c r="DI153" s="1"/>
  <c r="DJ152" s="1"/>
  <c r="DJ150"/>
  <c r="DL150" s="1"/>
  <c r="DH152"/>
  <c r="DI152" s="1"/>
  <c r="DK152" s="1"/>
  <c r="DB147"/>
  <c r="DD147" s="1"/>
  <c r="CZ149"/>
  <c r="DA149" s="1"/>
  <c r="DC149" s="1"/>
  <c r="IF145"/>
  <c r="IG144" s="1"/>
  <c r="DF156"/>
  <c r="DG155" s="1"/>
  <c r="IB148"/>
  <c r="IC147" s="1"/>
  <c r="BZ122" l="1"/>
  <c r="BY124"/>
  <c r="CU120"/>
  <c r="CA120"/>
  <c r="CB119" s="1"/>
  <c r="CC118" s="1"/>
  <c r="BX126"/>
  <c r="BY125" s="1"/>
  <c r="BZ124" s="1"/>
  <c r="CA123" s="1"/>
  <c r="CB122" s="1"/>
  <c r="CC121" s="1"/>
  <c r="BW127"/>
  <c r="CF125"/>
  <c r="CS119"/>
  <c r="CR119" s="1"/>
  <c r="CK127"/>
  <c r="CL126"/>
  <c r="CM125" s="1"/>
  <c r="CN124" s="1"/>
  <c r="CO123" s="1"/>
  <c r="CP122" s="1"/>
  <c r="CY150"/>
  <c r="CZ150" s="1"/>
  <c r="DA150" s="1"/>
  <c r="DC150" s="1"/>
  <c r="DK154"/>
  <c r="DK153"/>
  <c r="DL153" s="1"/>
  <c r="DL152"/>
  <c r="DH155"/>
  <c r="DI155" s="1"/>
  <c r="DJ154" s="1"/>
  <c r="IF146"/>
  <c r="IG145" s="1"/>
  <c r="IB149"/>
  <c r="IC148" s="1"/>
  <c r="DB148"/>
  <c r="DD148" s="1"/>
  <c r="DJ151"/>
  <c r="DL151" s="1"/>
  <c r="ID147"/>
  <c r="CX153"/>
  <c r="CY152" s="1"/>
  <c r="DF157"/>
  <c r="DG156" s="1"/>
  <c r="IH144"/>
  <c r="BX127" l="1"/>
  <c r="BY126" s="1"/>
  <c r="BZ125" s="1"/>
  <c r="CA124" s="1"/>
  <c r="CB123" s="1"/>
  <c r="CC122" s="1"/>
  <c r="CE121" s="1"/>
  <c r="CD121" s="1"/>
  <c r="CF126"/>
  <c r="BW128"/>
  <c r="CK128"/>
  <c r="CL127"/>
  <c r="CM126" s="1"/>
  <c r="CN125" s="1"/>
  <c r="CO124" s="1"/>
  <c r="CP123" s="1"/>
  <c r="CQ122" s="1"/>
  <c r="CU122" s="1"/>
  <c r="CQ121"/>
  <c r="CE117"/>
  <c r="CD117" s="1"/>
  <c r="CG117" s="1"/>
  <c r="CA121"/>
  <c r="BZ123"/>
  <c r="DB149"/>
  <c r="DD149" s="1"/>
  <c r="CT122"/>
  <c r="DF158"/>
  <c r="DG157" s="1"/>
  <c r="CZ152"/>
  <c r="DA152" s="1"/>
  <c r="DC152" s="1"/>
  <c r="DK155"/>
  <c r="DL154"/>
  <c r="IF147"/>
  <c r="IG146" s="1"/>
  <c r="IB150"/>
  <c r="IC149" s="1"/>
  <c r="IH145"/>
  <c r="ID148"/>
  <c r="CX154"/>
  <c r="CY153" s="1"/>
  <c r="CZ151"/>
  <c r="DA151" s="1"/>
  <c r="DC151" s="1"/>
  <c r="BX128" l="1"/>
  <c r="BY127" s="1"/>
  <c r="BZ126" s="1"/>
  <c r="CA125" s="1"/>
  <c r="CB124" s="1"/>
  <c r="CC123" s="1"/>
  <c r="BW129"/>
  <c r="CF127"/>
  <c r="CK129"/>
  <c r="CL128"/>
  <c r="CM127" s="1"/>
  <c r="CN126" s="1"/>
  <c r="CO125" s="1"/>
  <c r="CB120"/>
  <c r="CC119" s="1"/>
  <c r="CA122"/>
  <c r="CS121"/>
  <c r="CT121" s="1"/>
  <c r="CR121" s="1"/>
  <c r="CU121"/>
  <c r="CS120"/>
  <c r="CR120" s="1"/>
  <c r="DF159"/>
  <c r="DG158" s="1"/>
  <c r="DB151"/>
  <c r="DD151" s="1"/>
  <c r="CT124"/>
  <c r="CT123"/>
  <c r="IF148"/>
  <c r="IG147" s="1"/>
  <c r="DB150"/>
  <c r="DD150" s="1"/>
  <c r="DH156"/>
  <c r="DI156" s="1"/>
  <c r="DJ155" s="1"/>
  <c r="DL155" s="1"/>
  <c r="IB151"/>
  <c r="IC150" s="1"/>
  <c r="IH146"/>
  <c r="ID149"/>
  <c r="CX155"/>
  <c r="CY154" s="1"/>
  <c r="DH157"/>
  <c r="DI157" s="1"/>
  <c r="DJ156" s="1"/>
  <c r="CK130" l="1"/>
  <c r="CL129"/>
  <c r="CM128" s="1"/>
  <c r="CN127" s="1"/>
  <c r="CO126" s="1"/>
  <c r="CP125" s="1"/>
  <c r="CQ124" s="1"/>
  <c r="CB121"/>
  <c r="CP124"/>
  <c r="CQ123" s="1"/>
  <c r="BX129"/>
  <c r="BY128" s="1"/>
  <c r="BZ127" s="1"/>
  <c r="CA126" s="1"/>
  <c r="CB125" s="1"/>
  <c r="CC124" s="1"/>
  <c r="CE123" s="1"/>
  <c r="CD123" s="1"/>
  <c r="CG123" s="1"/>
  <c r="BW130"/>
  <c r="CF128"/>
  <c r="CE118"/>
  <c r="CD118" s="1"/>
  <c r="CG118" s="1"/>
  <c r="CE122"/>
  <c r="CD122" s="1"/>
  <c r="CG122" s="1"/>
  <c r="DF160"/>
  <c r="DG159" s="1"/>
  <c r="IH147"/>
  <c r="DK156"/>
  <c r="DL156" s="1"/>
  <c r="DK157"/>
  <c r="CX156"/>
  <c r="CY155" s="1"/>
  <c r="IB152"/>
  <c r="IC151" s="1"/>
  <c r="CZ153"/>
  <c r="DA153" s="1"/>
  <c r="DC153" s="1"/>
  <c r="ID150"/>
  <c r="IF149"/>
  <c r="IG148" s="1"/>
  <c r="DH158"/>
  <c r="DI158" s="1"/>
  <c r="DK158" s="1"/>
  <c r="CS123" l="1"/>
  <c r="CR123" s="1"/>
  <c r="CU123"/>
  <c r="CS122"/>
  <c r="CR122" s="1"/>
  <c r="CU124"/>
  <c r="CC120"/>
  <c r="CG121"/>
  <c r="CK131"/>
  <c r="CL130"/>
  <c r="CM129" s="1"/>
  <c r="CN128" s="1"/>
  <c r="CO127" s="1"/>
  <c r="BX130"/>
  <c r="BW131"/>
  <c r="CF129"/>
  <c r="DF161"/>
  <c r="DG160" s="1"/>
  <c r="CX157"/>
  <c r="CX158" s="1"/>
  <c r="DJ157"/>
  <c r="DL157" s="1"/>
  <c r="DH159"/>
  <c r="DI159" s="1"/>
  <c r="DJ158" s="1"/>
  <c r="DL158" s="1"/>
  <c r="IB153"/>
  <c r="IC152" s="1"/>
  <c r="IF150"/>
  <c r="IG149" s="1"/>
  <c r="IH148"/>
  <c r="DB152"/>
  <c r="DD152" s="1"/>
  <c r="CZ154"/>
  <c r="DA154" s="1"/>
  <c r="DC154" s="1"/>
  <c r="ID151"/>
  <c r="CL131" l="1"/>
  <c r="CM130" s="1"/>
  <c r="CN129" s="1"/>
  <c r="CO128" s="1"/>
  <c r="CP127" s="1"/>
  <c r="CQ126" s="1"/>
  <c r="CK132"/>
  <c r="BY129"/>
  <c r="BZ128" s="1"/>
  <c r="CA127" s="1"/>
  <c r="CB126" s="1"/>
  <c r="CC125" s="1"/>
  <c r="CE124" s="1"/>
  <c r="CD124" s="1"/>
  <c r="CG124" s="1"/>
  <c r="BX131"/>
  <c r="BW132"/>
  <c r="CF130"/>
  <c r="CP126"/>
  <c r="CQ125" s="1"/>
  <c r="CE120"/>
  <c r="CF120" s="1"/>
  <c r="CD120" s="1"/>
  <c r="CG120" s="1"/>
  <c r="CE119"/>
  <c r="CF119" s="1"/>
  <c r="CD119" s="1"/>
  <c r="CG119" s="1"/>
  <c r="DF162"/>
  <c r="DF163" s="1"/>
  <c r="DF164" s="1"/>
  <c r="CY157"/>
  <c r="CY156"/>
  <c r="CZ156" s="1"/>
  <c r="DA156" s="1"/>
  <c r="DC156" s="1"/>
  <c r="DK159"/>
  <c r="CX159"/>
  <c r="CY158" s="1"/>
  <c r="IB154"/>
  <c r="IC153" s="1"/>
  <c r="DH160"/>
  <c r="DI160" s="1"/>
  <c r="DJ159" s="1"/>
  <c r="ID152"/>
  <c r="IF151"/>
  <c r="IG150" s="1"/>
  <c r="CZ155"/>
  <c r="DA155" s="1"/>
  <c r="DC155" s="1"/>
  <c r="IH149"/>
  <c r="DB153"/>
  <c r="DD153" s="1"/>
  <c r="CS125" l="1"/>
  <c r="CT125" s="1"/>
  <c r="CR125" s="1"/>
  <c r="CU125"/>
  <c r="CS124"/>
  <c r="CR124" s="1"/>
  <c r="BY130"/>
  <c r="CK133"/>
  <c r="CL132"/>
  <c r="CM131" s="1"/>
  <c r="CN130" s="1"/>
  <c r="CO129" s="1"/>
  <c r="CP128" s="1"/>
  <c r="CQ127" s="1"/>
  <c r="CS126" s="1"/>
  <c r="CT126" s="1"/>
  <c r="CR126" s="1"/>
  <c r="BX132"/>
  <c r="BW133"/>
  <c r="CF131"/>
  <c r="CU126"/>
  <c r="DG163"/>
  <c r="DG162"/>
  <c r="DH162" s="1"/>
  <c r="DI162" s="1"/>
  <c r="DK162" s="1"/>
  <c r="DG161"/>
  <c r="DH161" s="1"/>
  <c r="DI161" s="1"/>
  <c r="DJ160" s="1"/>
  <c r="ID153"/>
  <c r="DK160"/>
  <c r="DL159"/>
  <c r="DF165"/>
  <c r="DG164" s="1"/>
  <c r="CX160"/>
  <c r="CY159" s="1"/>
  <c r="IF152"/>
  <c r="IG151" s="1"/>
  <c r="CZ157"/>
  <c r="DA157" s="1"/>
  <c r="DC157" s="1"/>
  <c r="IB155"/>
  <c r="IC154" s="1"/>
  <c r="DB154"/>
  <c r="DD154" s="1"/>
  <c r="DB155"/>
  <c r="DD155" s="1"/>
  <c r="IH150"/>
  <c r="CU127" l="1"/>
  <c r="BX133"/>
  <c r="BW134"/>
  <c r="CF132"/>
  <c r="BZ129"/>
  <c r="CA128" s="1"/>
  <c r="CB127" s="1"/>
  <c r="CC126" s="1"/>
  <c r="CE125" s="1"/>
  <c r="CD125" s="1"/>
  <c r="CG125" s="1"/>
  <c r="CL133"/>
  <c r="CM132" s="1"/>
  <c r="CN131" s="1"/>
  <c r="CK134"/>
  <c r="BY131"/>
  <c r="DK161"/>
  <c r="DL160"/>
  <c r="IH151"/>
  <c r="DJ161"/>
  <c r="DF166"/>
  <c r="DH164"/>
  <c r="DI164" s="1"/>
  <c r="DJ163" s="1"/>
  <c r="CZ159"/>
  <c r="DA159" s="1"/>
  <c r="DC159" s="1"/>
  <c r="IB156"/>
  <c r="IC155" s="1"/>
  <c r="DH163"/>
  <c r="DI163" s="1"/>
  <c r="DK163" s="1"/>
  <c r="CZ158"/>
  <c r="DA158" s="1"/>
  <c r="DC158" s="1"/>
  <c r="DB156"/>
  <c r="DD156" s="1"/>
  <c r="ID154"/>
  <c r="CX161"/>
  <c r="CY160" s="1"/>
  <c r="IF153"/>
  <c r="IG152" s="1"/>
  <c r="BZ130" l="1"/>
  <c r="BY132"/>
  <c r="CO130"/>
  <c r="CP129" s="1"/>
  <c r="CK135"/>
  <c r="CL134"/>
  <c r="CM133" s="1"/>
  <c r="CN132" s="1"/>
  <c r="CO131" s="1"/>
  <c r="CP130" s="1"/>
  <c r="CQ129" s="1"/>
  <c r="BX134"/>
  <c r="BW135"/>
  <c r="CF133"/>
  <c r="DL161"/>
  <c r="CT131"/>
  <c r="CT130"/>
  <c r="IH152"/>
  <c r="ID155"/>
  <c r="DG165"/>
  <c r="DH165" s="1"/>
  <c r="DI165" s="1"/>
  <c r="DK165" s="1"/>
  <c r="DK164"/>
  <c r="CT129"/>
  <c r="DL163"/>
  <c r="DF167"/>
  <c r="DG166" s="1"/>
  <c r="DB157"/>
  <c r="DD157" s="1"/>
  <c r="CX162"/>
  <c r="CY161" s="1"/>
  <c r="DB158"/>
  <c r="DD158" s="1"/>
  <c r="DJ162"/>
  <c r="DL162" s="1"/>
  <c r="IB157"/>
  <c r="IC156" s="1"/>
  <c r="IF154"/>
  <c r="IG153" s="1"/>
  <c r="CA129" l="1"/>
  <c r="CB128" s="1"/>
  <c r="CC127" s="1"/>
  <c r="CE126" s="1"/>
  <c r="CD126" s="1"/>
  <c r="CG126" s="1"/>
  <c r="BW136"/>
  <c r="BX135"/>
  <c r="CF134"/>
  <c r="CQ128"/>
  <c r="CU129"/>
  <c r="BZ131"/>
  <c r="CK136"/>
  <c r="CL135"/>
  <c r="CM134" s="1"/>
  <c r="CN133" s="1"/>
  <c r="CO132" s="1"/>
  <c r="CP131" s="1"/>
  <c r="CQ130" s="1"/>
  <c r="BY133"/>
  <c r="IH153"/>
  <c r="ID156"/>
  <c r="DJ164"/>
  <c r="DL164" s="1"/>
  <c r="DF168"/>
  <c r="DG167" s="1"/>
  <c r="CZ160"/>
  <c r="DA160" s="1"/>
  <c r="DC160" s="1"/>
  <c r="CZ161"/>
  <c r="DA161" s="1"/>
  <c r="DC161" s="1"/>
  <c r="CX163"/>
  <c r="CY162" s="1"/>
  <c r="IB158"/>
  <c r="IC157" s="1"/>
  <c r="IF155"/>
  <c r="IG154" s="1"/>
  <c r="CA130" l="1"/>
  <c r="BX136"/>
  <c r="BW137"/>
  <c r="CK137"/>
  <c r="CL136"/>
  <c r="CM135" s="1"/>
  <c r="CN134" s="1"/>
  <c r="CO133" s="1"/>
  <c r="CP132" s="1"/>
  <c r="CQ131" s="1"/>
  <c r="CS130" s="1"/>
  <c r="CR130" s="1"/>
  <c r="CS128"/>
  <c r="CT128" s="1"/>
  <c r="CR128" s="1"/>
  <c r="CU128"/>
  <c r="CS127"/>
  <c r="CT127" s="1"/>
  <c r="CR127" s="1"/>
  <c r="CU130"/>
  <c r="BY134"/>
  <c r="BZ132"/>
  <c r="CS129"/>
  <c r="CR129" s="1"/>
  <c r="CT132"/>
  <c r="CX164"/>
  <c r="CY163" s="1"/>
  <c r="DF169"/>
  <c r="DG168" s="1"/>
  <c r="DH167"/>
  <c r="DI167" s="1"/>
  <c r="DJ166" s="1"/>
  <c r="DH166"/>
  <c r="DI166" s="1"/>
  <c r="DJ165" s="1"/>
  <c r="DL165" s="1"/>
  <c r="CZ162"/>
  <c r="DA162" s="1"/>
  <c r="DC162" s="1"/>
  <c r="IF156"/>
  <c r="IG155" s="1"/>
  <c r="IB159"/>
  <c r="IC158" s="1"/>
  <c r="IH154"/>
  <c r="DB159"/>
  <c r="DD159" s="1"/>
  <c r="DB160"/>
  <c r="DD160" s="1"/>
  <c r="ID157"/>
  <c r="CK138" l="1"/>
  <c r="CL137"/>
  <c r="CM136" s="1"/>
  <c r="CN135" s="1"/>
  <c r="CO134" s="1"/>
  <c r="CP133" s="1"/>
  <c r="CQ132" s="1"/>
  <c r="CS131" s="1"/>
  <c r="CR131" s="1"/>
  <c r="BZ133"/>
  <c r="CU131"/>
  <c r="BX137"/>
  <c r="CF136"/>
  <c r="BW138"/>
  <c r="CA131"/>
  <c r="CB129"/>
  <c r="CC128" s="1"/>
  <c r="BY135"/>
  <c r="CT133"/>
  <c r="ID158"/>
  <c r="CX165"/>
  <c r="DK167"/>
  <c r="DK166"/>
  <c r="DL166" s="1"/>
  <c r="DH168"/>
  <c r="DI168" s="1"/>
  <c r="DJ167" s="1"/>
  <c r="DF170"/>
  <c r="IF157"/>
  <c r="IG156" s="1"/>
  <c r="IB160"/>
  <c r="IC159" s="1"/>
  <c r="IH155"/>
  <c r="CZ163"/>
  <c r="DA163" s="1"/>
  <c r="DC163" s="1"/>
  <c r="DB161"/>
  <c r="DD161" s="1"/>
  <c r="CA132" l="1"/>
  <c r="CB130"/>
  <c r="CX166"/>
  <c r="CX167" s="1"/>
  <c r="CU132"/>
  <c r="CE127"/>
  <c r="CD127" s="1"/>
  <c r="CG127" s="1"/>
  <c r="BZ134"/>
  <c r="BX138"/>
  <c r="CF137"/>
  <c r="BW139"/>
  <c r="CL138"/>
  <c r="CM137" s="1"/>
  <c r="CN136" s="1"/>
  <c r="CO135" s="1"/>
  <c r="CP134" s="1"/>
  <c r="CQ133" s="1"/>
  <c r="CK139"/>
  <c r="BY136"/>
  <c r="DF171"/>
  <c r="DG170" s="1"/>
  <c r="DG169"/>
  <c r="CY164"/>
  <c r="CZ164" s="1"/>
  <c r="DA164" s="1"/>
  <c r="DC164" s="1"/>
  <c r="DL167"/>
  <c r="DK168"/>
  <c r="CX168"/>
  <c r="DF172"/>
  <c r="DB162"/>
  <c r="DD162" s="1"/>
  <c r="IB161"/>
  <c r="IC160" s="1"/>
  <c r="IF158"/>
  <c r="IG157" s="1"/>
  <c r="IH156"/>
  <c r="ID159"/>
  <c r="CY166" l="1"/>
  <c r="CZ166" s="1"/>
  <c r="DA166" s="1"/>
  <c r="DC166" s="1"/>
  <c r="CY167"/>
  <c r="CY165"/>
  <c r="CZ165" s="1"/>
  <c r="DA165" s="1"/>
  <c r="DC165" s="1"/>
  <c r="CA133"/>
  <c r="CB131"/>
  <c r="CL139"/>
  <c r="CM138" s="1"/>
  <c r="CN137" s="1"/>
  <c r="CO136" s="1"/>
  <c r="CP135" s="1"/>
  <c r="CQ134" s="1"/>
  <c r="CK140"/>
  <c r="BZ135"/>
  <c r="CC129"/>
  <c r="BY137"/>
  <c r="CU133"/>
  <c r="BW140"/>
  <c r="CF139" s="1"/>
  <c r="BX139"/>
  <c r="CF138"/>
  <c r="CS132"/>
  <c r="CR132" s="1"/>
  <c r="IH157"/>
  <c r="ID160"/>
  <c r="DG171"/>
  <c r="DH171" s="1"/>
  <c r="DI171" s="1"/>
  <c r="DK171" s="1"/>
  <c r="DB163"/>
  <c r="DD163" s="1"/>
  <c r="DH169"/>
  <c r="DI169" s="1"/>
  <c r="DJ168" s="1"/>
  <c r="DL168" s="1"/>
  <c r="CX169"/>
  <c r="CY168" s="1"/>
  <c r="DH170"/>
  <c r="DI170" s="1"/>
  <c r="DK170" s="1"/>
  <c r="DF173"/>
  <c r="DG172" s="1"/>
  <c r="IF159"/>
  <c r="IG158" s="1"/>
  <c r="IB162"/>
  <c r="IC161" s="1"/>
  <c r="DB164" l="1"/>
  <c r="DD164" s="1"/>
  <c r="BY138"/>
  <c r="CB132"/>
  <c r="CU134"/>
  <c r="CK141"/>
  <c r="CL140"/>
  <c r="CM139" s="1"/>
  <c r="CN138" s="1"/>
  <c r="CO137" s="1"/>
  <c r="CP136" s="1"/>
  <c r="CQ135" s="1"/>
  <c r="CS134" s="1"/>
  <c r="CT134" s="1"/>
  <c r="CR134" s="1"/>
  <c r="CS133"/>
  <c r="CR133" s="1"/>
  <c r="CE128"/>
  <c r="CD128" s="1"/>
  <c r="CG128" s="1"/>
  <c r="BZ136"/>
  <c r="CA134"/>
  <c r="CC130"/>
  <c r="CE129" s="1"/>
  <c r="CD129" s="1"/>
  <c r="CG129" s="1"/>
  <c r="BW141"/>
  <c r="BX140"/>
  <c r="IH158"/>
  <c r="DK169"/>
  <c r="DB165"/>
  <c r="DD165" s="1"/>
  <c r="CZ168"/>
  <c r="DA168" s="1"/>
  <c r="DC168" s="1"/>
  <c r="DH172"/>
  <c r="DI172" s="1"/>
  <c r="DJ171" s="1"/>
  <c r="DL171" s="1"/>
  <c r="DF174"/>
  <c r="CX170"/>
  <c r="CZ167"/>
  <c r="DA167" s="1"/>
  <c r="DC167" s="1"/>
  <c r="DJ169"/>
  <c r="DJ170"/>
  <c r="DL170" s="1"/>
  <c r="IB163"/>
  <c r="IC162" s="1"/>
  <c r="IF160"/>
  <c r="IG159" s="1"/>
  <c r="ID161"/>
  <c r="BY139" l="1"/>
  <c r="CC131"/>
  <c r="CE130" s="1"/>
  <c r="CD130" s="1"/>
  <c r="CG130" s="1"/>
  <c r="BZ137"/>
  <c r="BX141"/>
  <c r="BY140" s="1"/>
  <c r="BZ139" s="1"/>
  <c r="CA138" s="1"/>
  <c r="CB137" s="1"/>
  <c r="CC136" s="1"/>
  <c r="BW142"/>
  <c r="CF140"/>
  <c r="CA135"/>
  <c r="CB133"/>
  <c r="CK142"/>
  <c r="CL141"/>
  <c r="CM140" s="1"/>
  <c r="CN139" s="1"/>
  <c r="CO138" s="1"/>
  <c r="CP137" s="1"/>
  <c r="CQ136" s="1"/>
  <c r="CS135" s="1"/>
  <c r="CT135" s="1"/>
  <c r="CR135" s="1"/>
  <c r="CU135"/>
  <c r="IH159"/>
  <c r="ID162"/>
  <c r="DK172"/>
  <c r="DG173"/>
  <c r="DH173" s="1"/>
  <c r="DI173" s="1"/>
  <c r="DJ172" s="1"/>
  <c r="CX171"/>
  <c r="CX172" s="1"/>
  <c r="CY169"/>
  <c r="DL169"/>
  <c r="DB166"/>
  <c r="DD166" s="1"/>
  <c r="DB167"/>
  <c r="DD167" s="1"/>
  <c r="DF175"/>
  <c r="DG174" s="1"/>
  <c r="IB164"/>
  <c r="IC163" s="1"/>
  <c r="IF161"/>
  <c r="IG160" s="1"/>
  <c r="CC132" l="1"/>
  <c r="CE131" s="1"/>
  <c r="CD131" s="1"/>
  <c r="CG131" s="1"/>
  <c r="CA136"/>
  <c r="CL142"/>
  <c r="CM141" s="1"/>
  <c r="CN140" s="1"/>
  <c r="CO139" s="1"/>
  <c r="CP138" s="1"/>
  <c r="CQ137" s="1"/>
  <c r="CS136" s="1"/>
  <c r="CT136" s="1"/>
  <c r="CR136" s="1"/>
  <c r="CK143"/>
  <c r="CU136"/>
  <c r="BZ138"/>
  <c r="CB134"/>
  <c r="CF141"/>
  <c r="BX142"/>
  <c r="BY141" s="1"/>
  <c r="BZ140" s="1"/>
  <c r="BW143"/>
  <c r="CT137"/>
  <c r="DL172"/>
  <c r="CY171"/>
  <c r="CY170"/>
  <c r="CZ170" s="1"/>
  <c r="DA170" s="1"/>
  <c r="DC170" s="1"/>
  <c r="DK173"/>
  <c r="DH174"/>
  <c r="DI174" s="1"/>
  <c r="DJ173" s="1"/>
  <c r="CX173"/>
  <c r="CY172" s="1"/>
  <c r="IB165"/>
  <c r="IC164" s="1"/>
  <c r="DF176"/>
  <c r="DG175" s="1"/>
  <c r="CZ169"/>
  <c r="DA169" s="1"/>
  <c r="DC169" s="1"/>
  <c r="IF162"/>
  <c r="IG161" s="1"/>
  <c r="ID163"/>
  <c r="IH160"/>
  <c r="CA137" l="1"/>
  <c r="BX143"/>
  <c r="BY142" s="1"/>
  <c r="BZ141" s="1"/>
  <c r="CA140" s="1"/>
  <c r="CB139" s="1"/>
  <c r="CC138" s="1"/>
  <c r="BW144"/>
  <c r="CF142"/>
  <c r="CU137"/>
  <c r="CC133"/>
  <c r="CL143"/>
  <c r="CM142" s="1"/>
  <c r="CN141" s="1"/>
  <c r="CO140" s="1"/>
  <c r="CP139" s="1"/>
  <c r="CK144"/>
  <c r="CA139"/>
  <c r="CB135"/>
  <c r="ID164"/>
  <c r="DK174"/>
  <c r="DL173"/>
  <c r="DB168"/>
  <c r="DD168" s="1"/>
  <c r="IB166"/>
  <c r="DB169"/>
  <c r="DD169" s="1"/>
  <c r="CX174"/>
  <c r="CZ171"/>
  <c r="DA171" s="1"/>
  <c r="DC171" s="1"/>
  <c r="DF177"/>
  <c r="DG176" s="1"/>
  <c r="IF163"/>
  <c r="IG162" s="1"/>
  <c r="IH161"/>
  <c r="CB136" l="1"/>
  <c r="CK145"/>
  <c r="CL144"/>
  <c r="CM143" s="1"/>
  <c r="CN142" s="1"/>
  <c r="CO141" s="1"/>
  <c r="CP140" s="1"/>
  <c r="CQ139" s="1"/>
  <c r="CB138"/>
  <c r="BX144"/>
  <c r="BY143" s="1"/>
  <c r="BZ142" s="1"/>
  <c r="CA141" s="1"/>
  <c r="CB140" s="1"/>
  <c r="CC139" s="1"/>
  <c r="CE138" s="1"/>
  <c r="CD138" s="1"/>
  <c r="BW145"/>
  <c r="CF143"/>
  <c r="CE132"/>
  <c r="CD132" s="1"/>
  <c r="CG132" s="1"/>
  <c r="CQ138"/>
  <c r="CC134"/>
  <c r="CE133" s="1"/>
  <c r="CD133" s="1"/>
  <c r="CG133" s="1"/>
  <c r="IH162"/>
  <c r="IC165"/>
  <c r="ID165" s="1"/>
  <c r="CY173"/>
  <c r="DH176"/>
  <c r="DI176" s="1"/>
  <c r="DK176" s="1"/>
  <c r="IB167"/>
  <c r="DF178"/>
  <c r="DG177" s="1"/>
  <c r="CX175"/>
  <c r="DB170"/>
  <c r="DD170" s="1"/>
  <c r="DH175"/>
  <c r="DI175" s="1"/>
  <c r="DJ174" s="1"/>
  <c r="DL174" s="1"/>
  <c r="CZ172"/>
  <c r="DA172" s="1"/>
  <c r="DC172" s="1"/>
  <c r="IF164"/>
  <c r="IG163" s="1"/>
  <c r="CC137" l="1"/>
  <c r="CG138"/>
  <c r="CS138"/>
  <c r="CT138" s="1"/>
  <c r="CR138" s="1"/>
  <c r="CS137"/>
  <c r="CR137" s="1"/>
  <c r="CU138"/>
  <c r="BX145"/>
  <c r="BY144" s="1"/>
  <c r="BZ143" s="1"/>
  <c r="CA142" s="1"/>
  <c r="CB141" s="1"/>
  <c r="CC140" s="1"/>
  <c r="BW146"/>
  <c r="CF144"/>
  <c r="CK146"/>
  <c r="CL145"/>
  <c r="CM144" s="1"/>
  <c r="CN143" s="1"/>
  <c r="CO142" s="1"/>
  <c r="CP141" s="1"/>
  <c r="CQ140" s="1"/>
  <c r="CU140" s="1"/>
  <c r="CU139"/>
  <c r="CC135"/>
  <c r="CE135" s="1"/>
  <c r="IC166"/>
  <c r="ID166" s="1"/>
  <c r="CY174"/>
  <c r="CZ174" s="1"/>
  <c r="DA174" s="1"/>
  <c r="DC174" s="1"/>
  <c r="DK175"/>
  <c r="CZ173"/>
  <c r="DA173" s="1"/>
  <c r="DC173" s="1"/>
  <c r="DJ175"/>
  <c r="IF165"/>
  <c r="IG164" s="1"/>
  <c r="DF179"/>
  <c r="DG178" s="1"/>
  <c r="IB168"/>
  <c r="IC167" s="1"/>
  <c r="DB171"/>
  <c r="DD171" s="1"/>
  <c r="CX176"/>
  <c r="IH163"/>
  <c r="CS139" l="1"/>
  <c r="CT139" s="1"/>
  <c r="CR139" s="1"/>
  <c r="CE134"/>
  <c r="CD134" s="1"/>
  <c r="CG134" s="1"/>
  <c r="CE139"/>
  <c r="CD139" s="1"/>
  <c r="CG139" s="1"/>
  <c r="CK147"/>
  <c r="CL146"/>
  <c r="CM145" s="1"/>
  <c r="CN144" s="1"/>
  <c r="CE137"/>
  <c r="CD137" s="1"/>
  <c r="CG137" s="1"/>
  <c r="CE136"/>
  <c r="CD136" s="1"/>
  <c r="CG136" s="1"/>
  <c r="BW147"/>
  <c r="BX146"/>
  <c r="BY145" s="1"/>
  <c r="BZ144" s="1"/>
  <c r="CA143" s="1"/>
  <c r="CB142" s="1"/>
  <c r="CC141" s="1"/>
  <c r="CF145"/>
  <c r="CF135"/>
  <c r="CD135" s="1"/>
  <c r="CG135" s="1"/>
  <c r="IH164"/>
  <c r="ID167"/>
  <c r="CY175"/>
  <c r="CZ175" s="1"/>
  <c r="DA175" s="1"/>
  <c r="DC175" s="1"/>
  <c r="DL175"/>
  <c r="DF180"/>
  <c r="DB173"/>
  <c r="DD173" s="1"/>
  <c r="DH177"/>
  <c r="DI177" s="1"/>
  <c r="DK177" s="1"/>
  <c r="CX177"/>
  <c r="CY176" s="1"/>
  <c r="IF166"/>
  <c r="IG165" s="1"/>
  <c r="DB172"/>
  <c r="DD172" s="1"/>
  <c r="IB169"/>
  <c r="IC168" s="1"/>
  <c r="CT141"/>
  <c r="CE140" l="1"/>
  <c r="CD140" s="1"/>
  <c r="CG140" s="1"/>
  <c r="CO143"/>
  <c r="CK148"/>
  <c r="CL147"/>
  <c r="CM146" s="1"/>
  <c r="CN145" s="1"/>
  <c r="CO144" s="1"/>
  <c r="CP143" s="1"/>
  <c r="CQ142" s="1"/>
  <c r="BX147"/>
  <c r="BY146" s="1"/>
  <c r="BZ145" s="1"/>
  <c r="CA144" s="1"/>
  <c r="CB143" s="1"/>
  <c r="CC142" s="1"/>
  <c r="CE141" s="1"/>
  <c r="CD141" s="1"/>
  <c r="CG141" s="1"/>
  <c r="BW148"/>
  <c r="CF146"/>
  <c r="IH165"/>
  <c r="ID168"/>
  <c r="DG179"/>
  <c r="DH179" s="1"/>
  <c r="DI179" s="1"/>
  <c r="DJ178" s="1"/>
  <c r="CX178"/>
  <c r="CY177" s="1"/>
  <c r="IF167"/>
  <c r="IG166" s="1"/>
  <c r="DF181"/>
  <c r="DG180" s="1"/>
  <c r="IB170"/>
  <c r="DJ176"/>
  <c r="DL176" s="1"/>
  <c r="DB174"/>
  <c r="DD174" s="1"/>
  <c r="DH178"/>
  <c r="DI178" s="1"/>
  <c r="DJ177" s="1"/>
  <c r="DL177" s="1"/>
  <c r="CT142"/>
  <c r="BX148" l="1"/>
  <c r="BY147" s="1"/>
  <c r="BZ146" s="1"/>
  <c r="CA145" s="1"/>
  <c r="CB144" s="1"/>
  <c r="CC143" s="1"/>
  <c r="CE142" s="1"/>
  <c r="CD142" s="1"/>
  <c r="CG142" s="1"/>
  <c r="BW149"/>
  <c r="CF147"/>
  <c r="CP142"/>
  <c r="CQ141" s="1"/>
  <c r="CK149"/>
  <c r="CL148"/>
  <c r="CM147" s="1"/>
  <c r="CN146" s="1"/>
  <c r="CO145" s="1"/>
  <c r="CX179"/>
  <c r="CX180" s="1"/>
  <c r="CY179" s="1"/>
  <c r="IH166"/>
  <c r="IC169"/>
  <c r="ID169" s="1"/>
  <c r="CY178"/>
  <c r="CZ178" s="1"/>
  <c r="DA178" s="1"/>
  <c r="DC178" s="1"/>
  <c r="DK179"/>
  <c r="DK178"/>
  <c r="DL178" s="1"/>
  <c r="DH180"/>
  <c r="DI180" s="1"/>
  <c r="DJ179" s="1"/>
  <c r="IF168"/>
  <c r="IG167" s="1"/>
  <c r="CZ177"/>
  <c r="DA177" s="1"/>
  <c r="DC177" s="1"/>
  <c r="DF182"/>
  <c r="DG181" s="1"/>
  <c r="IB171"/>
  <c r="IC170" s="1"/>
  <c r="CZ176"/>
  <c r="DA176" s="1"/>
  <c r="DC176" s="1"/>
  <c r="BX149" l="1"/>
  <c r="BY148" s="1"/>
  <c r="BZ147" s="1"/>
  <c r="CA146" s="1"/>
  <c r="CB145" s="1"/>
  <c r="CC144" s="1"/>
  <c r="CE143" s="1"/>
  <c r="CD143" s="1"/>
  <c r="CG143" s="1"/>
  <c r="BW150"/>
  <c r="CF148"/>
  <c r="CU142"/>
  <c r="CS140"/>
  <c r="CS141"/>
  <c r="CR141" s="1"/>
  <c r="CU141"/>
  <c r="CP144"/>
  <c r="CK150"/>
  <c r="CL149"/>
  <c r="CM148" s="1"/>
  <c r="CN147" s="1"/>
  <c r="CO146" s="1"/>
  <c r="CP145" s="1"/>
  <c r="CQ144" s="1"/>
  <c r="CX181"/>
  <c r="DK180"/>
  <c r="DL179"/>
  <c r="DB176"/>
  <c r="DD176" s="1"/>
  <c r="DF183"/>
  <c r="DG182" s="1"/>
  <c r="IB172"/>
  <c r="IC171" s="1"/>
  <c r="IF169"/>
  <c r="IG168" s="1"/>
  <c r="ID170"/>
  <c r="DB177"/>
  <c r="DD177" s="1"/>
  <c r="DB175"/>
  <c r="DD175" s="1"/>
  <c r="IH167"/>
  <c r="DH181"/>
  <c r="DI181" s="1"/>
  <c r="DK181" s="1"/>
  <c r="CX182"/>
  <c r="CK151" l="1"/>
  <c r="CL150"/>
  <c r="CM149" s="1"/>
  <c r="CN148" s="1"/>
  <c r="CO147" s="1"/>
  <c r="CP146" s="1"/>
  <c r="CT140"/>
  <c r="CR140"/>
  <c r="BW151"/>
  <c r="BX150"/>
  <c r="BY149" s="1"/>
  <c r="BZ148" s="1"/>
  <c r="CA147" s="1"/>
  <c r="CB146" s="1"/>
  <c r="CC145" s="1"/>
  <c r="CE144" s="1"/>
  <c r="CD144" s="1"/>
  <c r="CG144" s="1"/>
  <c r="CF149"/>
  <c r="CQ143"/>
  <c r="CU144"/>
  <c r="IH168"/>
  <c r="CY181"/>
  <c r="CZ181" s="1"/>
  <c r="DA181" s="1"/>
  <c r="DC181" s="1"/>
  <c r="CY180"/>
  <c r="CZ180" s="1"/>
  <c r="DA180" s="1"/>
  <c r="DC180" s="1"/>
  <c r="DJ180"/>
  <c r="DL180" s="1"/>
  <c r="CZ179"/>
  <c r="DA179" s="1"/>
  <c r="DC179" s="1"/>
  <c r="DH182"/>
  <c r="DI182" s="1"/>
  <c r="DJ181" s="1"/>
  <c r="DL181" s="1"/>
  <c r="DF184"/>
  <c r="DG183" s="1"/>
  <c r="IB173"/>
  <c r="IC172" s="1"/>
  <c r="ID171"/>
  <c r="IF170"/>
  <c r="IG169" s="1"/>
  <c r="CX183"/>
  <c r="CY182" s="1"/>
  <c r="CQ145" l="1"/>
  <c r="CK152"/>
  <c r="CL151"/>
  <c r="CM150" s="1"/>
  <c r="CN149" s="1"/>
  <c r="CO148" s="1"/>
  <c r="CP147" s="1"/>
  <c r="CQ146" s="1"/>
  <c r="BX151"/>
  <c r="BY150" s="1"/>
  <c r="BZ149" s="1"/>
  <c r="CA148" s="1"/>
  <c r="CB147" s="1"/>
  <c r="CC146" s="1"/>
  <c r="BW152"/>
  <c r="CS143"/>
  <c r="CT143" s="1"/>
  <c r="CR143" s="1"/>
  <c r="CU143"/>
  <c r="CS142"/>
  <c r="CR142" s="1"/>
  <c r="IH169"/>
  <c r="ID172"/>
  <c r="DK182"/>
  <c r="DB178"/>
  <c r="DD178" s="1"/>
  <c r="DB180"/>
  <c r="DD180" s="1"/>
  <c r="IF171"/>
  <c r="IG170" s="1"/>
  <c r="CX184"/>
  <c r="CY183" s="1"/>
  <c r="DF185"/>
  <c r="DG184" s="1"/>
  <c r="DH183"/>
  <c r="DI183" s="1"/>
  <c r="DK183" s="1"/>
  <c r="DB179"/>
  <c r="DD179" s="1"/>
  <c r="IB174"/>
  <c r="IC173" s="1"/>
  <c r="CL152" l="1"/>
  <c r="CM151" s="1"/>
  <c r="CN150" s="1"/>
  <c r="CO149" s="1"/>
  <c r="CP148" s="1"/>
  <c r="CQ147" s="1"/>
  <c r="CS146" s="1"/>
  <c r="CT146" s="1"/>
  <c r="CR146" s="1"/>
  <c r="CK153"/>
  <c r="CE145"/>
  <c r="CD145" s="1"/>
  <c r="CG145" s="1"/>
  <c r="BX152"/>
  <c r="BY151" s="1"/>
  <c r="BZ150" s="1"/>
  <c r="CA149" s="1"/>
  <c r="CB148" s="1"/>
  <c r="CC147" s="1"/>
  <c r="CE146" s="1"/>
  <c r="CD146" s="1"/>
  <c r="CG146" s="1"/>
  <c r="BW153"/>
  <c r="CF151"/>
  <c r="CS145"/>
  <c r="CS144"/>
  <c r="CT144" s="1"/>
  <c r="CR144" s="1"/>
  <c r="CU145"/>
  <c r="CU146"/>
  <c r="CT147"/>
  <c r="IH170"/>
  <c r="DJ182"/>
  <c r="DL182" s="1"/>
  <c r="IF172"/>
  <c r="IG171" s="1"/>
  <c r="CZ182"/>
  <c r="DA182" s="1"/>
  <c r="DC182" s="1"/>
  <c r="IB175"/>
  <c r="IC174" s="1"/>
  <c r="DH184"/>
  <c r="DI184" s="1"/>
  <c r="DJ183" s="1"/>
  <c r="DL183" s="1"/>
  <c r="CZ183"/>
  <c r="DA183" s="1"/>
  <c r="DC183" s="1"/>
  <c r="CX185"/>
  <c r="CY184" s="1"/>
  <c r="DF186"/>
  <c r="DG185" s="1"/>
  <c r="ID173"/>
  <c r="CT145" l="1"/>
  <c r="CR145"/>
  <c r="CK154"/>
  <c r="CL153"/>
  <c r="CM152" s="1"/>
  <c r="CN151" s="1"/>
  <c r="CO150" s="1"/>
  <c r="CP149" s="1"/>
  <c r="CQ148" s="1"/>
  <c r="CU148" s="1"/>
  <c r="BW154"/>
  <c r="BX153"/>
  <c r="BY152" s="1"/>
  <c r="BZ151" s="1"/>
  <c r="CA150" s="1"/>
  <c r="CB149" s="1"/>
  <c r="CC148" s="1"/>
  <c r="CE147" s="1"/>
  <c r="CD147" s="1"/>
  <c r="CG147" s="1"/>
  <c r="CF152"/>
  <c r="CU147"/>
  <c r="IH171"/>
  <c r="ID174"/>
  <c r="DK184"/>
  <c r="DH185"/>
  <c r="DI185" s="1"/>
  <c r="DJ184" s="1"/>
  <c r="DB182"/>
  <c r="DD182" s="1"/>
  <c r="IF173"/>
  <c r="IG172" s="1"/>
  <c r="DB181"/>
  <c r="DD181" s="1"/>
  <c r="CZ184"/>
  <c r="DA184" s="1"/>
  <c r="DC184" s="1"/>
  <c r="CX186"/>
  <c r="CY185" s="1"/>
  <c r="DF187"/>
  <c r="DG186" s="1"/>
  <c r="IB176"/>
  <c r="IC175" s="1"/>
  <c r="CS147" l="1"/>
  <c r="CR147" s="1"/>
  <c r="BX154"/>
  <c r="BY153" s="1"/>
  <c r="BZ152" s="1"/>
  <c r="CA151" s="1"/>
  <c r="CB150" s="1"/>
  <c r="CC149" s="1"/>
  <c r="CE148" s="1"/>
  <c r="CD148" s="1"/>
  <c r="CG148" s="1"/>
  <c r="BW155"/>
  <c r="CF153"/>
  <c r="CK155"/>
  <c r="CL154"/>
  <c r="CM153" s="1"/>
  <c r="CN152" s="1"/>
  <c r="CO151" s="1"/>
  <c r="CP150" s="1"/>
  <c r="CQ149" s="1"/>
  <c r="IH172"/>
  <c r="ID175"/>
  <c r="DF188"/>
  <c r="DK185"/>
  <c r="DL184"/>
  <c r="CT151"/>
  <c r="DB183"/>
  <c r="DD183" s="1"/>
  <c r="CX187"/>
  <c r="CY186" s="1"/>
  <c r="DF189"/>
  <c r="IB177"/>
  <c r="IC176" s="1"/>
  <c r="IF174"/>
  <c r="CT150"/>
  <c r="CT149"/>
  <c r="CU149" l="1"/>
  <c r="CS148"/>
  <c r="CK156"/>
  <c r="CL155"/>
  <c r="CM154" s="1"/>
  <c r="CN153" s="1"/>
  <c r="CO152" s="1"/>
  <c r="CP151" s="1"/>
  <c r="CQ150" s="1"/>
  <c r="CS149" s="1"/>
  <c r="CR149" s="1"/>
  <c r="BW156"/>
  <c r="BX155"/>
  <c r="BY154" s="1"/>
  <c r="BZ153" s="1"/>
  <c r="CA152" s="1"/>
  <c r="CB151" s="1"/>
  <c r="CC150" s="1"/>
  <c r="CE149" s="1"/>
  <c r="CD149" s="1"/>
  <c r="CG149" s="1"/>
  <c r="CF154"/>
  <c r="IG173"/>
  <c r="IH173" s="1"/>
  <c r="DG188"/>
  <c r="DH188" s="1"/>
  <c r="DI188" s="1"/>
  <c r="DK188" s="1"/>
  <c r="DG187"/>
  <c r="DH187" s="1"/>
  <c r="DI187" s="1"/>
  <c r="DJ186" s="1"/>
  <c r="CX188"/>
  <c r="CY187" s="1"/>
  <c r="DH186"/>
  <c r="DI186" s="1"/>
  <c r="DJ185" s="1"/>
  <c r="DL185" s="1"/>
  <c r="IB178"/>
  <c r="ID176"/>
  <c r="CZ185"/>
  <c r="DA185" s="1"/>
  <c r="DC185" s="1"/>
  <c r="IF175"/>
  <c r="IG174" s="1"/>
  <c r="DF190"/>
  <c r="DG189" s="1"/>
  <c r="CT148" l="1"/>
  <c r="CR148"/>
  <c r="CK157"/>
  <c r="CL156"/>
  <c r="CM155" s="1"/>
  <c r="CN154" s="1"/>
  <c r="CO153" s="1"/>
  <c r="CP152" s="1"/>
  <c r="BW157"/>
  <c r="BX156"/>
  <c r="BY155" s="1"/>
  <c r="BZ154" s="1"/>
  <c r="CA153" s="1"/>
  <c r="CB152" s="1"/>
  <c r="CC151" s="1"/>
  <c r="CE150" s="1"/>
  <c r="CF150" s="1"/>
  <c r="CD150" s="1"/>
  <c r="CG150" s="1"/>
  <c r="CF155"/>
  <c r="CU150"/>
  <c r="CX189"/>
  <c r="CY188" s="1"/>
  <c r="IH174"/>
  <c r="IC177"/>
  <c r="ID177" s="1"/>
  <c r="DK186"/>
  <c r="DL186" s="1"/>
  <c r="DK187"/>
  <c r="DJ187"/>
  <c r="CT152"/>
  <c r="DB184"/>
  <c r="DD184" s="1"/>
  <c r="DF191"/>
  <c r="DG190" s="1"/>
  <c r="IB179"/>
  <c r="IC178" s="1"/>
  <c r="CZ186"/>
  <c r="DA186" s="1"/>
  <c r="DC186" s="1"/>
  <c r="DH189"/>
  <c r="DI189" s="1"/>
  <c r="DJ188" s="1"/>
  <c r="DL188" s="1"/>
  <c r="CZ187"/>
  <c r="DA187" s="1"/>
  <c r="DC187" s="1"/>
  <c r="CX190"/>
  <c r="IF176"/>
  <c r="IG175" s="1"/>
  <c r="CY189" l="1"/>
  <c r="CQ151"/>
  <c r="BX157"/>
  <c r="BY156" s="1"/>
  <c r="BZ155" s="1"/>
  <c r="CA154" s="1"/>
  <c r="CB153" s="1"/>
  <c r="CC152" s="1"/>
  <c r="CE151" s="1"/>
  <c r="CD151" s="1"/>
  <c r="CG151" s="1"/>
  <c r="BW158"/>
  <c r="CF156"/>
  <c r="CL157"/>
  <c r="CM156" s="1"/>
  <c r="CN155" s="1"/>
  <c r="CO154" s="1"/>
  <c r="CP153" s="1"/>
  <c r="CQ152" s="1"/>
  <c r="CU152" s="1"/>
  <c r="CK158"/>
  <c r="IH175"/>
  <c r="ID178"/>
  <c r="DF192"/>
  <c r="DG191" s="1"/>
  <c r="DK189"/>
  <c r="DL187"/>
  <c r="CT153"/>
  <c r="DH190"/>
  <c r="DI190" s="1"/>
  <c r="DB186"/>
  <c r="DD186" s="1"/>
  <c r="IF177"/>
  <c r="IG176" s="1"/>
  <c r="DB185"/>
  <c r="DD185" s="1"/>
  <c r="CX191"/>
  <c r="CY190" s="1"/>
  <c r="IB180"/>
  <c r="IC179" s="1"/>
  <c r="CZ188"/>
  <c r="DA188" s="1"/>
  <c r="DC188" s="1"/>
  <c r="CS151" l="1"/>
  <c r="CR151" s="1"/>
  <c r="CU151"/>
  <c r="CS150"/>
  <c r="CR150" s="1"/>
  <c r="BX158"/>
  <c r="BY157" s="1"/>
  <c r="BZ156" s="1"/>
  <c r="CA155" s="1"/>
  <c r="CB154" s="1"/>
  <c r="CC153" s="1"/>
  <c r="CE152" s="1"/>
  <c r="CD152" s="1"/>
  <c r="CG152" s="1"/>
  <c r="BW159"/>
  <c r="CF157"/>
  <c r="DF193"/>
  <c r="CK159"/>
  <c r="CL158"/>
  <c r="CM157" s="1"/>
  <c r="CN156" s="1"/>
  <c r="CO155" s="1"/>
  <c r="CP154" s="1"/>
  <c r="CQ153" s="1"/>
  <c r="CS152" s="1"/>
  <c r="CR152" s="1"/>
  <c r="IH176"/>
  <c r="ID179"/>
  <c r="DG192"/>
  <c r="DH192" s="1"/>
  <c r="DI192" s="1"/>
  <c r="DB187"/>
  <c r="DD187" s="1"/>
  <c r="DF194"/>
  <c r="CX192"/>
  <c r="DH191"/>
  <c r="DI191" s="1"/>
  <c r="DJ190" s="1"/>
  <c r="CZ190"/>
  <c r="DA190" s="1"/>
  <c r="DC190" s="1"/>
  <c r="IB181"/>
  <c r="IC180" s="1"/>
  <c r="IF178"/>
  <c r="IG177" s="1"/>
  <c r="CZ189"/>
  <c r="DA189" s="1"/>
  <c r="DC189" s="1"/>
  <c r="DG193" l="1"/>
  <c r="CL159"/>
  <c r="CM158" s="1"/>
  <c r="CN157" s="1"/>
  <c r="CO156" s="1"/>
  <c r="CP155" s="1"/>
  <c r="CQ154" s="1"/>
  <c r="CK160"/>
  <c r="BW160"/>
  <c r="BX159"/>
  <c r="BY158" s="1"/>
  <c r="BZ157" s="1"/>
  <c r="CA156" s="1"/>
  <c r="CB155" s="1"/>
  <c r="CC154" s="1"/>
  <c r="CU153"/>
  <c r="IH177"/>
  <c r="ID180"/>
  <c r="DJ191"/>
  <c r="DK192"/>
  <c r="CY191"/>
  <c r="CZ191" s="1"/>
  <c r="DA191" s="1"/>
  <c r="DC191" s="1"/>
  <c r="DK191"/>
  <c r="DK190"/>
  <c r="DL190" s="1"/>
  <c r="DJ189"/>
  <c r="DL189" s="1"/>
  <c r="DB188"/>
  <c r="DD188" s="1"/>
  <c r="DF195"/>
  <c r="DG194" s="1"/>
  <c r="DB189"/>
  <c r="DD189" s="1"/>
  <c r="IB182"/>
  <c r="IC181" s="1"/>
  <c r="IF179"/>
  <c r="CX193"/>
  <c r="CY192" s="1"/>
  <c r="CU154" l="1"/>
  <c r="CK161"/>
  <c r="CL160"/>
  <c r="CM159" s="1"/>
  <c r="CN158" s="1"/>
  <c r="CO157" s="1"/>
  <c r="CP156" s="1"/>
  <c r="CQ155" s="1"/>
  <c r="CS154" s="1"/>
  <c r="CT154" s="1"/>
  <c r="CR154" s="1"/>
  <c r="CE153"/>
  <c r="CD153" s="1"/>
  <c r="CG153" s="1"/>
  <c r="CS153"/>
  <c r="CR153" s="1"/>
  <c r="BW161"/>
  <c r="BX160"/>
  <c r="IG178"/>
  <c r="IH178" s="1"/>
  <c r="ID181"/>
  <c r="DL191"/>
  <c r="DF196"/>
  <c r="CT155"/>
  <c r="DB190"/>
  <c r="DD190" s="1"/>
  <c r="CZ192"/>
  <c r="DA192" s="1"/>
  <c r="DC192" s="1"/>
  <c r="IF180"/>
  <c r="IG179" s="1"/>
  <c r="DF197"/>
  <c r="CX194"/>
  <c r="CY193" s="1"/>
  <c r="DH193"/>
  <c r="DI193" s="1"/>
  <c r="DJ192" s="1"/>
  <c r="DL192" s="1"/>
  <c r="IB183"/>
  <c r="IC182" s="1"/>
  <c r="BY159" l="1"/>
  <c r="BZ158" s="1"/>
  <c r="CA157" s="1"/>
  <c r="CB156" s="1"/>
  <c r="CC155" s="1"/>
  <c r="CU155"/>
  <c r="CL161"/>
  <c r="CM160" s="1"/>
  <c r="CN159" s="1"/>
  <c r="CO158" s="1"/>
  <c r="CP157" s="1"/>
  <c r="CQ156" s="1"/>
  <c r="CK162"/>
  <c r="CT160"/>
  <c r="CF160"/>
  <c r="BW162"/>
  <c r="BX161"/>
  <c r="IH179"/>
  <c r="ID182"/>
  <c r="DG196"/>
  <c r="DG195"/>
  <c r="DH195" s="1"/>
  <c r="DI195" s="1"/>
  <c r="DJ194" s="1"/>
  <c r="DK193"/>
  <c r="CT156"/>
  <c r="DH194"/>
  <c r="DI194" s="1"/>
  <c r="DK194" s="1"/>
  <c r="DB191"/>
  <c r="DD191" s="1"/>
  <c r="CX195"/>
  <c r="CY194" s="1"/>
  <c r="DF198"/>
  <c r="DG197" s="1"/>
  <c r="IF181"/>
  <c r="IG180" s="1"/>
  <c r="IB184"/>
  <c r="IC183" s="1"/>
  <c r="CU156" l="1"/>
  <c r="BY160"/>
  <c r="CK163"/>
  <c r="CT161"/>
  <c r="CL162"/>
  <c r="CS155"/>
  <c r="CR155" s="1"/>
  <c r="CE154"/>
  <c r="CD154" s="1"/>
  <c r="CG154" s="1"/>
  <c r="CF161"/>
  <c r="BW163"/>
  <c r="BX162"/>
  <c r="ID183"/>
  <c r="DJ193"/>
  <c r="DL193" s="1"/>
  <c r="DK195"/>
  <c r="DL194"/>
  <c r="CZ194"/>
  <c r="DA194" s="1"/>
  <c r="DC194" s="1"/>
  <c r="CZ193"/>
  <c r="DA193" s="1"/>
  <c r="DC193" s="1"/>
  <c r="IB185"/>
  <c r="IC184" s="1"/>
  <c r="IF182"/>
  <c r="IG181" s="1"/>
  <c r="DH196"/>
  <c r="DI196" s="1"/>
  <c r="DK196" s="1"/>
  <c r="CX196"/>
  <c r="CY195" s="1"/>
  <c r="DH197"/>
  <c r="DI197" s="1"/>
  <c r="DK197" s="1"/>
  <c r="DF199"/>
  <c r="DG198" s="1"/>
  <c r="IH180"/>
  <c r="BX163" l="1"/>
  <c r="CF162"/>
  <c r="BW164"/>
  <c r="CL163"/>
  <c r="CK164"/>
  <c r="CT162"/>
  <c r="BY161"/>
  <c r="BZ159"/>
  <c r="CA158" s="1"/>
  <c r="CB157" s="1"/>
  <c r="CC156" s="1"/>
  <c r="CE155" s="1"/>
  <c r="CD155" s="1"/>
  <c r="CG155" s="1"/>
  <c r="CM161"/>
  <c r="IH181"/>
  <c r="CX197"/>
  <c r="DJ196"/>
  <c r="DL196" s="1"/>
  <c r="CZ195"/>
  <c r="DA195" s="1"/>
  <c r="DC195" s="1"/>
  <c r="DJ195"/>
  <c r="DL195" s="1"/>
  <c r="DB193"/>
  <c r="DD193" s="1"/>
  <c r="IB186"/>
  <c r="IC185" s="1"/>
  <c r="DB192"/>
  <c r="DD192" s="1"/>
  <c r="ID184"/>
  <c r="DH198"/>
  <c r="DI198" s="1"/>
  <c r="DJ197" s="1"/>
  <c r="DL197" s="1"/>
  <c r="DF200"/>
  <c r="DG199" s="1"/>
  <c r="CX198"/>
  <c r="IF183"/>
  <c r="IG182" s="1"/>
  <c r="CK165" l="1"/>
  <c r="CT163"/>
  <c r="CL164"/>
  <c r="BY162"/>
  <c r="CN160"/>
  <c r="CM162"/>
  <c r="BZ160"/>
  <c r="BW165"/>
  <c r="BX164"/>
  <c r="CF163"/>
  <c r="ID185"/>
  <c r="DF201"/>
  <c r="DF202" s="1"/>
  <c r="CY197"/>
  <c r="CY196"/>
  <c r="CZ196" s="1"/>
  <c r="DA196" s="1"/>
  <c r="DC196" s="1"/>
  <c r="DK198"/>
  <c r="IB187"/>
  <c r="IC186" s="1"/>
  <c r="CX199"/>
  <c r="CY198" s="1"/>
  <c r="DB194"/>
  <c r="DD194" s="1"/>
  <c r="IF184"/>
  <c r="IG183" s="1"/>
  <c r="IH182"/>
  <c r="BY163" l="1"/>
  <c r="CL165"/>
  <c r="CM164" s="1"/>
  <c r="CN163" s="1"/>
  <c r="CO162" s="1"/>
  <c r="CP161" s="1"/>
  <c r="CQ160" s="1"/>
  <c r="CK166"/>
  <c r="CT164"/>
  <c r="BX165"/>
  <c r="BW166"/>
  <c r="CF164"/>
  <c r="CO159"/>
  <c r="CA159"/>
  <c r="CB158" s="1"/>
  <c r="CC157" s="1"/>
  <c r="CE156" s="1"/>
  <c r="CD156" s="1"/>
  <c r="CG156" s="1"/>
  <c r="CM163"/>
  <c r="BZ161"/>
  <c r="CN161"/>
  <c r="DG201"/>
  <c r="DH201" s="1"/>
  <c r="DI201" s="1"/>
  <c r="DJ200" s="1"/>
  <c r="ID186"/>
  <c r="DG200"/>
  <c r="DH200" s="1"/>
  <c r="DI200" s="1"/>
  <c r="DH199"/>
  <c r="DI199" s="1"/>
  <c r="DJ198" s="1"/>
  <c r="DL198" s="1"/>
  <c r="DB195"/>
  <c r="DD195" s="1"/>
  <c r="CZ198"/>
  <c r="DA198" s="1"/>
  <c r="DC198" s="1"/>
  <c r="CX200"/>
  <c r="DF203"/>
  <c r="DG202" s="1"/>
  <c r="CZ197"/>
  <c r="DA197" s="1"/>
  <c r="DC197" s="1"/>
  <c r="IF185"/>
  <c r="IG184" s="1"/>
  <c r="IB188"/>
  <c r="IC187" s="1"/>
  <c r="IH183"/>
  <c r="BZ162" l="1"/>
  <c r="CP158"/>
  <c r="BY164"/>
  <c r="CO160"/>
  <c r="CA160"/>
  <c r="BX166"/>
  <c r="BY165" s="1"/>
  <c r="BZ164" s="1"/>
  <c r="CA163" s="1"/>
  <c r="CB162" s="1"/>
  <c r="CC161" s="1"/>
  <c r="CF165"/>
  <c r="BW167"/>
  <c r="CL166"/>
  <c r="CT165"/>
  <c r="CK167"/>
  <c r="CN162"/>
  <c r="DK201"/>
  <c r="ID187"/>
  <c r="DJ199"/>
  <c r="DK200"/>
  <c r="DL200" s="1"/>
  <c r="CX201"/>
  <c r="CX202" s="1"/>
  <c r="CY199"/>
  <c r="DK199"/>
  <c r="DH202"/>
  <c r="DI202" s="1"/>
  <c r="DJ201" s="1"/>
  <c r="DF204"/>
  <c r="DG203" s="1"/>
  <c r="DB197"/>
  <c r="DD197" s="1"/>
  <c r="IF186"/>
  <c r="IG185" s="1"/>
  <c r="DB196"/>
  <c r="DD196" s="1"/>
  <c r="IB189"/>
  <c r="IC188" s="1"/>
  <c r="IH184"/>
  <c r="CQ157" l="1"/>
  <c r="CO161"/>
  <c r="CA161"/>
  <c r="CB159"/>
  <c r="CC158" s="1"/>
  <c r="BX167"/>
  <c r="CF166"/>
  <c r="BW168"/>
  <c r="BZ163"/>
  <c r="CL167"/>
  <c r="CT166"/>
  <c r="CK168"/>
  <c r="CM165"/>
  <c r="CN164" s="1"/>
  <c r="CP159"/>
  <c r="DL201"/>
  <c r="CY201"/>
  <c r="CZ201" s="1"/>
  <c r="DA201" s="1"/>
  <c r="DC201" s="1"/>
  <c r="DL199"/>
  <c r="CY200"/>
  <c r="CZ200" s="1"/>
  <c r="DA200" s="1"/>
  <c r="DC200" s="1"/>
  <c r="DK202"/>
  <c r="CZ199"/>
  <c r="DA199" s="1"/>
  <c r="DC199" s="1"/>
  <c r="IF187"/>
  <c r="IG186" s="1"/>
  <c r="IB190"/>
  <c r="IC189" s="1"/>
  <c r="DF205"/>
  <c r="DG204" s="1"/>
  <c r="CX203"/>
  <c r="ID188"/>
  <c r="IH185"/>
  <c r="CO163" l="1"/>
  <c r="CB160"/>
  <c r="CU157"/>
  <c r="CS156"/>
  <c r="CR156" s="1"/>
  <c r="CP160"/>
  <c r="CA162"/>
  <c r="CM166"/>
  <c r="BX168"/>
  <c r="CF167"/>
  <c r="BW169"/>
  <c r="CQ158"/>
  <c r="CS157" s="1"/>
  <c r="CE157"/>
  <c r="CD157" s="1"/>
  <c r="CG157" s="1"/>
  <c r="BY166"/>
  <c r="BZ165" s="1"/>
  <c r="CL168"/>
  <c r="CT167"/>
  <c r="CK169"/>
  <c r="IH186"/>
  <c r="ID189"/>
  <c r="CY202"/>
  <c r="CZ202" s="1"/>
  <c r="DA202" s="1"/>
  <c r="DC202" s="1"/>
  <c r="IB191"/>
  <c r="IC190" s="1"/>
  <c r="DB198"/>
  <c r="DD198" s="1"/>
  <c r="CX204"/>
  <c r="CY203" s="1"/>
  <c r="DB199"/>
  <c r="DD199" s="1"/>
  <c r="DB200"/>
  <c r="DD200" s="1"/>
  <c r="DF206"/>
  <c r="DH203"/>
  <c r="DI203" s="1"/>
  <c r="DJ202" s="1"/>
  <c r="DL202" s="1"/>
  <c r="IF188"/>
  <c r="IG187" s="1"/>
  <c r="CT157" l="1"/>
  <c r="CR157"/>
  <c r="CP162"/>
  <c r="CN165"/>
  <c r="CO164" s="1"/>
  <c r="CC159"/>
  <c r="CA164"/>
  <c r="CL169"/>
  <c r="CM168" s="1"/>
  <c r="CN167" s="1"/>
  <c r="CO166" s="1"/>
  <c r="CP165" s="1"/>
  <c r="CQ164" s="1"/>
  <c r="CT168"/>
  <c r="CK170"/>
  <c r="BY167"/>
  <c r="CB161"/>
  <c r="CM167"/>
  <c r="CU158"/>
  <c r="BX169"/>
  <c r="CF168"/>
  <c r="BW170"/>
  <c r="CQ159"/>
  <c r="CU160"/>
  <c r="IH187"/>
  <c r="ID190"/>
  <c r="DG205"/>
  <c r="DK203"/>
  <c r="DF207"/>
  <c r="DG206" s="1"/>
  <c r="IB192"/>
  <c r="IC191" s="1"/>
  <c r="CX205"/>
  <c r="CY204" s="1"/>
  <c r="DH204"/>
  <c r="DI204" s="1"/>
  <c r="DJ203" s="1"/>
  <c r="DB201"/>
  <c r="DD201" s="1"/>
  <c r="IF189"/>
  <c r="IG188" s="1"/>
  <c r="CS159" l="1"/>
  <c r="CT159" s="1"/>
  <c r="CR159" s="1"/>
  <c r="CU159"/>
  <c r="CN166"/>
  <c r="CL170"/>
  <c r="CM169" s="1"/>
  <c r="CN168" s="1"/>
  <c r="CO167" s="1"/>
  <c r="CP166" s="1"/>
  <c r="CQ165" s="1"/>
  <c r="CS164" s="1"/>
  <c r="CR164" s="1"/>
  <c r="CT169"/>
  <c r="CK171"/>
  <c r="CP163"/>
  <c r="CQ161"/>
  <c r="BY168"/>
  <c r="BZ166"/>
  <c r="CA165" s="1"/>
  <c r="CS158"/>
  <c r="CT158" s="1"/>
  <c r="CR158" s="1"/>
  <c r="CB163"/>
  <c r="CE158"/>
  <c r="CF158" s="1"/>
  <c r="CD158" s="1"/>
  <c r="CG158" s="1"/>
  <c r="BX170"/>
  <c r="CF169"/>
  <c r="BW171"/>
  <c r="CC160"/>
  <c r="CE160" s="1"/>
  <c r="CD160" s="1"/>
  <c r="CG160" s="1"/>
  <c r="IH188"/>
  <c r="ID191"/>
  <c r="DK204"/>
  <c r="DL203"/>
  <c r="CZ204"/>
  <c r="DA204" s="1"/>
  <c r="DC204" s="1"/>
  <c r="CZ203"/>
  <c r="DA203" s="1"/>
  <c r="DC203" s="1"/>
  <c r="IF190"/>
  <c r="IG189" s="1"/>
  <c r="DF208"/>
  <c r="DG208" s="1"/>
  <c r="IB193"/>
  <c r="CX206"/>
  <c r="CY205" s="1"/>
  <c r="DH205"/>
  <c r="DI205" s="1"/>
  <c r="DK205" s="1"/>
  <c r="CC162" l="1"/>
  <c r="CO165"/>
  <c r="CP164" s="1"/>
  <c r="BZ167"/>
  <c r="CQ162"/>
  <c r="CS161" s="1"/>
  <c r="CR161" s="1"/>
  <c r="CS160"/>
  <c r="CR160" s="1"/>
  <c r="CU161"/>
  <c r="CB164"/>
  <c r="CE159"/>
  <c r="CF159" s="1"/>
  <c r="CD159" s="1"/>
  <c r="CG159" s="1"/>
  <c r="BY169"/>
  <c r="BX171"/>
  <c r="CF170"/>
  <c r="BW172"/>
  <c r="CL171"/>
  <c r="CM170" s="1"/>
  <c r="CN169" s="1"/>
  <c r="CO168" s="1"/>
  <c r="CT170"/>
  <c r="CK172"/>
  <c r="IH189"/>
  <c r="IC192"/>
  <c r="ID192" s="1"/>
  <c r="DG207"/>
  <c r="DJ204"/>
  <c r="DL204" s="1"/>
  <c r="DB203"/>
  <c r="DD203" s="1"/>
  <c r="IB194"/>
  <c r="IC193" s="1"/>
  <c r="CX207"/>
  <c r="CY206" s="1"/>
  <c r="IF191"/>
  <c r="IG190" s="1"/>
  <c r="CZ205"/>
  <c r="DA205" s="1"/>
  <c r="DC205" s="1"/>
  <c r="DH206"/>
  <c r="DI206" s="1"/>
  <c r="DK206" s="1"/>
  <c r="DB202"/>
  <c r="DD202" s="1"/>
  <c r="DH208"/>
  <c r="DI208" s="1"/>
  <c r="DJ207" s="1"/>
  <c r="CU165" l="1"/>
  <c r="CL172"/>
  <c r="CT171"/>
  <c r="CK173"/>
  <c r="CE161"/>
  <c r="CD161" s="1"/>
  <c r="CG161" s="1"/>
  <c r="BZ168"/>
  <c r="CQ163"/>
  <c r="CS162" s="1"/>
  <c r="CR162" s="1"/>
  <c r="CU164"/>
  <c r="CA166"/>
  <c r="CB165" s="1"/>
  <c r="BX172"/>
  <c r="BY171" s="1"/>
  <c r="BZ170" s="1"/>
  <c r="CA169" s="1"/>
  <c r="CB168" s="1"/>
  <c r="CC167" s="1"/>
  <c r="CF171"/>
  <c r="BW173"/>
  <c r="CP167"/>
  <c r="BY170"/>
  <c r="CC163"/>
  <c r="CU162"/>
  <c r="ID193"/>
  <c r="CY207"/>
  <c r="DK208"/>
  <c r="DL208" s="1"/>
  <c r="DJ205"/>
  <c r="DL205" s="1"/>
  <c r="DB204"/>
  <c r="DD204" s="1"/>
  <c r="CX208"/>
  <c r="CY208" s="1"/>
  <c r="IF192"/>
  <c r="IG191" s="1"/>
  <c r="IB195"/>
  <c r="IC194" s="1"/>
  <c r="DH207"/>
  <c r="DI207" s="1"/>
  <c r="DK207" s="1"/>
  <c r="DL207" s="1"/>
  <c r="IH190"/>
  <c r="CM171" l="1"/>
  <c r="CN170" s="1"/>
  <c r="CO169" s="1"/>
  <c r="CP168" s="1"/>
  <c r="CL173"/>
  <c r="CM172" s="1"/>
  <c r="CN171" s="1"/>
  <c r="CO170" s="1"/>
  <c r="CP169" s="1"/>
  <c r="CQ168" s="1"/>
  <c r="CT172"/>
  <c r="CK174"/>
  <c r="BX173"/>
  <c r="BY172" s="1"/>
  <c r="BZ171" s="1"/>
  <c r="CF172"/>
  <c r="BW174"/>
  <c r="CA167"/>
  <c r="CS163"/>
  <c r="CR163" s="1"/>
  <c r="CU163"/>
  <c r="BZ169"/>
  <c r="CC164"/>
  <c r="CE163" s="1"/>
  <c r="CD163" s="1"/>
  <c r="CG163" s="1"/>
  <c r="CQ166"/>
  <c r="CE162"/>
  <c r="CD162" s="1"/>
  <c r="CG162" s="1"/>
  <c r="IH191"/>
  <c r="DJ206"/>
  <c r="DL206" s="1"/>
  <c r="CZ207"/>
  <c r="DA207" s="1"/>
  <c r="DC207" s="1"/>
  <c r="IB196"/>
  <c r="IC195" s="1"/>
  <c r="CZ208"/>
  <c r="DA208" s="1"/>
  <c r="DC208" s="1"/>
  <c r="DD208" s="1"/>
  <c r="IF193"/>
  <c r="IG192" s="1"/>
  <c r="CZ206"/>
  <c r="DA206" s="1"/>
  <c r="DC206" s="1"/>
  <c r="ID194"/>
  <c r="CB166" l="1"/>
  <c r="CC165" s="1"/>
  <c r="CL174"/>
  <c r="CT173"/>
  <c r="CK175"/>
  <c r="CA170"/>
  <c r="CQ167"/>
  <c r="CU168"/>
  <c r="CA168"/>
  <c r="CU166"/>
  <c r="CS165"/>
  <c r="CR165" s="1"/>
  <c r="BX174"/>
  <c r="CF173"/>
  <c r="BW175"/>
  <c r="ID195"/>
  <c r="DB206"/>
  <c r="DD206" s="1"/>
  <c r="IF194"/>
  <c r="IG193" s="1"/>
  <c r="IB197"/>
  <c r="IC196" s="1"/>
  <c r="DB205"/>
  <c r="DD205" s="1"/>
  <c r="DB207"/>
  <c r="DD207" s="1"/>
  <c r="IH192"/>
  <c r="CS167" l="1"/>
  <c r="CR167" s="1"/>
  <c r="CU167"/>
  <c r="BY173"/>
  <c r="BZ172" s="1"/>
  <c r="CA171" s="1"/>
  <c r="CB167"/>
  <c r="BX175"/>
  <c r="CF174"/>
  <c r="BW176"/>
  <c r="CL175"/>
  <c r="CT174"/>
  <c r="CK176"/>
  <c r="CS166"/>
  <c r="CR166" s="1"/>
  <c r="CB169"/>
  <c r="CM173"/>
  <c r="CN172" s="1"/>
  <c r="CE164"/>
  <c r="CD164" s="1"/>
  <c r="CG164" s="1"/>
  <c r="IF195"/>
  <c r="IG194" s="1"/>
  <c r="IH193"/>
  <c r="IB198"/>
  <c r="IC197" s="1"/>
  <c r="ID196"/>
  <c r="BX176" l="1"/>
  <c r="CF175"/>
  <c r="BW177"/>
  <c r="CC166"/>
  <c r="CM174"/>
  <c r="CL176"/>
  <c r="CT175"/>
  <c r="CK177"/>
  <c r="CC168"/>
  <c r="CO171"/>
  <c r="CB170"/>
  <c r="BY174"/>
  <c r="IH194"/>
  <c r="ID197"/>
  <c r="IB199"/>
  <c r="IC198" s="1"/>
  <c r="IF196"/>
  <c r="IG195" s="1"/>
  <c r="BX177" l="1"/>
  <c r="CF176"/>
  <c r="BW178"/>
  <c r="BY175"/>
  <c r="CP170"/>
  <c r="CN173"/>
  <c r="CO172" s="1"/>
  <c r="BZ173"/>
  <c r="CA172" s="1"/>
  <c r="CB171" s="1"/>
  <c r="CL177"/>
  <c r="CM176" s="1"/>
  <c r="CN175" s="1"/>
  <c r="CO174" s="1"/>
  <c r="CP173" s="1"/>
  <c r="CQ172" s="1"/>
  <c r="CT176"/>
  <c r="CK178"/>
  <c r="CE167"/>
  <c r="CD167" s="1"/>
  <c r="CG167" s="1"/>
  <c r="CE166"/>
  <c r="CD166" s="1"/>
  <c r="CG166" s="1"/>
  <c r="CE165"/>
  <c r="CD165" s="1"/>
  <c r="CG165" s="1"/>
  <c r="CC169"/>
  <c r="CM175"/>
  <c r="IH195"/>
  <c r="IB200"/>
  <c r="IC199" s="1"/>
  <c r="IF197"/>
  <c r="IG196" s="1"/>
  <c r="ID198"/>
  <c r="CN174" l="1"/>
  <c r="CL178"/>
  <c r="CM177" s="1"/>
  <c r="CN176" s="1"/>
  <c r="CO175" s="1"/>
  <c r="CP174" s="1"/>
  <c r="CQ173" s="1"/>
  <c r="CT177"/>
  <c r="CK179"/>
  <c r="BY176"/>
  <c r="BZ174"/>
  <c r="CQ169"/>
  <c r="CE168"/>
  <c r="CD168" s="1"/>
  <c r="CG168" s="1"/>
  <c r="CC170"/>
  <c r="CE169" s="1"/>
  <c r="CD169" s="1"/>
  <c r="CG169" s="1"/>
  <c r="BX178"/>
  <c r="BY177" s="1"/>
  <c r="BZ176" s="1"/>
  <c r="CA175" s="1"/>
  <c r="CB174" s="1"/>
  <c r="CC173" s="1"/>
  <c r="CF177"/>
  <c r="BW179"/>
  <c r="CP171"/>
  <c r="ID199"/>
  <c r="IB201"/>
  <c r="IF198"/>
  <c r="IG197" s="1"/>
  <c r="IH196"/>
  <c r="CL179" l="1"/>
  <c r="CM178" s="1"/>
  <c r="CN177" s="1"/>
  <c r="CO176" s="1"/>
  <c r="CP175" s="1"/>
  <c r="CQ174" s="1"/>
  <c r="CT178"/>
  <c r="CK180"/>
  <c r="CU169"/>
  <c r="CS168"/>
  <c r="CR168" s="1"/>
  <c r="CS172"/>
  <c r="CR172" s="1"/>
  <c r="CA173"/>
  <c r="CB172" s="1"/>
  <c r="CC171" s="1"/>
  <c r="CE170" s="1"/>
  <c r="CD170" s="1"/>
  <c r="CG170" s="1"/>
  <c r="BX179"/>
  <c r="BY178" s="1"/>
  <c r="BZ177" s="1"/>
  <c r="CA176" s="1"/>
  <c r="CB175" s="1"/>
  <c r="CC174" s="1"/>
  <c r="CE173" s="1"/>
  <c r="CD173" s="1"/>
  <c r="CF178"/>
  <c r="BW180"/>
  <c r="CQ170"/>
  <c r="BZ175"/>
  <c r="CO173"/>
  <c r="CP172" s="1"/>
  <c r="IH197"/>
  <c r="IC200"/>
  <c r="ID200" s="1"/>
  <c r="IB202"/>
  <c r="IC201" s="1"/>
  <c r="IF199"/>
  <c r="IG198" s="1"/>
  <c r="CU173" l="1"/>
  <c r="CL180"/>
  <c r="CT179"/>
  <c r="CK181"/>
  <c r="CU174"/>
  <c r="BX180"/>
  <c r="CF179"/>
  <c r="BW181"/>
  <c r="CU170"/>
  <c r="CA174"/>
  <c r="CQ171"/>
  <c r="CU172"/>
  <c r="CS173"/>
  <c r="CR173" s="1"/>
  <c r="CS169"/>
  <c r="CR169" s="1"/>
  <c r="IH198"/>
  <c r="IB203"/>
  <c r="IC202" s="1"/>
  <c r="IF200"/>
  <c r="IG199" s="1"/>
  <c r="ID201"/>
  <c r="CS171" l="1"/>
  <c r="CR171" s="1"/>
  <c r="CU171"/>
  <c r="CM179"/>
  <c r="CN178" s="1"/>
  <c r="CO177" s="1"/>
  <c r="CP176" s="1"/>
  <c r="CL181"/>
  <c r="CM180" s="1"/>
  <c r="CN179" s="1"/>
  <c r="CO178" s="1"/>
  <c r="CP177" s="1"/>
  <c r="CQ176" s="1"/>
  <c r="CT180"/>
  <c r="CK182"/>
  <c r="CS170"/>
  <c r="CR170" s="1"/>
  <c r="CB173"/>
  <c r="BX181"/>
  <c r="CF180"/>
  <c r="BW182"/>
  <c r="BY179"/>
  <c r="BZ178" s="1"/>
  <c r="CA177" s="1"/>
  <c r="IH199"/>
  <c r="ID202"/>
  <c r="IB204"/>
  <c r="IC203" s="1"/>
  <c r="IF201"/>
  <c r="IG200" s="1"/>
  <c r="CQ175" l="1"/>
  <c r="CU176"/>
  <c r="BX182"/>
  <c r="CF181"/>
  <c r="BW183"/>
  <c r="CC172"/>
  <c r="CG173"/>
  <c r="BY180"/>
  <c r="CB176"/>
  <c r="CL182"/>
  <c r="CM181" s="1"/>
  <c r="CN180" s="1"/>
  <c r="CO179" s="1"/>
  <c r="CT181"/>
  <c r="CK183"/>
  <c r="IH200"/>
  <c r="IB205"/>
  <c r="IC204" s="1"/>
  <c r="IF202"/>
  <c r="IG201" s="1"/>
  <c r="ID203"/>
  <c r="CC175" l="1"/>
  <c r="CS175"/>
  <c r="CR175" s="1"/>
  <c r="CU175"/>
  <c r="CS174"/>
  <c r="CR174" s="1"/>
  <c r="BY181"/>
  <c r="BX183"/>
  <c r="CF182"/>
  <c r="BW184"/>
  <c r="CP178"/>
  <c r="CE172"/>
  <c r="CD172" s="1"/>
  <c r="CG172" s="1"/>
  <c r="CE171"/>
  <c r="CD171" s="1"/>
  <c r="CG171" s="1"/>
  <c r="CL183"/>
  <c r="CM182" s="1"/>
  <c r="CN181" s="1"/>
  <c r="CO180" s="1"/>
  <c r="CP179" s="1"/>
  <c r="CQ178" s="1"/>
  <c r="CT182"/>
  <c r="CK184"/>
  <c r="BZ179"/>
  <c r="CA178" s="1"/>
  <c r="CB177" s="1"/>
  <c r="IH201"/>
  <c r="IB206"/>
  <c r="IC205" s="1"/>
  <c r="ID204"/>
  <c r="IF203"/>
  <c r="IG202" s="1"/>
  <c r="CE174" l="1"/>
  <c r="CD174" s="1"/>
  <c r="CG174" s="1"/>
  <c r="BX184"/>
  <c r="BY183" s="1"/>
  <c r="BZ182" s="1"/>
  <c r="CA181" s="1"/>
  <c r="CB180" s="1"/>
  <c r="CC179" s="1"/>
  <c r="CF183"/>
  <c r="BW185"/>
  <c r="CU178"/>
  <c r="CQ177"/>
  <c r="CC176"/>
  <c r="CE175" s="1"/>
  <c r="CD175" s="1"/>
  <c r="CG175" s="1"/>
  <c r="BZ180"/>
  <c r="BY182"/>
  <c r="CL184"/>
  <c r="CT183"/>
  <c r="CK185"/>
  <c r="IH202"/>
  <c r="ID205"/>
  <c r="IB207"/>
  <c r="IC206" s="1"/>
  <c r="IF204"/>
  <c r="IG203" s="1"/>
  <c r="CL185" l="1"/>
  <c r="CM184" s="1"/>
  <c r="CN183" s="1"/>
  <c r="CO182" s="1"/>
  <c r="CP181" s="1"/>
  <c r="CQ180" s="1"/>
  <c r="CT184"/>
  <c r="CK186"/>
  <c r="CA179"/>
  <c r="CB178" s="1"/>
  <c r="CC177" s="1"/>
  <c r="CE176" s="1"/>
  <c r="CD176" s="1"/>
  <c r="CG176" s="1"/>
  <c r="BZ181"/>
  <c r="BX185"/>
  <c r="BY184" s="1"/>
  <c r="BZ183" s="1"/>
  <c r="CA182" s="1"/>
  <c r="CB181" s="1"/>
  <c r="CC180" s="1"/>
  <c r="CF184"/>
  <c r="BW186"/>
  <c r="CM183"/>
  <c r="CN182" s="1"/>
  <c r="CO181" s="1"/>
  <c r="CP180" s="1"/>
  <c r="CU177"/>
  <c r="CS177"/>
  <c r="CR177" s="1"/>
  <c r="CS176"/>
  <c r="CR176" s="1"/>
  <c r="IG204"/>
  <c r="IB208"/>
  <c r="IC207" s="1"/>
  <c r="IF205"/>
  <c r="ID206"/>
  <c r="IH203"/>
  <c r="BX186" l="1"/>
  <c r="BY185" s="1"/>
  <c r="BZ184" s="1"/>
  <c r="CA183" s="1"/>
  <c r="CB182" s="1"/>
  <c r="CC181" s="1"/>
  <c r="CE180" s="1"/>
  <c r="CD180" s="1"/>
  <c r="CF185"/>
  <c r="BW187"/>
  <c r="CL186"/>
  <c r="CT185"/>
  <c r="CK187"/>
  <c r="CQ179"/>
  <c r="CU180"/>
  <c r="CA180"/>
  <c r="CE179"/>
  <c r="CD179" s="1"/>
  <c r="IC208"/>
  <c r="ID208" s="1"/>
  <c r="ID207"/>
  <c r="IF206"/>
  <c r="IG205" s="1"/>
  <c r="IH204"/>
  <c r="CM185" l="1"/>
  <c r="CN184" s="1"/>
  <c r="BX187"/>
  <c r="CF186"/>
  <c r="BW188"/>
  <c r="CL187"/>
  <c r="CT186"/>
  <c r="CK188"/>
  <c r="CS179"/>
  <c r="CR179" s="1"/>
  <c r="CU179"/>
  <c r="CS178"/>
  <c r="CR178" s="1"/>
  <c r="CB179"/>
  <c r="CC178" s="1"/>
  <c r="CG180"/>
  <c r="IH205"/>
  <c r="IF207"/>
  <c r="IG206" s="1"/>
  <c r="CG179" l="1"/>
  <c r="CO183"/>
  <c r="CM186"/>
  <c r="CL188"/>
  <c r="CT187"/>
  <c r="CK189"/>
  <c r="BY186"/>
  <c r="BZ185" s="1"/>
  <c r="CA184" s="1"/>
  <c r="CB183" s="1"/>
  <c r="CE178"/>
  <c r="CD178" s="1"/>
  <c r="CG178" s="1"/>
  <c r="CE177"/>
  <c r="CD177" s="1"/>
  <c r="CG177" s="1"/>
  <c r="BX188"/>
  <c r="CF187"/>
  <c r="BW189"/>
  <c r="IF208"/>
  <c r="IG207" s="1"/>
  <c r="IH206"/>
  <c r="CN185" l="1"/>
  <c r="CO184" s="1"/>
  <c r="BY187"/>
  <c r="CL189"/>
  <c r="CM188" s="1"/>
  <c r="CN187" s="1"/>
  <c r="CO186" s="1"/>
  <c r="CP185" s="1"/>
  <c r="CQ184" s="1"/>
  <c r="CT188"/>
  <c r="CK190"/>
  <c r="CP182"/>
  <c r="CM187"/>
  <c r="BX189"/>
  <c r="CF188"/>
  <c r="BW190"/>
  <c r="CC182"/>
  <c r="IG208"/>
  <c r="IH208" s="1"/>
  <c r="IH207"/>
  <c r="CN186" l="1"/>
  <c r="CQ181"/>
  <c r="BY188"/>
  <c r="BX190"/>
  <c r="CF189"/>
  <c r="BW191"/>
  <c r="CP183"/>
  <c r="BZ186"/>
  <c r="CA185" s="1"/>
  <c r="CB184" s="1"/>
  <c r="CC183" s="1"/>
  <c r="CE181"/>
  <c r="CD181" s="1"/>
  <c r="CG181" s="1"/>
  <c r="CL190"/>
  <c r="CM189" s="1"/>
  <c r="CN188" s="1"/>
  <c r="CO187" s="1"/>
  <c r="CP186" s="1"/>
  <c r="CQ185" s="1"/>
  <c r="CT189"/>
  <c r="CK191"/>
  <c r="CO185" l="1"/>
  <c r="CP184" s="1"/>
  <c r="CQ182"/>
  <c r="CL191"/>
  <c r="CM190" s="1"/>
  <c r="CN189" s="1"/>
  <c r="CO188" s="1"/>
  <c r="CP187" s="1"/>
  <c r="CQ186" s="1"/>
  <c r="CS185" s="1"/>
  <c r="CR185" s="1"/>
  <c r="CT190"/>
  <c r="CK192"/>
  <c r="BZ187"/>
  <c r="CU181"/>
  <c r="CS180"/>
  <c r="CR180" s="1"/>
  <c r="CE182"/>
  <c r="CD182" s="1"/>
  <c r="CG182" s="1"/>
  <c r="BX191"/>
  <c r="CF190"/>
  <c r="BW192"/>
  <c r="BY189"/>
  <c r="CS184"/>
  <c r="CR184" s="1"/>
  <c r="BY190" l="1"/>
  <c r="CQ183"/>
  <c r="CU184"/>
  <c r="CU182"/>
  <c r="BZ188"/>
  <c r="CU186"/>
  <c r="CU185"/>
  <c r="CS181"/>
  <c r="CR181" s="1"/>
  <c r="CA186"/>
  <c r="CB185" s="1"/>
  <c r="CC184" s="1"/>
  <c r="BX192"/>
  <c r="BY191" s="1"/>
  <c r="BZ190" s="1"/>
  <c r="CA189" s="1"/>
  <c r="CB188" s="1"/>
  <c r="CC187" s="1"/>
  <c r="CF191"/>
  <c r="BW193"/>
  <c r="CL192"/>
  <c r="CT191"/>
  <c r="CK193"/>
  <c r="CM191" l="1"/>
  <c r="CN190" s="1"/>
  <c r="CO189" s="1"/>
  <c r="CP188" s="1"/>
  <c r="CL193"/>
  <c r="CM192" s="1"/>
  <c r="CN191" s="1"/>
  <c r="CO190" s="1"/>
  <c r="CP189" s="1"/>
  <c r="CQ188" s="1"/>
  <c r="CT192"/>
  <c r="CK194"/>
  <c r="BX193"/>
  <c r="BY192" s="1"/>
  <c r="BZ191" s="1"/>
  <c r="CF192"/>
  <c r="BW194"/>
  <c r="CS183"/>
  <c r="CR183" s="1"/>
  <c r="CU183"/>
  <c r="CS182"/>
  <c r="CR182" s="1"/>
  <c r="BZ189"/>
  <c r="CE183"/>
  <c r="CD183" s="1"/>
  <c r="CG183" s="1"/>
  <c r="CA187"/>
  <c r="CQ187" l="1"/>
  <c r="CU188"/>
  <c r="CA190"/>
  <c r="CA188"/>
  <c r="CL194"/>
  <c r="CM193" s="1"/>
  <c r="CN192" s="1"/>
  <c r="CO191" s="1"/>
  <c r="CT193"/>
  <c r="CK195"/>
  <c r="CB186"/>
  <c r="BX194"/>
  <c r="CF193"/>
  <c r="BW195"/>
  <c r="CS187" l="1"/>
  <c r="CR187" s="1"/>
  <c r="CS186"/>
  <c r="CR186" s="1"/>
  <c r="CU187"/>
  <c r="CC185"/>
  <c r="CB189"/>
  <c r="CB187"/>
  <c r="CL195"/>
  <c r="CM194" s="1"/>
  <c r="CN193" s="1"/>
  <c r="CO192" s="1"/>
  <c r="CT194"/>
  <c r="CK196"/>
  <c r="BY193"/>
  <c r="BZ192" s="1"/>
  <c r="CA191" s="1"/>
  <c r="BX195"/>
  <c r="CF194"/>
  <c r="BW196"/>
  <c r="CP190"/>
  <c r="CP191" l="1"/>
  <c r="CQ189"/>
  <c r="CL196"/>
  <c r="CT195"/>
  <c r="CK197"/>
  <c r="CC188"/>
  <c r="BX196"/>
  <c r="CF195"/>
  <c r="BW197"/>
  <c r="CB190"/>
  <c r="CE184"/>
  <c r="CD184" s="1"/>
  <c r="CG184" s="1"/>
  <c r="BY194"/>
  <c r="CC186"/>
  <c r="BY195" l="1"/>
  <c r="CC189"/>
  <c r="CE188" s="1"/>
  <c r="CD188" s="1"/>
  <c r="CG188" s="1"/>
  <c r="CQ190"/>
  <c r="CS189" s="1"/>
  <c r="CR189" s="1"/>
  <c r="CE186"/>
  <c r="CD186" s="1"/>
  <c r="CG186" s="1"/>
  <c r="BX197"/>
  <c r="BY196" s="1"/>
  <c r="BZ195" s="1"/>
  <c r="CA194" s="1"/>
  <c r="CB193" s="1"/>
  <c r="CC192" s="1"/>
  <c r="CF196"/>
  <c r="BW198"/>
  <c r="CM195"/>
  <c r="CN194" s="1"/>
  <c r="CO193" s="1"/>
  <c r="CP192" s="1"/>
  <c r="CL197"/>
  <c r="CT196"/>
  <c r="CK198"/>
  <c r="CE185"/>
  <c r="CD185" s="1"/>
  <c r="CG185" s="1"/>
  <c r="BZ193"/>
  <c r="CA192" s="1"/>
  <c r="CB191" s="1"/>
  <c r="CU189"/>
  <c r="CS188"/>
  <c r="CR188" s="1"/>
  <c r="CE187"/>
  <c r="CD187" s="1"/>
  <c r="CG187" s="1"/>
  <c r="BZ194" l="1"/>
  <c r="CU190"/>
  <c r="CC190"/>
  <c r="CE189" s="1"/>
  <c r="CD189" s="1"/>
  <c r="CG189" s="1"/>
  <c r="BX198"/>
  <c r="BY197" s="1"/>
  <c r="BZ196" s="1"/>
  <c r="CA195" s="1"/>
  <c r="CB194" s="1"/>
  <c r="CC193" s="1"/>
  <c r="CE192" s="1"/>
  <c r="CD192" s="1"/>
  <c r="CF197"/>
  <c r="BW199"/>
  <c r="CM196"/>
  <c r="CQ191"/>
  <c r="CS190" s="1"/>
  <c r="CR190" s="1"/>
  <c r="CL198"/>
  <c r="CT197"/>
  <c r="CK199"/>
  <c r="CM197" l="1"/>
  <c r="CA193"/>
  <c r="CB192" s="1"/>
  <c r="CC191" s="1"/>
  <c r="CE190" s="1"/>
  <c r="CD190" s="1"/>
  <c r="CG190" s="1"/>
  <c r="BX199"/>
  <c r="BY198" s="1"/>
  <c r="BZ197" s="1"/>
  <c r="CA196" s="1"/>
  <c r="CF198"/>
  <c r="BW200"/>
  <c r="CN195"/>
  <c r="CO194" s="1"/>
  <c r="CP193" s="1"/>
  <c r="CQ192" s="1"/>
  <c r="CL199"/>
  <c r="CT198"/>
  <c r="CK200"/>
  <c r="CU191"/>
  <c r="CG192" l="1"/>
  <c r="CU192"/>
  <c r="CE191"/>
  <c r="CD191" s="1"/>
  <c r="CG191" s="1"/>
  <c r="BX200"/>
  <c r="BY199" s="1"/>
  <c r="BZ198" s="1"/>
  <c r="CA197" s="1"/>
  <c r="CB196" s="1"/>
  <c r="CC195" s="1"/>
  <c r="CF199"/>
  <c r="BW201"/>
  <c r="CM198"/>
  <c r="CL200"/>
  <c r="CT199"/>
  <c r="CK201"/>
  <c r="CN196"/>
  <c r="CB195"/>
  <c r="CS191"/>
  <c r="CR191" s="1"/>
  <c r="CM199" l="1"/>
  <c r="BX201"/>
  <c r="BY200" s="1"/>
  <c r="BZ199" s="1"/>
  <c r="CA198" s="1"/>
  <c r="CB197" s="1"/>
  <c r="CC196" s="1"/>
  <c r="CF200"/>
  <c r="BW202"/>
  <c r="CL201"/>
  <c r="CM200" s="1"/>
  <c r="CN199" s="1"/>
  <c r="CO198" s="1"/>
  <c r="CP197" s="1"/>
  <c r="CQ196" s="1"/>
  <c r="CT200"/>
  <c r="CK202"/>
  <c r="CO195"/>
  <c r="CC194"/>
  <c r="CN197"/>
  <c r="CN198" l="1"/>
  <c r="CE194"/>
  <c r="CD194" s="1"/>
  <c r="CG194" s="1"/>
  <c r="CE193"/>
  <c r="CD193" s="1"/>
  <c r="CG193" s="1"/>
  <c r="BX202"/>
  <c r="CF201"/>
  <c r="BW203"/>
  <c r="CL202"/>
  <c r="CM201" s="1"/>
  <c r="CN200" s="1"/>
  <c r="CT201"/>
  <c r="CK203"/>
  <c r="CP194"/>
  <c r="CO196"/>
  <c r="CE195"/>
  <c r="CD195" s="1"/>
  <c r="CG195" s="1"/>
  <c r="CO199" l="1"/>
  <c r="CL203"/>
  <c r="CT202"/>
  <c r="CK204"/>
  <c r="BY201"/>
  <c r="BZ200" s="1"/>
  <c r="CA199" s="1"/>
  <c r="CB198" s="1"/>
  <c r="CC197" s="1"/>
  <c r="CO197"/>
  <c r="CQ193"/>
  <c r="CP195"/>
  <c r="BX203"/>
  <c r="CF202"/>
  <c r="BW204"/>
  <c r="CQ194" l="1"/>
  <c r="BY202"/>
  <c r="CM202"/>
  <c r="CN201" s="1"/>
  <c r="CO200" s="1"/>
  <c r="CL204"/>
  <c r="CT203"/>
  <c r="CK205"/>
  <c r="CP198"/>
  <c r="CU193"/>
  <c r="CS192"/>
  <c r="CR192" s="1"/>
  <c r="CE196"/>
  <c r="CD196" s="1"/>
  <c r="CG196" s="1"/>
  <c r="BX204"/>
  <c r="CF203"/>
  <c r="BW205"/>
  <c r="CP196"/>
  <c r="CU194" l="1"/>
  <c r="CP199"/>
  <c r="BY203"/>
  <c r="CL205"/>
  <c r="CT204"/>
  <c r="CK206"/>
  <c r="CQ197"/>
  <c r="BX205"/>
  <c r="CF204"/>
  <c r="BW206"/>
  <c r="CQ195"/>
  <c r="CS194" s="1"/>
  <c r="CR194" s="1"/>
  <c r="CU196"/>
  <c r="CM203"/>
  <c r="BZ201"/>
  <c r="CA200" s="1"/>
  <c r="CB199" s="1"/>
  <c r="CC198" s="1"/>
  <c r="CS193"/>
  <c r="CR193" s="1"/>
  <c r="CL206" l="1"/>
  <c r="CT205"/>
  <c r="CK207"/>
  <c r="CN202"/>
  <c r="CO201" s="1"/>
  <c r="CP200" s="1"/>
  <c r="CS196"/>
  <c r="CR196" s="1"/>
  <c r="CU197"/>
  <c r="CQ198"/>
  <c r="BX206"/>
  <c r="CF205"/>
  <c r="BW207"/>
  <c r="CE197"/>
  <c r="CD197" s="1"/>
  <c r="CG197" s="1"/>
  <c r="CM204"/>
  <c r="BY204"/>
  <c r="BZ202"/>
  <c r="CS195"/>
  <c r="CR195" s="1"/>
  <c r="CU195"/>
  <c r="BY205" l="1"/>
  <c r="CL207"/>
  <c r="CT206"/>
  <c r="CK208"/>
  <c r="CU198"/>
  <c r="CA201"/>
  <c r="CB200" s="1"/>
  <c r="CC199" s="1"/>
  <c r="BX207"/>
  <c r="BY206" s="1"/>
  <c r="BZ205" s="1"/>
  <c r="CA204" s="1"/>
  <c r="CB203" s="1"/>
  <c r="CC202" s="1"/>
  <c r="CF206"/>
  <c r="BW208"/>
  <c r="BZ203"/>
  <c r="CQ199"/>
  <c r="CS198" s="1"/>
  <c r="CR198" s="1"/>
  <c r="CS197"/>
  <c r="CR197" s="1"/>
  <c r="CM205"/>
  <c r="CN203"/>
  <c r="CM206" l="1"/>
  <c r="BZ204"/>
  <c r="CN204"/>
  <c r="BX208"/>
  <c r="CF208"/>
  <c r="CF207"/>
  <c r="CA202"/>
  <c r="CU199"/>
  <c r="CO202"/>
  <c r="CP201" s="1"/>
  <c r="CQ200" s="1"/>
  <c r="CS199" s="1"/>
  <c r="CR199" s="1"/>
  <c r="CL208"/>
  <c r="CT207"/>
  <c r="CT208"/>
  <c r="CE198"/>
  <c r="CD198" s="1"/>
  <c r="CG198" s="1"/>
  <c r="CN205" l="1"/>
  <c r="CA203"/>
  <c r="CO203"/>
  <c r="CU208"/>
  <c r="CM207"/>
  <c r="CB201"/>
  <c r="CU200"/>
  <c r="CG208"/>
  <c r="BY207"/>
  <c r="CO204" l="1"/>
  <c r="CP202"/>
  <c r="CC200"/>
  <c r="CB202"/>
  <c r="CG207"/>
  <c r="BZ206"/>
  <c r="CN206"/>
  <c r="CU207"/>
  <c r="CA205" l="1"/>
  <c r="CG206"/>
  <c r="CO205"/>
  <c r="CU206"/>
  <c r="CP203"/>
  <c r="CQ201"/>
  <c r="CC201"/>
  <c r="CE199"/>
  <c r="CD199" s="1"/>
  <c r="CG199" s="1"/>
  <c r="CE201" l="1"/>
  <c r="CD201" s="1"/>
  <c r="CG201" s="1"/>
  <c r="CE200"/>
  <c r="CD200" s="1"/>
  <c r="CG200" s="1"/>
  <c r="CB204"/>
  <c r="CG205"/>
  <c r="CP204"/>
  <c r="CU205"/>
  <c r="CQ202"/>
  <c r="CU201"/>
  <c r="CS201"/>
  <c r="CR201" s="1"/>
  <c r="CS200"/>
  <c r="CR200" s="1"/>
  <c r="CC203" l="1"/>
  <c r="CG204"/>
  <c r="CQ203"/>
  <c r="CU204"/>
  <c r="CU202"/>
  <c r="CE203" l="1"/>
  <c r="CD203" s="1"/>
  <c r="CG203" s="1"/>
  <c r="CE202"/>
  <c r="CD202" s="1"/>
  <c r="CG202" s="1"/>
  <c r="CS203"/>
  <c r="CR203" s="1"/>
  <c r="CU203"/>
  <c r="CS202"/>
  <c r="CR202" s="1"/>
</calcChain>
</file>

<file path=xl/sharedStrings.xml><?xml version="1.0" encoding="utf-8"?>
<sst xmlns="http://schemas.openxmlformats.org/spreadsheetml/2006/main" count="339" uniqueCount="253">
  <si>
    <t>Goal</t>
  </si>
  <si>
    <t>Label</t>
  </si>
  <si>
    <t>Value</t>
  </si>
  <si>
    <t>only chart and rules templates</t>
  </si>
  <si>
    <t>Graph Title</t>
  </si>
  <si>
    <t>Count</t>
  </si>
  <si>
    <t>Median (Process)</t>
  </si>
  <si>
    <t>Median(dotted)</t>
  </si>
  <si>
    <t>Median (base)</t>
  </si>
  <si>
    <t>Median Figures</t>
  </si>
  <si>
    <t>X Upper</t>
  </si>
  <si>
    <t>X Lower</t>
  </si>
  <si>
    <t>X Upper - 1</t>
  </si>
  <si>
    <t>X Upper - 2</t>
  </si>
  <si>
    <t>X Upper - 3</t>
  </si>
  <si>
    <t>X Upper - 4</t>
  </si>
  <si>
    <t>X Upper - 5</t>
  </si>
  <si>
    <t>X Upper - 6</t>
  </si>
  <si>
    <t>6 above median</t>
  </si>
  <si>
    <t>X Lower - 1</t>
  </si>
  <si>
    <t>X Lower - 2</t>
  </si>
  <si>
    <t>X Lower - 3</t>
  </si>
  <si>
    <t>X Lower - 4</t>
  </si>
  <si>
    <t>X Lower - 5</t>
  </si>
  <si>
    <t>X Lower - 6</t>
  </si>
  <si>
    <t>6 below median</t>
  </si>
  <si>
    <t>Greater than or equal</t>
  </si>
  <si>
    <t>Accumulation of Points</t>
  </si>
  <si>
    <t>Trend flag</t>
  </si>
  <si>
    <t>Less than or equal</t>
  </si>
  <si>
    <t>Grouping</t>
  </si>
  <si>
    <t>Assign value</t>
  </si>
  <si>
    <t>Compare</t>
  </si>
  <si>
    <t>Number of Runs</t>
  </si>
  <si>
    <t>Data Points</t>
  </si>
  <si>
    <t>Too many/few runs</t>
  </si>
  <si>
    <t>DataPoints</t>
  </si>
  <si>
    <t>LL</t>
  </si>
  <si>
    <t>UL</t>
  </si>
  <si>
    <t>Index</t>
  </si>
  <si>
    <t>Mean</t>
  </si>
  <si>
    <t>Mean Process</t>
  </si>
  <si>
    <t>Mean (Process)</t>
  </si>
  <si>
    <t>Mean (base)</t>
  </si>
  <si>
    <t>Mean (dotted)</t>
  </si>
  <si>
    <t>MR</t>
  </si>
  <si>
    <t>UCL</t>
  </si>
  <si>
    <t>LCL</t>
  </si>
  <si>
    <t>Xbar+2/3 UCL</t>
  </si>
  <si>
    <t>Xbar-2/3 LCL</t>
  </si>
  <si>
    <t>Xbar+1/3 UCL</t>
  </si>
  <si>
    <t>Xbar-1/3 LCL</t>
  </si>
  <si>
    <t>MR Process</t>
  </si>
  <si>
    <t>AvMR</t>
  </si>
  <si>
    <t>AvMR Process</t>
  </si>
  <si>
    <t>AVMR Pre</t>
  </si>
  <si>
    <t>AVMR Process</t>
  </si>
  <si>
    <t>AvMR Running</t>
  </si>
  <si>
    <t>X Upper - 7</t>
  </si>
  <si>
    <t>X Upper - 8</t>
  </si>
  <si>
    <t>8 above mean</t>
  </si>
  <si>
    <t>X Lower - 7</t>
  </si>
  <si>
    <t>X Lower - 8</t>
  </si>
  <si>
    <t>8 below mean</t>
  </si>
  <si>
    <t>Outside control limit</t>
  </si>
  <si>
    <t>Fall in Zone A</t>
  </si>
  <si>
    <t>2 out of 3</t>
  </si>
  <si>
    <t>Fall in Zone C</t>
  </si>
  <si>
    <t>15 Points in Zone C</t>
  </si>
  <si>
    <t xml:space="preserve"> </t>
  </si>
  <si>
    <t>max</t>
  </si>
  <si>
    <t>min</t>
  </si>
  <si>
    <t>same as median</t>
  </si>
  <si>
    <t>accum points</t>
  </si>
  <si>
    <t>RUN CHART</t>
  </si>
  <si>
    <t>Non-random variation can be recognised by looking for:</t>
  </si>
  <si>
    <t xml:space="preserve">Rule 1 - </t>
  </si>
  <si>
    <t xml:space="preserve">Rule 2 - </t>
  </si>
  <si>
    <t xml:space="preserve">Rule 3 - </t>
  </si>
  <si>
    <t xml:space="preserve">Rule 4 - </t>
  </si>
  <si>
    <t>Shift - Six or more consecutive points either all above or all below the centre line (CL). Values that fall on the CL do not add to nor break a shift. Skip values that fall on the median and continue counting.</t>
  </si>
  <si>
    <t>Trend - Five or more consecutive points all going up or all going down. If the value of two or more successive points is the same (repeats), ignore the like points when counting.</t>
  </si>
  <si>
    <t xml:space="preserve">Astronomical point - This is a data point that is clearly different from all others. This is a judgement call. Different people looking at the same graph would be expected to recognise the same data point as astronomical.
</t>
  </si>
  <si>
    <t xml:space="preserve">Too many/too few runs - A non-random pattern is signalled by too few or too many runs; one or more consecutive points above or below the CL. To see what an appropriate number of runs is for a given number of data points, refer to table provided on the appendix sheet. An easy way to count the number of runs is to count the number of times the line connecting all the data points crosses the median and add one. </t>
  </si>
  <si>
    <t>ewSta</t>
  </si>
  <si>
    <t>Lower Limit</t>
  </si>
  <si>
    <t>Upper Limit</t>
  </si>
  <si>
    <t>CONTROL CHART</t>
  </si>
  <si>
    <t>OVERVIEW</t>
  </si>
  <si>
    <t xml:space="preserve">Run charts are a powerful tool for detecting non-random variation but they are not sensitive in detecting special causes. Hence they are used in the early stages of an improvement project. </t>
  </si>
  <si>
    <t>CHARACTERISTICS</t>
  </si>
  <si>
    <t>X Axis</t>
  </si>
  <si>
    <t>Y Axis</t>
  </si>
  <si>
    <t>Centre Line</t>
  </si>
  <si>
    <t>Allow us to compare a performance measure before and after implementation of a solution to measure its impact.</t>
  </si>
  <si>
    <t>Monitor the performance of one or more processes over time to detect trends, shifts or cycles.</t>
  </si>
  <si>
    <t>Focus attention on truly vital changes in the process.</t>
  </si>
  <si>
    <t>Assess whether improved performance has been sustained.</t>
  </si>
  <si>
    <t>data in some sort of chronological order e.g. Jan, Feb, Mar</t>
  </si>
  <si>
    <t>the measure of interest e.g. %, count</t>
  </si>
  <si>
    <t>Values</t>
  </si>
  <si>
    <t>the actual data points, connected with a line</t>
  </si>
  <si>
    <t>Common to both Run charts and Control charts are:</t>
  </si>
  <si>
    <t>CHART CHOICE</t>
  </si>
  <si>
    <t>INSTRUCTIONS</t>
  </si>
  <si>
    <t>Vertical (Y) axis label</t>
  </si>
  <si>
    <t>Horizontal (X) axis label</t>
  </si>
  <si>
    <t>Your data should be organised in ascending, chronological order. Only the data points should be entered into the Data Table, not any header information.</t>
  </si>
  <si>
    <t>DATA TABLE</t>
  </si>
  <si>
    <t>Add titles by overtyping the text in the boxes below:</t>
  </si>
  <si>
    <r>
      <t xml:space="preserve">You can add chart title and labels for the X and Y axis by overtyping the text in the fields highlighted in </t>
    </r>
    <r>
      <rPr>
        <sz val="11"/>
        <color rgb="FF33CC33"/>
        <rFont val="Calibri"/>
        <family val="2"/>
        <scheme val="minor"/>
      </rPr>
      <t>green</t>
    </r>
    <r>
      <rPr>
        <sz val="11"/>
        <rFont val="Calibri"/>
        <family val="2"/>
        <scheme val="minor"/>
      </rPr>
      <t>.</t>
    </r>
  </si>
  <si>
    <r>
      <t xml:space="preserve">The introduction of a test of change can be shown on the charts by entering the relevant Index number from the Data Table in the top </t>
    </r>
    <r>
      <rPr>
        <sz val="11"/>
        <color theme="9"/>
        <rFont val="Calibri"/>
        <family val="2"/>
        <scheme val="minor"/>
      </rPr>
      <t>orange</t>
    </r>
    <r>
      <rPr>
        <sz val="11"/>
        <color theme="1"/>
        <rFont val="Calibri"/>
        <family val="2"/>
        <scheme val="minor"/>
      </rPr>
      <t xml:space="preserve"> field.</t>
    </r>
  </si>
  <si>
    <t>Add a target series by entering value below:</t>
  </si>
  <si>
    <r>
      <t>A target value can be shown as a new series on the charts by adding the objective value in the</t>
    </r>
    <r>
      <rPr>
        <sz val="11"/>
        <color theme="8"/>
        <rFont val="Calibri"/>
        <family val="2"/>
        <scheme val="minor"/>
      </rPr>
      <t xml:space="preserve"> blue</t>
    </r>
    <r>
      <rPr>
        <sz val="11"/>
        <color theme="1"/>
        <rFont val="Calibri"/>
        <family val="2"/>
        <scheme val="minor"/>
      </rPr>
      <t xml:space="preserve"> field below.</t>
    </r>
  </si>
  <si>
    <t>Out-with control limits - A data point exceeds the Upper/Lower Control Limit. This identifies a sudden change in the process.</t>
  </si>
  <si>
    <t>Shift - 8 or more consecutive points either all above or all below the centre line (CL). This identifies small, sustained changes such as an improvement to a process.</t>
  </si>
  <si>
    <t>Trend - 6 or more consecutive points all going up or all going down. If the value of two or more successive points is the same (repeats), ignore the like points when counting. This identifies a small, consistent drift in a process.</t>
  </si>
  <si>
    <t xml:space="preserve">Two Thirds - Two out of three points are located in the outer third (between 2 and 3 sigma). </t>
  </si>
  <si>
    <t xml:space="preserve">Rule 5 - </t>
  </si>
  <si>
    <t>15 plus - 15 or more consecutive data points located between the centre line and 1 sigma.</t>
  </si>
  <si>
    <t>search</t>
  </si>
  <si>
    <t>increasing series</t>
  </si>
  <si>
    <t xml:space="preserve">Addl </t>
  </si>
  <si>
    <t>decreasing series</t>
  </si>
  <si>
    <t>Note that a control chart requires a minimum of 20 data points whereas a run chart can be produced with a minimum of 10 data points. This is because the mean is more sensitive to point-to-point variation.</t>
  </si>
  <si>
    <t>There are infact many types of control chart and choosing the most appropriate one requires knowledge of the type of data you have, it's distribution and the purpose of the analysis. Lothian Analytical Services have instead chosen to apply the approach advocated by Wheeler and others and simply use an XmR or Individuals control chart. Further information on our approach can be provided on request.</t>
  </si>
  <si>
    <t>In addition to the above, control charts also contain an upper control limit (UCL) and a lower control limit (LCL). The control limits define the boundaries of expected common cause (random) variation around the mean.</t>
  </si>
  <si>
    <t>a centre line (CL). In the case of a run chart the CL is the median of the data points being plotted. With the control chart the CL is the mean (average) of the data points being plotted.</t>
  </si>
  <si>
    <t>The control chart provides a basis for taking action to improve a process (or system). A process is considered to be stable when there is random distribution of the plotted points within the limits. For a stable process, action should be directed at identifying the important causes of variation common to all the points. If the distribution (or pattern) of points is not random, the process is considered to be unstable and action should be taken to learn about the special causes of variation.</t>
  </si>
  <si>
    <t>UCL_R</t>
  </si>
  <si>
    <t>Rbar + 2/3 UCL</t>
  </si>
  <si>
    <t>Rbar - 2/3 UCL</t>
  </si>
  <si>
    <t>Rbar + 1/3 UCL</t>
  </si>
  <si>
    <t>Rbar - 1/3 UCL</t>
  </si>
  <si>
    <t>Test of Change 1:</t>
  </si>
  <si>
    <t>Test of Change 2:</t>
  </si>
  <si>
    <t>Test of Change 3:</t>
  </si>
  <si>
    <t>Test of Change 4:</t>
  </si>
  <si>
    <t>Test of Change 5:</t>
  </si>
  <si>
    <t>Test of Change1</t>
  </si>
  <si>
    <t>Test of Change2</t>
  </si>
  <si>
    <t>Test of Change3</t>
  </si>
  <si>
    <t>Test of Change4</t>
  </si>
  <si>
    <t>Test of Change5</t>
  </si>
  <si>
    <t>Test of Change Merged</t>
  </si>
  <si>
    <t>2&gt;3</t>
  </si>
  <si>
    <t>3&gt;4</t>
  </si>
  <si>
    <t>4&gt;5</t>
  </si>
  <si>
    <t>1&gt;3</t>
  </si>
  <si>
    <t>3&gt;5</t>
  </si>
  <si>
    <t>1&gt;4</t>
  </si>
  <si>
    <t>2&gt;5</t>
  </si>
  <si>
    <t>1&gt;5</t>
  </si>
  <si>
    <t>1&gt;2</t>
  </si>
  <si>
    <t>Sequence,</t>
  </si>
  <si>
    <t>Median1</t>
  </si>
  <si>
    <t>Median2</t>
  </si>
  <si>
    <t>Median3</t>
  </si>
  <si>
    <t>Median4</t>
  </si>
  <si>
    <t>Median5</t>
  </si>
  <si>
    <t>2&gt;4</t>
  </si>
  <si>
    <t>End Run Series</t>
  </si>
  <si>
    <t>Median End Series</t>
  </si>
  <si>
    <t>end</t>
  </si>
  <si>
    <t>5&gt;END</t>
  </si>
  <si>
    <t>4&gt;end</t>
  </si>
  <si>
    <t>3&gt;end</t>
  </si>
  <si>
    <t>1&gt;end</t>
  </si>
  <si>
    <t>M1&gt;2</t>
  </si>
  <si>
    <t>M2&gt;3</t>
  </si>
  <si>
    <t>M3&gt;4</t>
  </si>
  <si>
    <t>M4&gt;5</t>
  </si>
  <si>
    <t>m5&gt;6</t>
  </si>
  <si>
    <t>m1&gt;3</t>
  </si>
  <si>
    <t>m2&gt;4</t>
  </si>
  <si>
    <t>m3&gt;5</t>
  </si>
  <si>
    <t>m4&lt;&gt;6</t>
  </si>
  <si>
    <t>m1\&gt;4</t>
  </si>
  <si>
    <t>m2&gt;5</t>
  </si>
  <si>
    <t>m4&gt;6</t>
  </si>
  <si>
    <t>m1&gt;5</t>
  </si>
  <si>
    <t>m2?6</t>
  </si>
  <si>
    <t>1&gt;6</t>
  </si>
  <si>
    <t>Mean1</t>
  </si>
  <si>
    <t>Mean2</t>
  </si>
  <si>
    <t>Mean3</t>
  </si>
  <si>
    <t>Mean4</t>
  </si>
  <si>
    <t>Mean5</t>
  </si>
  <si>
    <t>Mean6(end)</t>
  </si>
  <si>
    <t>Mean (running)</t>
  </si>
  <si>
    <t>d with na()</t>
  </si>
  <si>
    <t>Mean1&gt;2</t>
  </si>
  <si>
    <t>Mean2&gt;3</t>
  </si>
  <si>
    <t>Mean3&gt;4</t>
  </si>
  <si>
    <t>Mean4&gt;5</t>
  </si>
  <si>
    <t>mean5&gt;6</t>
  </si>
  <si>
    <t>mean1&gt;3</t>
  </si>
  <si>
    <t>mean2&gt;4</t>
  </si>
  <si>
    <t>mean3&gt;5</t>
  </si>
  <si>
    <t>mean4&lt;&gt;6</t>
  </si>
  <si>
    <t>mean1\&gt;4</t>
  </si>
  <si>
    <t>mean2&gt;5</t>
  </si>
  <si>
    <t>mean4&gt;6</t>
  </si>
  <si>
    <t>mean1&gt;5</t>
  </si>
  <si>
    <t>mean2/6</t>
  </si>
  <si>
    <t>mean1&gt;6</t>
  </si>
  <si>
    <t>AVMR1</t>
  </si>
  <si>
    <t>AVMR2</t>
  </si>
  <si>
    <t>AVMR3</t>
  </si>
  <si>
    <t>AVMR4</t>
  </si>
  <si>
    <t>AVMR5</t>
  </si>
  <si>
    <t>AVMR6(end)</t>
  </si>
  <si>
    <t>AVMR1&gt;2</t>
  </si>
  <si>
    <t>AVMR2&gt;3</t>
  </si>
  <si>
    <t>AVMR3&gt;4</t>
  </si>
  <si>
    <t>AVMR4&gt;5</t>
  </si>
  <si>
    <t>AVMR5&gt;6</t>
  </si>
  <si>
    <t>AVMR1&gt;3</t>
  </si>
  <si>
    <t>AVMR2&gt;4</t>
  </si>
  <si>
    <t>AVMR3&gt;5</t>
  </si>
  <si>
    <t>AVMR4&gt;6</t>
  </si>
  <si>
    <t>AVMR1&gt;4</t>
  </si>
  <si>
    <t>AVMR2&gt;5</t>
  </si>
  <si>
    <t>AVMR1&gt;5</t>
  </si>
  <si>
    <t>AVMR2&gt;6</t>
  </si>
  <si>
    <t>AVMR1&gt;6</t>
  </si>
  <si>
    <t>mr1</t>
  </si>
  <si>
    <t>MR2</t>
  </si>
  <si>
    <t>MR3</t>
  </si>
  <si>
    <t>MR4</t>
  </si>
  <si>
    <t>MR5</t>
  </si>
  <si>
    <t>MR6</t>
  </si>
  <si>
    <t>AvMR (running)</t>
  </si>
  <si>
    <t>Last Data Point:</t>
  </si>
  <si>
    <t>MOVING RANGE CHART</t>
  </si>
  <si>
    <t>The Moving Range Chart shows the short term variation in a process caused by point to point differences.  It is expected that this variation is predictable.  If the Moving Range Chart is in control then control limits for the associated Control Chart can be derived using the average moving range.  However, if any datapoint on the Moving Range Chart is outside the control limit (there is only one limit because absolute differences are used) then the process is out of control.  Therefore the control limits on the Control Chart may not be valid because there is not a good estimate of average moving range.</t>
  </si>
  <si>
    <t>Median Running</t>
  </si>
  <si>
    <t xml:space="preserve">        system, and affect all outcomes of the system.</t>
  </si>
  <si>
    <r>
      <rPr>
        <b/>
        <sz val="11"/>
        <color theme="1"/>
        <rFont val="Calibri"/>
        <family val="2"/>
        <scheme val="minor"/>
      </rPr>
      <t>Run</t>
    </r>
    <r>
      <rPr>
        <sz val="11"/>
        <color theme="1"/>
        <rFont val="Calibri"/>
        <family val="2"/>
        <scheme val="minor"/>
      </rPr>
      <t xml:space="preserve"> charts are one of the most useful tools in quality improvement. They allow us to:</t>
    </r>
  </si>
  <si>
    <r>
      <t xml:space="preserve">The </t>
    </r>
    <r>
      <rPr>
        <b/>
        <sz val="11"/>
        <color theme="1"/>
        <rFont val="Calibri"/>
        <family val="2"/>
        <scheme val="minor"/>
      </rPr>
      <t>Statistical Process Control (SPC)</t>
    </r>
    <r>
      <rPr>
        <sz val="11"/>
        <color theme="1"/>
        <rFont val="Calibri"/>
        <family val="2"/>
        <scheme val="minor"/>
      </rPr>
      <t xml:space="preserve"> or control chart is a statistical tool used to distinguish between variation in a measure due to common causes and those due to special causes. </t>
    </r>
  </si>
  <si>
    <r>
      <t xml:space="preserve">The </t>
    </r>
    <r>
      <rPr>
        <b/>
        <sz val="11"/>
        <color theme="1"/>
        <rFont val="Calibri"/>
        <family val="2"/>
        <scheme val="minor"/>
      </rPr>
      <t>Moving Range chart</t>
    </r>
    <r>
      <rPr>
        <sz val="11"/>
        <color theme="1"/>
        <rFont val="Calibri"/>
        <family val="2"/>
        <scheme val="minor"/>
      </rPr>
      <t xml:space="preserve"> provides an assurance that the control limits on the SPC chart are valid. A Moving Range chart shows the short term variation in a process caused by point to point differences, if any datapoint on the Moving Range Chart is outside the control limit  then the process is out of control and the control limits on the associated Control Chart may not be valid.</t>
    </r>
  </si>
  <si>
    <r>
      <rPr>
        <b/>
        <sz val="11"/>
        <color theme="1"/>
        <rFont val="Calibri"/>
        <family val="2"/>
        <scheme val="minor"/>
      </rPr>
      <t>Common Causes</t>
    </r>
    <r>
      <rPr>
        <sz val="11"/>
        <color theme="1"/>
        <rFont val="Calibri"/>
        <family val="2"/>
        <scheme val="minor"/>
      </rPr>
      <t xml:space="preserve"> – those causes that are inherent in the system (process or product) over time, affect everyone working in the                </t>
    </r>
  </si>
  <si>
    <r>
      <rPr>
        <b/>
        <sz val="11"/>
        <color theme="1"/>
        <rFont val="Calibri"/>
        <family val="2"/>
        <scheme val="minor"/>
      </rPr>
      <t>Special Causes</t>
    </r>
    <r>
      <rPr>
        <sz val="11"/>
        <color theme="1"/>
        <rFont val="Calibri"/>
        <family val="2"/>
        <scheme val="minor"/>
      </rPr>
      <t xml:space="preserve"> – those causes that are not part of the system (process or product) but arise because of specific circumstances.</t>
    </r>
  </si>
  <si>
    <t>END</t>
  </si>
  <si>
    <t xml:space="preserve">Show a test of change on the charts by replacing "END" with the relevant Index number from the Data Table. </t>
  </si>
  <si>
    <r>
      <t xml:space="preserve">All test of change cells </t>
    </r>
    <r>
      <rPr>
        <sz val="11"/>
        <color theme="9" tint="-0.249977111117893"/>
        <rFont val="Calibri"/>
        <family val="2"/>
        <scheme val="minor"/>
      </rPr>
      <t xml:space="preserve">(orange) </t>
    </r>
    <r>
      <rPr>
        <sz val="11"/>
        <rFont val="Calibri"/>
        <family val="2"/>
        <scheme val="minor"/>
      </rPr>
      <t xml:space="preserve">need to be populated with either the relevant index number or text "END" as appropriate. </t>
    </r>
  </si>
  <si>
    <r>
      <t xml:space="preserve">Data manually entered or pasted into the Data Table cells (highlighted in </t>
    </r>
    <r>
      <rPr>
        <sz val="11"/>
        <color theme="7"/>
        <rFont val="Calibri"/>
        <family val="2"/>
        <scheme val="minor"/>
      </rPr>
      <t>purple</t>
    </r>
    <r>
      <rPr>
        <sz val="11"/>
        <color theme="1"/>
        <rFont val="Calibri"/>
        <family val="2"/>
        <scheme val="minor"/>
      </rPr>
      <t xml:space="preserve"> below) will automatically be reflected in the charts on the following sheets.</t>
    </r>
  </si>
  <si>
    <t>Reason 1 - It can detect sudden shifts even when the individual values are still withing the limitations of the control chart.</t>
  </si>
  <si>
    <t>While it may be difficult to find a mathematical justification for showing the Moving Range chart there are key practical reasons for doing so:</t>
  </si>
  <si>
    <t xml:space="preserve">you will find three or fewer possible values for the moving ranges (including zero) below the upper range limit (UCL). In consequence the SPC </t>
  </si>
  <si>
    <t xml:space="preserve">chart will have many false alarms. </t>
  </si>
  <si>
    <t xml:space="preserve">Reason 2 - Detecting "Chunky" data. "Chunky" data occur when the measurement increment is too large for the application at hand. When this happens </t>
  </si>
  <si>
    <t>Target</t>
  </si>
</sst>
</file>

<file path=xl/styles.xml><?xml version="1.0" encoding="utf-8"?>
<styleSheet xmlns="http://schemas.openxmlformats.org/spreadsheetml/2006/main">
  <numFmts count="1">
    <numFmt numFmtId="164" formatCode="0.0"/>
  </numFmts>
  <fonts count="15">
    <font>
      <sz val="11"/>
      <color theme="1"/>
      <name val="Calibri"/>
      <family val="2"/>
      <scheme val="minor"/>
    </font>
    <font>
      <sz val="11"/>
      <color rgb="FFFF0000"/>
      <name val="Calibri"/>
      <family val="2"/>
      <scheme val="minor"/>
    </font>
    <font>
      <sz val="11"/>
      <color rgb="FF006100"/>
      <name val="Calibri"/>
      <family val="2"/>
      <scheme val="minor"/>
    </font>
    <font>
      <sz val="10"/>
      <color indexed="12"/>
      <name val="Arial"/>
      <family val="2"/>
    </font>
    <font>
      <b/>
      <sz val="11"/>
      <color theme="1"/>
      <name val="Calibri"/>
      <family val="2"/>
      <scheme val="minor"/>
    </font>
    <font>
      <sz val="28"/>
      <color theme="1"/>
      <name val="Calibri"/>
      <family val="2"/>
      <scheme val="minor"/>
    </font>
    <font>
      <sz val="11"/>
      <name val="Calibri"/>
      <family val="2"/>
      <scheme val="minor"/>
    </font>
    <font>
      <sz val="11"/>
      <color rgb="FF33CC33"/>
      <name val="Calibri"/>
      <family val="2"/>
      <scheme val="minor"/>
    </font>
    <font>
      <sz val="11"/>
      <color theme="7"/>
      <name val="Calibri"/>
      <family val="2"/>
      <scheme val="minor"/>
    </font>
    <font>
      <sz val="11"/>
      <color theme="9"/>
      <name val="Calibri"/>
      <family val="2"/>
      <scheme val="minor"/>
    </font>
    <font>
      <sz val="11"/>
      <color theme="8"/>
      <name val="Calibri"/>
      <family val="2"/>
      <scheme val="minor"/>
    </font>
    <font>
      <b/>
      <sz val="11"/>
      <color rgb="FFFF0000"/>
      <name val="Calibri"/>
      <family val="2"/>
      <scheme val="minor"/>
    </font>
    <font>
      <sz val="11"/>
      <color theme="4"/>
      <name val="Calibri"/>
      <family val="2"/>
      <scheme val="minor"/>
    </font>
    <font>
      <sz val="11"/>
      <color theme="9" tint="-0.249977111117893"/>
      <name val="Calibri"/>
      <family val="2"/>
      <scheme val="minor"/>
    </font>
    <font>
      <sz val="11"/>
      <color theme="1" tint="0.499984740745262"/>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indexed="42"/>
        <bgColor indexed="64"/>
      </patternFill>
    </fill>
    <fill>
      <patternFill patternType="solid">
        <fgColor rgb="FF92D050"/>
        <bgColor indexed="64"/>
      </patternFill>
    </fill>
    <fill>
      <patternFill patternType="solid">
        <fgColor theme="1" tint="0.499984740745262"/>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7"/>
        <bgColor indexed="64"/>
      </patternFill>
    </fill>
    <fill>
      <patternFill patternType="solid">
        <fgColor theme="9"/>
        <bgColor indexed="64"/>
      </patternFill>
    </fill>
    <fill>
      <patternFill patternType="solid">
        <fgColor theme="7" tint="0.79998168889431442"/>
        <bgColor indexed="64"/>
      </patternFill>
    </fill>
  </fills>
  <borders count="3">
    <border>
      <left/>
      <right/>
      <top/>
      <bottom/>
      <diagonal/>
    </border>
    <border>
      <left style="thin">
        <color indexed="55"/>
      </left>
      <right style="thin">
        <color indexed="55"/>
      </right>
      <top style="thin">
        <color indexed="55"/>
      </top>
      <bottom style="thin">
        <color indexed="55"/>
      </bottom>
      <diagonal/>
    </border>
    <border>
      <left style="thin">
        <color theme="1" tint="0.499984740745262"/>
      </left>
      <right style="thin">
        <color theme="1" tint="0.499984740745262"/>
      </right>
      <top style="thin">
        <color theme="1" tint="0.499984740745262"/>
      </top>
      <bottom style="thin">
        <color theme="1" tint="0.499984740745262"/>
      </bottom>
      <diagonal/>
    </border>
  </borders>
  <cellStyleXfs count="3">
    <xf numFmtId="0" fontId="0" fillId="0" borderId="0"/>
    <xf numFmtId="0" fontId="2" fillId="3" borderId="0" applyNumberFormat="0" applyBorder="0" applyAlignment="0" applyProtection="0"/>
    <xf numFmtId="0" fontId="3" fillId="4" borderId="1" applyNumberFormat="0" applyAlignment="0">
      <protection locked="0"/>
    </xf>
  </cellStyleXfs>
  <cellXfs count="92">
    <xf numFmtId="0" fontId="0" fillId="0" borderId="0" xfId="0"/>
    <xf numFmtId="0" fontId="0" fillId="2" borderId="0" xfId="0" applyFill="1"/>
    <xf numFmtId="0" fontId="0" fillId="0" borderId="0" xfId="0" applyBorder="1"/>
    <xf numFmtId="0" fontId="0" fillId="0" borderId="0" xfId="0" applyFill="1" applyBorder="1"/>
    <xf numFmtId="0" fontId="0" fillId="2" borderId="0" xfId="0" applyFill="1" applyBorder="1"/>
    <xf numFmtId="0" fontId="0" fillId="0" borderId="0" xfId="0" applyNumberFormat="1" applyBorder="1"/>
    <xf numFmtId="0" fontId="0" fillId="2" borderId="0" xfId="0" applyNumberFormat="1" applyFill="1" applyBorder="1"/>
    <xf numFmtId="0" fontId="0" fillId="0" borderId="0" xfId="0" applyFill="1"/>
    <xf numFmtId="164" fontId="0" fillId="0" borderId="0" xfId="0" applyNumberFormat="1" applyBorder="1"/>
    <xf numFmtId="0" fontId="0" fillId="0" borderId="0" xfId="0" applyNumberFormat="1" applyFill="1" applyBorder="1"/>
    <xf numFmtId="0" fontId="0" fillId="0" borderId="0" xfId="0" applyNumberFormat="1" applyFill="1"/>
    <xf numFmtId="2" fontId="0" fillId="0" borderId="0" xfId="0" applyNumberFormat="1" applyBorder="1"/>
    <xf numFmtId="0" fontId="0" fillId="0" borderId="0" xfId="0" applyAlignment="1">
      <alignment horizontal="right"/>
    </xf>
    <xf numFmtId="0" fontId="0" fillId="5" borderId="0" xfId="0" applyFill="1"/>
    <xf numFmtId="0" fontId="0" fillId="5" borderId="0" xfId="0" applyFill="1" applyBorder="1"/>
    <xf numFmtId="0" fontId="0" fillId="0" borderId="0" xfId="0" applyNumberFormat="1"/>
    <xf numFmtId="0" fontId="5" fillId="0" borderId="0" xfId="0" applyFont="1"/>
    <xf numFmtId="0" fontId="0" fillId="0" borderId="0" xfId="0" applyAlignment="1">
      <alignment vertical="top"/>
    </xf>
    <xf numFmtId="0" fontId="0" fillId="0" borderId="0" xfId="0" applyAlignment="1">
      <alignment horizontal="right" vertical="top"/>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Fill="1" applyBorder="1" applyAlignment="1">
      <alignment horizontal="right" vertical="center" indent="3"/>
    </xf>
    <xf numFmtId="0" fontId="0" fillId="0" borderId="0" xfId="0" applyFill="1" applyAlignment="1">
      <alignment horizontal="right" vertical="center" indent="3"/>
    </xf>
    <xf numFmtId="0" fontId="2" fillId="0" borderId="0" xfId="1" applyFill="1"/>
    <xf numFmtId="0" fontId="0" fillId="0" borderId="0" xfId="0" applyFill="1" applyAlignment="1">
      <alignment vertical="top"/>
    </xf>
    <xf numFmtId="0" fontId="0" fillId="0" borderId="0" xfId="0" applyFill="1" applyAlignment="1">
      <alignment vertical="top"/>
    </xf>
    <xf numFmtId="0" fontId="1" fillId="0" borderId="0" xfId="0" applyFont="1" applyFill="1" applyAlignment="1">
      <alignment horizontal="center" vertical="top"/>
    </xf>
    <xf numFmtId="0" fontId="0" fillId="0" borderId="0" xfId="0" applyAlignment="1">
      <alignment horizontal="center"/>
    </xf>
    <xf numFmtId="0" fontId="0" fillId="0" borderId="0" xfId="0" applyFill="1" applyAlignment="1">
      <alignment horizontal="center"/>
    </xf>
    <xf numFmtId="0" fontId="0" fillId="0" borderId="0" xfId="0" applyFill="1" applyAlignment="1">
      <alignment horizontal="right" vertical="top" indent="2"/>
    </xf>
    <xf numFmtId="0" fontId="0" fillId="0" borderId="0" xfId="0" applyFill="1" applyAlignment="1">
      <alignment horizontal="center" vertical="top"/>
    </xf>
    <xf numFmtId="0" fontId="2" fillId="9" borderId="0" xfId="1" applyFill="1" applyAlignment="1">
      <alignment horizontal="center" vertical="center"/>
    </xf>
    <xf numFmtId="0" fontId="4" fillId="0" borderId="0" xfId="0" applyFont="1" applyFill="1" applyAlignment="1">
      <alignment vertical="top"/>
    </xf>
    <xf numFmtId="0" fontId="4" fillId="0" borderId="0" xfId="0" applyNumberFormat="1" applyFont="1" applyAlignment="1">
      <alignment vertical="top"/>
    </xf>
    <xf numFmtId="0" fontId="0" fillId="10" borderId="0" xfId="0" applyFill="1" applyBorder="1"/>
    <xf numFmtId="0" fontId="6" fillId="0" borderId="0" xfId="1" applyFont="1" applyFill="1" applyAlignment="1">
      <alignment horizontal="left" wrapText="1"/>
    </xf>
    <xf numFmtId="0" fontId="0" fillId="8" borderId="0" xfId="0" applyFill="1" applyAlignment="1">
      <alignment horizontal="center"/>
    </xf>
    <xf numFmtId="0" fontId="11" fillId="0" borderId="0" xfId="0" applyFont="1" applyFill="1" applyBorder="1"/>
    <xf numFmtId="0" fontId="11" fillId="2" borderId="0" xfId="0" applyFont="1" applyFill="1" applyBorder="1"/>
    <xf numFmtId="0" fontId="11" fillId="0" borderId="0" xfId="0" applyFont="1" applyBorder="1"/>
    <xf numFmtId="164" fontId="0" fillId="0" borderId="0" xfId="0" applyNumberFormat="1" applyFill="1" applyBorder="1"/>
    <xf numFmtId="2" fontId="0" fillId="0" borderId="0" xfId="0" applyNumberFormat="1" applyFill="1" applyBorder="1"/>
    <xf numFmtId="14" fontId="0" fillId="0" borderId="0" xfId="0" applyNumberFormat="1" applyBorder="1"/>
    <xf numFmtId="0" fontId="12" fillId="0" borderId="0" xfId="0" applyFont="1"/>
    <xf numFmtId="0" fontId="1" fillId="0" borderId="0" xfId="0" applyFont="1" applyBorder="1"/>
    <xf numFmtId="0" fontId="1" fillId="2" borderId="0" xfId="0" applyFont="1" applyFill="1" applyBorder="1"/>
    <xf numFmtId="0" fontId="1" fillId="0" borderId="0" xfId="0" applyFont="1" applyFill="1" applyBorder="1"/>
    <xf numFmtId="0" fontId="11" fillId="10" borderId="0" xfId="0" applyFont="1" applyFill="1" applyBorder="1"/>
    <xf numFmtId="0" fontId="11" fillId="11" borderId="0" xfId="0" applyFont="1" applyFill="1" applyBorder="1"/>
    <xf numFmtId="0" fontId="6" fillId="0" borderId="0" xfId="0" applyFont="1" applyFill="1" applyBorder="1"/>
    <xf numFmtId="0" fontId="6" fillId="2" borderId="0" xfId="0" applyFont="1" applyFill="1" applyBorder="1"/>
    <xf numFmtId="0" fontId="6" fillId="0" borderId="0" xfId="0" applyFont="1" applyBorder="1"/>
    <xf numFmtId="0" fontId="0" fillId="12" borderId="0" xfId="0" applyFill="1" applyBorder="1"/>
    <xf numFmtId="0" fontId="11" fillId="0" borderId="0" xfId="0" applyFont="1" applyBorder="1" applyAlignment="1">
      <alignment horizontal="right"/>
    </xf>
    <xf numFmtId="2" fontId="11" fillId="0" borderId="0" xfId="0" applyNumberFormat="1" applyFont="1" applyBorder="1"/>
    <xf numFmtId="2" fontId="11" fillId="0" borderId="0" xfId="0" applyNumberFormat="1" applyFont="1" applyFill="1" applyBorder="1"/>
    <xf numFmtId="0" fontId="11" fillId="0" borderId="0" xfId="0" applyFont="1" applyFill="1"/>
    <xf numFmtId="0" fontId="0" fillId="13" borderId="0" xfId="0" applyFill="1" applyBorder="1"/>
    <xf numFmtId="0" fontId="0" fillId="0" borderId="0" xfId="0" applyNumberFormat="1" applyFill="1" applyAlignment="1">
      <alignment vertical="top" wrapText="1"/>
    </xf>
    <xf numFmtId="0" fontId="0" fillId="0" borderId="0" xfId="0" applyFill="1" applyAlignment="1">
      <alignment horizontal="left" vertical="top" wrapText="1"/>
    </xf>
    <xf numFmtId="0" fontId="0" fillId="0" borderId="0" xfId="0" applyFill="1" applyAlignment="1">
      <alignment vertical="top" wrapText="1"/>
    </xf>
    <xf numFmtId="0" fontId="0" fillId="0" borderId="0" xfId="0" applyFill="1" applyAlignment="1">
      <alignment vertical="top"/>
    </xf>
    <xf numFmtId="0" fontId="6" fillId="0" borderId="0" xfId="1" applyFont="1" applyFill="1" applyAlignment="1">
      <alignment horizontal="left" wrapText="1"/>
    </xf>
    <xf numFmtId="14" fontId="0" fillId="0" borderId="0" xfId="0" applyNumberFormat="1"/>
    <xf numFmtId="0" fontId="2" fillId="3" borderId="0" xfId="1" applyAlignment="1">
      <alignment horizontal="center"/>
    </xf>
    <xf numFmtId="0" fontId="2" fillId="3" borderId="0" xfId="1" applyAlignment="1">
      <alignment horizontal="center" vertical="center"/>
    </xf>
    <xf numFmtId="0" fontId="0" fillId="0" borderId="0" xfId="0" applyFill="1" applyAlignment="1">
      <alignment horizontal="left" vertical="top" indent="2"/>
    </xf>
    <xf numFmtId="0" fontId="0" fillId="0" borderId="0" xfId="0" applyFill="1" applyAlignment="1">
      <alignment horizontal="left" vertical="top" wrapText="1" indent="2"/>
    </xf>
    <xf numFmtId="0" fontId="0" fillId="0" borderId="0" xfId="0" applyFill="1" applyAlignment="1">
      <alignment horizontal="left" vertical="top" indent="12"/>
    </xf>
    <xf numFmtId="0" fontId="6" fillId="8" borderId="0" xfId="1" applyFont="1" applyFill="1" applyAlignment="1">
      <alignment horizontal="center" vertical="center"/>
    </xf>
    <xf numFmtId="0" fontId="0" fillId="0" borderId="0" xfId="0" applyAlignment="1">
      <alignment wrapText="1"/>
    </xf>
    <xf numFmtId="0" fontId="0" fillId="0" borderId="0" xfId="0" applyAlignment="1"/>
    <xf numFmtId="0" fontId="0" fillId="0" borderId="0" xfId="0" applyAlignment="1">
      <alignment horizontal="left"/>
    </xf>
    <xf numFmtId="0" fontId="4" fillId="6" borderId="2" xfId="0" applyFont="1" applyFill="1" applyBorder="1" applyAlignment="1">
      <alignment horizontal="center"/>
    </xf>
    <xf numFmtId="1" fontId="0" fillId="7" borderId="2" xfId="0" applyNumberFormat="1" applyFill="1" applyBorder="1" applyAlignment="1">
      <alignment horizontal="center"/>
    </xf>
    <xf numFmtId="0" fontId="0" fillId="7" borderId="2" xfId="0" applyFill="1" applyBorder="1" applyAlignment="1">
      <alignment horizontal="center"/>
    </xf>
    <xf numFmtId="1" fontId="14" fillId="7" borderId="2" xfId="0" applyNumberFormat="1" applyFont="1" applyFill="1" applyBorder="1" applyAlignment="1">
      <alignment horizontal="center"/>
    </xf>
    <xf numFmtId="14" fontId="0" fillId="7" borderId="2" xfId="0" applyNumberFormat="1" applyFill="1" applyBorder="1"/>
    <xf numFmtId="1" fontId="0" fillId="7" borderId="2" xfId="0" applyNumberFormat="1" applyFill="1" applyBorder="1" applyAlignment="1">
      <alignment horizontal="center"/>
    </xf>
    <xf numFmtId="0" fontId="0" fillId="0" borderId="0" xfId="0" applyFill="1" applyAlignment="1">
      <alignment vertical="top"/>
    </xf>
    <xf numFmtId="0" fontId="0" fillId="0" borderId="0" xfId="0" applyFill="1" applyAlignment="1">
      <alignment vertical="top" wrapText="1"/>
    </xf>
    <xf numFmtId="0" fontId="12" fillId="0" borderId="0" xfId="0" applyNumberFormat="1" applyFont="1" applyAlignment="1">
      <alignment vertical="top" wrapText="1"/>
    </xf>
    <xf numFmtId="0" fontId="0" fillId="0" borderId="0" xfId="0" applyFill="1" applyAlignment="1">
      <alignment horizontal="left" vertical="top" wrapText="1"/>
    </xf>
    <xf numFmtId="0" fontId="0" fillId="0" borderId="0" xfId="0" applyNumberFormat="1" applyFill="1" applyAlignment="1">
      <alignment vertical="top" wrapText="1"/>
    </xf>
    <xf numFmtId="0" fontId="0" fillId="0" borderId="0" xfId="0" applyAlignment="1">
      <alignment vertical="top" wrapText="1"/>
    </xf>
    <xf numFmtId="0" fontId="0" fillId="0" borderId="0" xfId="0" applyFill="1" applyAlignment="1">
      <alignment horizontal="left" vertical="top" wrapText="1" indent="2"/>
    </xf>
    <xf numFmtId="0" fontId="6" fillId="0" borderId="0" xfId="1" applyFont="1" applyFill="1" applyAlignment="1">
      <alignment horizontal="left" wrapText="1"/>
    </xf>
    <xf numFmtId="0" fontId="0" fillId="0" borderId="0" xfId="0" applyAlignment="1">
      <alignment horizontal="left" wrapText="1"/>
    </xf>
    <xf numFmtId="0" fontId="0" fillId="0" borderId="0" xfId="0" applyFont="1" applyFill="1" applyBorder="1" applyAlignment="1">
      <alignment horizontal="left" vertical="top" wrapText="1"/>
    </xf>
    <xf numFmtId="0" fontId="0" fillId="0" borderId="0" xfId="0" applyAlignment="1">
      <alignment horizontal="left" vertical="top" wrapText="1"/>
    </xf>
    <xf numFmtId="0" fontId="6" fillId="0" borderId="0" xfId="0" applyNumberFormat="1" applyFont="1" applyAlignment="1">
      <alignment wrapText="1"/>
    </xf>
    <xf numFmtId="0" fontId="0" fillId="0" borderId="0" xfId="0" applyNumberFormat="1" applyAlignment="1">
      <alignment wrapText="1"/>
    </xf>
  </cellXfs>
  <cellStyles count="3">
    <cellStyle name="Data" xfId="2"/>
    <cellStyle name="Good" xfId="1" builtinId="26"/>
    <cellStyle name="Normal" xfId="0" builtinId="0"/>
  </cellStyles>
  <dxfs count="5">
    <dxf>
      <fill>
        <patternFill patternType="none">
          <fgColor indexed="64"/>
          <bgColor indexed="65"/>
        </patternFill>
      </fill>
      <alignment horizontal="right" vertical="center" textRotation="0" wrapText="0" indent="3" relativeIndent="255" justifyLastLine="0" shrinkToFit="0" readingOrder="0"/>
    </dxf>
    <dxf>
      <fill>
        <patternFill patternType="none">
          <fgColor indexed="64"/>
          <bgColor indexed="65"/>
        </patternFill>
      </fill>
      <alignment horizontal="right" vertical="center" textRotation="0" wrapText="0" indent="3" relativeIndent="255" justifyLastLine="0" shrinkToFit="0" readingOrder="0"/>
    </dxf>
    <dxf>
      <fill>
        <patternFill patternType="none">
          <fgColor indexed="64"/>
          <bgColor indexed="65"/>
        </patternFill>
      </fill>
      <alignment horizontal="right" vertical="center" textRotation="0" wrapText="0" indent="3" relativeIndent="255" justifyLastLine="0" shrinkToFit="0" readingOrder="0"/>
    </dxf>
    <dxf>
      <fill>
        <patternFill patternType="none">
          <fgColor indexed="64"/>
          <bgColor indexed="65"/>
        </patternFill>
      </fill>
      <alignment horizontal="right" vertical="center" textRotation="0" wrapText="0" indent="3" relativeIndent="255" justifyLastLine="0" shrinkToFit="0" readingOrder="0"/>
    </dxf>
    <dxf>
      <fill>
        <patternFill patternType="none">
          <fgColor indexed="64"/>
          <bgColor indexed="65"/>
        </patternFill>
      </fill>
      <alignment horizontal="center" vertical="center" textRotation="0" wrapText="0" indent="0" relativeIndent="255" justifyLastLine="0" shrinkToFit="0" readingOrder="0"/>
    </dxf>
  </dxfs>
  <tableStyles count="0" defaultTableStyle="TableStyleMedium9" defaultPivotStyle="PivotStyleLight16"/>
  <colors>
    <mruColors>
      <color rgb="FF9900FF"/>
      <color rgb="FFFFFF00"/>
      <color rgb="FF33CC33"/>
      <color rgb="FF0066FF"/>
      <color rgb="FF6699FF"/>
      <color rgb="FF66CCFF"/>
      <color rgb="FF0099FF"/>
      <color rgb="FFCC9900"/>
      <color rgb="FFC10F9F"/>
      <color rgb="FF3399FF"/>
    </mru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title>
      <c:tx>
        <c:strRef>
          <c:f>Data!$F$18</c:f>
          <c:strCache>
            <c:ptCount val="1"/>
            <c:pt idx="0">
              <c:v>Graph Title</c:v>
            </c:pt>
          </c:strCache>
        </c:strRef>
      </c:tx>
      <c:layout/>
    </c:title>
    <c:plotArea>
      <c:layout>
        <c:manualLayout>
          <c:layoutTarget val="inner"/>
          <c:xMode val="edge"/>
          <c:yMode val="edge"/>
          <c:x val="4.2574530593953948E-2"/>
          <c:y val="0.12134840390805511"/>
          <c:w val="0.71652682511348942"/>
          <c:h val="0.64121351810115301"/>
        </c:manualLayout>
      </c:layout>
      <c:scatterChart>
        <c:scatterStyle val="lineMarker"/>
        <c:ser>
          <c:idx val="5"/>
          <c:order val="0"/>
          <c:tx>
            <c:v>Rule 1 - Shift (6+ above CL)</c:v>
          </c:tx>
          <c:spPr>
            <a:ln w="28575">
              <a:noFill/>
            </a:ln>
          </c:spPr>
          <c:marker>
            <c:symbol val="circle"/>
            <c:size val="10"/>
            <c:spPr>
              <a:noFill/>
              <a:ln w="25400">
                <a:solidFill>
                  <a:srgbClr val="F79646">
                    <a:lumMod val="75000"/>
                  </a:srgbClr>
                </a:solidFill>
              </a:ln>
            </c:spPr>
          </c:marker>
          <c:xVal>
            <c:numRef>
              <c:f>[0]!XAXIS</c:f>
              <c:numCache>
                <c:formatCode>dd/mm/yyyy</c:formatCode>
                <c:ptCount val="200"/>
                <c:pt idx="0">
                  <c:v>1</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numCache>
            </c:numRef>
          </c:xVal>
          <c:yVal>
            <c:numRef>
              <c:f>[0]!shift_above</c:f>
              <c:numCache>
                <c:formatCode>General</c:formatCode>
                <c:ptCount val="20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numCache>
            </c:numRef>
          </c:yVal>
        </c:ser>
        <c:ser>
          <c:idx val="6"/>
          <c:order val="1"/>
          <c:tx>
            <c:v>Rule 1 - Shift (6+ below CL)</c:v>
          </c:tx>
          <c:spPr>
            <a:ln w="28575">
              <a:noFill/>
            </a:ln>
          </c:spPr>
          <c:marker>
            <c:symbol val="circle"/>
            <c:size val="10"/>
            <c:spPr>
              <a:noFill/>
              <a:ln w="25400">
                <a:solidFill>
                  <a:schemeClr val="accent6">
                    <a:lumMod val="75000"/>
                  </a:schemeClr>
                </a:solidFill>
              </a:ln>
            </c:spPr>
          </c:marker>
          <c:xVal>
            <c:numRef>
              <c:f>[0]!XAXIS</c:f>
              <c:numCache>
                <c:formatCode>dd/mm/yyyy</c:formatCode>
                <c:ptCount val="200"/>
                <c:pt idx="0">
                  <c:v>1</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numCache>
            </c:numRef>
          </c:xVal>
          <c:yVal>
            <c:numRef>
              <c:f>[0]!shift_below</c:f>
              <c:numCache>
                <c:formatCode>General</c:formatCode>
                <c:ptCount val="20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numCache>
            </c:numRef>
          </c:yVal>
        </c:ser>
        <c:ser>
          <c:idx val="8"/>
          <c:order val="6"/>
          <c:tx>
            <c:v>Rule 2 - Trend (5+ decreasing)</c:v>
          </c:tx>
          <c:spPr>
            <a:ln w="22225">
              <a:noFill/>
            </a:ln>
          </c:spPr>
          <c:marker>
            <c:symbol val="diamond"/>
            <c:size val="13"/>
            <c:spPr>
              <a:solidFill>
                <a:schemeClr val="accent4"/>
              </a:solidFill>
              <a:ln w="19050">
                <a:solidFill>
                  <a:srgbClr val="8064A2"/>
                </a:solidFill>
              </a:ln>
            </c:spPr>
          </c:marker>
          <c:xVal>
            <c:numRef>
              <c:f>[0]!XAXIS</c:f>
              <c:numCache>
                <c:formatCode>dd/mm/yyyy</c:formatCode>
                <c:ptCount val="200"/>
                <c:pt idx="0">
                  <c:v>1</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numCache>
            </c:numRef>
          </c:xVal>
          <c:yVal>
            <c:numRef>
              <c:f>[0]!Trend_down</c:f>
              <c:numCache>
                <c:formatCode>General</c:formatCode>
                <c:ptCount val="199"/>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numCache>
            </c:numRef>
          </c:yVal>
        </c:ser>
        <c:ser>
          <c:idx val="7"/>
          <c:order val="7"/>
          <c:tx>
            <c:v>Rule 2 - Trend (5+ increasing)</c:v>
          </c:tx>
          <c:spPr>
            <a:ln w="28575">
              <a:noFill/>
            </a:ln>
          </c:spPr>
          <c:marker>
            <c:symbol val="diamond"/>
            <c:size val="13"/>
            <c:spPr>
              <a:solidFill>
                <a:schemeClr val="accent4"/>
              </a:solidFill>
              <a:ln w="19050">
                <a:solidFill>
                  <a:schemeClr val="accent4"/>
                </a:solidFill>
              </a:ln>
            </c:spPr>
          </c:marker>
          <c:xVal>
            <c:numRef>
              <c:f>[0]!XAXIS</c:f>
              <c:numCache>
                <c:formatCode>dd/mm/yyyy</c:formatCode>
                <c:ptCount val="200"/>
                <c:pt idx="0">
                  <c:v>1</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numCache>
            </c:numRef>
          </c:xVal>
          <c:yVal>
            <c:numRef>
              <c:f>[0]!Trend_up</c:f>
              <c:numCache>
                <c:formatCode>General</c:formatCode>
                <c:ptCount val="199"/>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numCache>
            </c:numRef>
          </c:yVal>
        </c:ser>
        <c:axId val="78215808"/>
        <c:axId val="78235136"/>
      </c:scatterChart>
      <c:lineChart>
        <c:grouping val="standard"/>
        <c:ser>
          <c:idx val="9"/>
          <c:order val="2"/>
          <c:tx>
            <c:v>Rule 3 - Too Many/Too Few Runs</c:v>
          </c:tx>
          <c:spPr>
            <a:ln w="63500" cmpd="sng">
              <a:solidFill>
                <a:schemeClr val="bg1">
                  <a:lumMod val="75000"/>
                </a:schemeClr>
              </a:solidFill>
            </a:ln>
          </c:spPr>
          <c:marker>
            <c:symbol val="none"/>
          </c:marker>
          <c:cat>
            <c:numRef>
              <c:f>[0]!XAXIS</c:f>
              <c:numCache>
                <c:formatCode>dd/mm/yyyy</c:formatCode>
                <c:ptCount val="200"/>
                <c:pt idx="0">
                  <c:v>1</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numCache>
            </c:numRef>
          </c:cat>
          <c:val>
            <c:numRef>
              <c:f>[0]!Runs</c:f>
              <c:numCache>
                <c:formatCode>General</c:formatCode>
                <c:ptCount val="20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numCache>
            </c:numRef>
          </c:val>
        </c:ser>
        <c:ser>
          <c:idx val="1"/>
          <c:order val="3"/>
          <c:tx>
            <c:v>Centre Line (running median)</c:v>
          </c:tx>
          <c:spPr>
            <a:ln w="19050">
              <a:solidFill>
                <a:schemeClr val="tx1"/>
              </a:solidFill>
              <a:prstDash val="sysDash"/>
            </a:ln>
          </c:spPr>
          <c:marker>
            <c:symbol val="none"/>
          </c:marker>
          <c:cat>
            <c:numRef>
              <c:f>[0]!XAXIS</c:f>
              <c:numCache>
                <c:formatCode>dd/mm/yyyy</c:formatCode>
                <c:ptCount val="200"/>
                <c:pt idx="0">
                  <c:v>1</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numCache>
            </c:numRef>
          </c:cat>
          <c:val>
            <c:numRef>
              <c:f>Calc!$BJ$9:$BJ$208</c:f>
              <c:numCache>
                <c:formatCode>General</c:formatCode>
                <c:ptCount val="200"/>
                <c:pt idx="0">
                  <c:v>1</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val>
        </c:ser>
        <c:ser>
          <c:idx val="3"/>
          <c:order val="4"/>
          <c:tx>
            <c:v>Target</c:v>
          </c:tx>
          <c:spPr>
            <a:ln w="19050">
              <a:solidFill>
                <a:schemeClr val="accent3"/>
              </a:solidFill>
              <a:prstDash val="lgDash"/>
            </a:ln>
          </c:spPr>
          <c:marker>
            <c:symbol val="none"/>
          </c:marker>
          <c:cat>
            <c:numRef>
              <c:f>[0]!XAXIS</c:f>
              <c:numCache>
                <c:formatCode>dd/mm/yyyy</c:formatCode>
                <c:ptCount val="200"/>
                <c:pt idx="0">
                  <c:v>1</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numCache>
            </c:numRef>
          </c:cat>
          <c:val>
            <c:numRef>
              <c:f>[0]!GoalSeries</c:f>
              <c:numCache>
                <c:formatCode>General</c:formatCod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#N/A</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val>
        </c:ser>
        <c:ser>
          <c:idx val="0"/>
          <c:order val="5"/>
          <c:tx>
            <c:strRef>
              <c:f>Data!$D$16</c:f>
              <c:strCache>
                <c:ptCount val="1"/>
                <c:pt idx="0">
                  <c:v>Value</c:v>
                </c:pt>
              </c:strCache>
            </c:strRef>
          </c:tx>
          <c:spPr>
            <a:ln w="12700">
              <a:solidFill>
                <a:schemeClr val="tx1"/>
              </a:solidFill>
            </a:ln>
          </c:spPr>
          <c:marker>
            <c:symbol val="circle"/>
            <c:size val="3"/>
            <c:spPr>
              <a:solidFill>
                <a:schemeClr val="bg1"/>
              </a:solidFill>
              <a:ln>
                <a:solidFill>
                  <a:schemeClr val="tx1"/>
                </a:solidFill>
              </a:ln>
            </c:spPr>
          </c:marker>
          <c:cat>
            <c:numRef>
              <c:f>[0]!XAXIS</c:f>
              <c:numCache>
                <c:formatCode>dd/mm/yyyy</c:formatCode>
                <c:ptCount val="200"/>
                <c:pt idx="0">
                  <c:v>1</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numCache>
            </c:numRef>
          </c:cat>
          <c:val>
            <c:numRef>
              <c:f>[0]!CountSeries_tbc</c:f>
              <c:numCache>
                <c:formatCode>0</c:formatCode>
                <c:ptCount val="1"/>
                <c:pt idx="0">
                  <c:v>1</c:v>
                </c:pt>
              </c:numCache>
            </c:numRef>
          </c:val>
        </c:ser>
        <c:marker val="1"/>
        <c:axId val="78215808"/>
        <c:axId val="78235136"/>
      </c:lineChart>
      <c:dateAx>
        <c:axId val="78215808"/>
        <c:scaling>
          <c:orientation val="minMax"/>
        </c:scaling>
        <c:axPos val="b"/>
        <c:title>
          <c:tx>
            <c:strRef>
              <c:f>Data!$F$22</c:f>
              <c:strCache>
                <c:ptCount val="1"/>
                <c:pt idx="0">
                  <c:v>Horizontal (X) axis label</c:v>
                </c:pt>
              </c:strCache>
            </c:strRef>
          </c:tx>
          <c:layout/>
        </c:title>
        <c:numFmt formatCode="dd/mm/yyyy" sourceLinked="0"/>
        <c:tickLblPos val="nextTo"/>
        <c:crossAx val="78235136"/>
        <c:crosses val="autoZero"/>
        <c:auto val="1"/>
        <c:lblOffset val="10"/>
        <c:baseTimeUnit val="days"/>
        <c:majorTimeUnit val="months"/>
      </c:dateAx>
      <c:valAx>
        <c:axId val="78235136"/>
        <c:scaling>
          <c:orientation val="minMax"/>
        </c:scaling>
        <c:axPos val="l"/>
        <c:title>
          <c:tx>
            <c:strRef>
              <c:f>Data!$F$20</c:f>
              <c:strCache>
                <c:ptCount val="1"/>
                <c:pt idx="0">
                  <c:v>Vertical (Y) axis label</c:v>
                </c:pt>
              </c:strCache>
            </c:strRef>
          </c:tx>
          <c:layout/>
          <c:txPr>
            <a:bodyPr rot="-5400000" vert="horz"/>
            <a:lstStyle/>
            <a:p>
              <a:pPr>
                <a:defRPr/>
              </a:pPr>
              <a:endParaRPr lang="en-US"/>
            </a:p>
          </c:txPr>
        </c:title>
        <c:numFmt formatCode="General" sourceLinked="1"/>
        <c:tickLblPos val="nextTo"/>
        <c:crossAx val="78215808"/>
        <c:crosses val="autoZero"/>
        <c:crossBetween val="between"/>
      </c:valAx>
    </c:plotArea>
    <c:legend>
      <c:legendPos val="r"/>
      <c:layout>
        <c:manualLayout>
          <c:xMode val="edge"/>
          <c:yMode val="edge"/>
          <c:x val="0.79223815952810273"/>
          <c:y val="0.28499176102462437"/>
          <c:w val="0.19740510859617824"/>
          <c:h val="0.4101014168537605"/>
        </c:manualLayout>
      </c:layout>
    </c:legend>
    <c:plotVisOnly val="1"/>
    <c:dispBlanksAs val="gap"/>
  </c:chart>
  <c:printSettings>
    <c:headerFooter/>
    <c:pageMargins b="0.39370078740157488" l="0.39370078740157488" r="0.39370078740157488" t="0.39370078740157488" header="0.31496062992126089" footer="0.31496062992126089"/>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title>
      <c:tx>
        <c:strRef>
          <c:f>Data!$F$18</c:f>
          <c:strCache>
            <c:ptCount val="1"/>
            <c:pt idx="0">
              <c:v>Graph Title</c:v>
            </c:pt>
          </c:strCache>
        </c:strRef>
      </c:tx>
      <c:layout/>
    </c:title>
    <c:plotArea>
      <c:layout>
        <c:manualLayout>
          <c:layoutTarget val="inner"/>
          <c:xMode val="edge"/>
          <c:yMode val="edge"/>
          <c:x val="6.6507187668439272E-2"/>
          <c:y val="0.12370023148148161"/>
          <c:w val="0.66807763904401574"/>
          <c:h val="0.65046018518518522"/>
        </c:manualLayout>
      </c:layout>
      <c:scatterChart>
        <c:scatterStyle val="lineMarker"/>
        <c:ser>
          <c:idx val="9"/>
          <c:order val="3"/>
          <c:tx>
            <c:v>Rule 1 - Point outside control limits</c:v>
          </c:tx>
          <c:spPr>
            <a:ln w="28575">
              <a:noFill/>
            </a:ln>
          </c:spPr>
          <c:marker>
            <c:symbol val="x"/>
            <c:size val="10"/>
            <c:spPr>
              <a:noFill/>
              <a:ln w="22225">
                <a:solidFill>
                  <a:srgbClr val="C00000"/>
                </a:solidFill>
              </a:ln>
            </c:spPr>
          </c:marker>
          <c:xVal>
            <c:numRef>
              <c:f>[0]!XAXIS</c:f>
              <c:numCache>
                <c:formatCode>dd/mm/yyyy</c:formatCode>
                <c:ptCount val="200"/>
                <c:pt idx="0">
                  <c:v>1</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numCache>
            </c:numRef>
          </c:xVal>
          <c:yVal>
            <c:numRef>
              <c:f>[0]!outside_control_MR</c:f>
              <c:numCache>
                <c:formatCode>General</c:formatCod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er>
        <c:axId val="94466432"/>
        <c:axId val="94468736"/>
      </c:scatterChart>
      <c:lineChart>
        <c:grouping val="standard"/>
        <c:ser>
          <c:idx val="7"/>
          <c:order val="0"/>
          <c:tx>
            <c:strRef>
              <c:f>Calc!$GR$1</c:f>
              <c:strCache>
                <c:ptCount val="1"/>
                <c:pt idx="0">
                  <c:v>UCL</c:v>
                </c:pt>
              </c:strCache>
            </c:strRef>
          </c:tx>
          <c:spPr>
            <a:ln w="19050">
              <a:solidFill>
                <a:schemeClr val="tx1"/>
              </a:solidFill>
            </a:ln>
          </c:spPr>
          <c:marker>
            <c:symbol val="none"/>
          </c:marker>
          <c:cat>
            <c:numRef>
              <c:f>[0]!XAXIS</c:f>
              <c:numCache>
                <c:formatCode>dd/mm/yyyy</c:formatCode>
                <c:ptCount val="200"/>
                <c:pt idx="0">
                  <c:v>1</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numCache>
            </c:numRef>
          </c:cat>
          <c:val>
            <c:numRef>
              <c:f>Calc!$JD$9:$JD$208</c:f>
              <c:numCache>
                <c:formatCode>0.00</c:formatCod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val>
        </c:ser>
        <c:ser>
          <c:idx val="2"/>
          <c:order val="1"/>
          <c:tx>
            <c:v>Centre Line (running mean)</c:v>
          </c:tx>
          <c:spPr>
            <a:ln w="19050">
              <a:solidFill>
                <a:schemeClr val="tx1"/>
              </a:solidFill>
              <a:prstDash val="sysDash"/>
            </a:ln>
          </c:spPr>
          <c:marker>
            <c:symbol val="none"/>
          </c:marker>
          <c:cat>
            <c:numRef>
              <c:f>[0]!XAXIS</c:f>
              <c:numCache>
                <c:formatCode>dd/mm/yyyy</c:formatCode>
                <c:ptCount val="200"/>
                <c:pt idx="0">
                  <c:v>1</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numCache>
            </c:numRef>
          </c:cat>
          <c:val>
            <c:numRef>
              <c:f>Calc!$JC$9:$JC$208</c:f>
              <c:numCache>
                <c:formatCode>0.00</c:formatCod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val>
        </c:ser>
        <c:ser>
          <c:idx val="0"/>
          <c:order val="2"/>
          <c:tx>
            <c:v>Value</c:v>
          </c:tx>
          <c:spPr>
            <a:ln w="12700">
              <a:solidFill>
                <a:schemeClr val="tx1"/>
              </a:solidFill>
            </a:ln>
          </c:spPr>
          <c:marker>
            <c:symbol val="circle"/>
            <c:size val="3"/>
            <c:spPr>
              <a:solidFill>
                <a:schemeClr val="bg1"/>
              </a:solidFill>
              <a:ln>
                <a:solidFill>
                  <a:schemeClr val="tx1"/>
                </a:solidFill>
              </a:ln>
            </c:spPr>
          </c:marker>
          <c:cat>
            <c:numRef>
              <c:f>[0]!XAXIS</c:f>
              <c:numCache>
                <c:formatCode>dd/mm/yyyy</c:formatCode>
                <c:ptCount val="200"/>
                <c:pt idx="0">
                  <c:v>1</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numCache>
            </c:numRef>
          </c:cat>
          <c:val>
            <c:numRef>
              <c:f>[0]!Data_MR</c:f>
              <c:numCache>
                <c:formatCode>General</c:formatCod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val>
        </c:ser>
        <c:marker val="1"/>
        <c:axId val="94466432"/>
        <c:axId val="94468736"/>
      </c:lineChart>
      <c:dateAx>
        <c:axId val="94466432"/>
        <c:scaling>
          <c:orientation val="minMax"/>
        </c:scaling>
        <c:axPos val="b"/>
        <c:title>
          <c:tx>
            <c:strRef>
              <c:f>Data!$F$22</c:f>
              <c:strCache>
                <c:ptCount val="1"/>
                <c:pt idx="0">
                  <c:v>Horizontal (X) axis label</c:v>
                </c:pt>
              </c:strCache>
            </c:strRef>
          </c:tx>
          <c:layout/>
        </c:title>
        <c:numFmt formatCode="dd/mm/yyyy" sourceLinked="0"/>
        <c:tickLblPos val="nextTo"/>
        <c:crossAx val="94468736"/>
        <c:crosses val="autoZero"/>
        <c:lblOffset val="100"/>
        <c:baseTimeUnit val="days"/>
        <c:majorUnit val="1"/>
        <c:majorTimeUnit val="months"/>
      </c:dateAx>
      <c:valAx>
        <c:axId val="94468736"/>
        <c:scaling>
          <c:orientation val="minMax"/>
          <c:min val="0"/>
        </c:scaling>
        <c:axPos val="l"/>
        <c:title>
          <c:tx>
            <c:rich>
              <a:bodyPr rot="-5400000" vert="horz"/>
              <a:lstStyle/>
              <a:p>
                <a:pPr>
                  <a:defRPr/>
                </a:pPr>
                <a:r>
                  <a:rPr lang="en-US"/>
                  <a:t>Moving Range</a:t>
                </a:r>
              </a:p>
            </c:rich>
          </c:tx>
          <c:layout/>
        </c:title>
        <c:numFmt formatCode="General" sourceLinked="1"/>
        <c:tickLblPos val="nextTo"/>
        <c:crossAx val="94466432"/>
        <c:crosses val="autoZero"/>
        <c:crossBetween val="between"/>
      </c:valAx>
    </c:plotArea>
    <c:legend>
      <c:legendPos val="r"/>
      <c:layout>
        <c:manualLayout>
          <c:xMode val="edge"/>
          <c:yMode val="edge"/>
          <c:x val="0.7345124777035027"/>
          <c:y val="0.43920949074074095"/>
          <c:w val="0.25701902078783734"/>
          <c:h val="0.18618333333333345"/>
        </c:manualLayout>
      </c:layout>
    </c:legend>
    <c:plotVisOnly val="1"/>
    <c:dispBlanksAs val="gap"/>
  </c:chart>
  <c:printSettings>
    <c:headerFooter/>
    <c:pageMargins b="0.75000000000000566" l="0.70000000000000062" r="0.70000000000000062" t="0.7500000000000056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title>
      <c:tx>
        <c:strRef>
          <c:f>Data!$F$18</c:f>
          <c:strCache>
            <c:ptCount val="1"/>
            <c:pt idx="0">
              <c:v>Graph Title</c:v>
            </c:pt>
          </c:strCache>
        </c:strRef>
      </c:tx>
      <c:layout/>
    </c:title>
    <c:plotArea>
      <c:layout/>
      <c:scatterChart>
        <c:scatterStyle val="lineMarker"/>
        <c:ser>
          <c:idx val="9"/>
          <c:order val="0"/>
          <c:tx>
            <c:v>Rule 1 - Point outside control limits</c:v>
          </c:tx>
          <c:spPr>
            <a:ln w="28575">
              <a:noFill/>
            </a:ln>
          </c:spPr>
          <c:marker>
            <c:symbol val="x"/>
            <c:size val="10"/>
            <c:spPr>
              <a:noFill/>
              <a:ln w="22225">
                <a:solidFill>
                  <a:srgbClr val="C00000"/>
                </a:solidFill>
              </a:ln>
            </c:spPr>
          </c:marker>
          <c:xVal>
            <c:numRef>
              <c:f>[0]!XAXIS</c:f>
              <c:numCache>
                <c:formatCode>dd/mm/yyyy</c:formatCode>
                <c:ptCount val="200"/>
                <c:pt idx="0">
                  <c:v>1</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numCache>
            </c:numRef>
          </c:xVal>
          <c:yVal>
            <c:numRef>
              <c:f>[0]!outside_control</c:f>
              <c:numCache>
                <c:formatCode>General</c:formatCod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er>
        <c:ser>
          <c:idx val="3"/>
          <c:order val="1"/>
          <c:tx>
            <c:v>Rule 2 - Shift (8 + above CL)</c:v>
          </c:tx>
          <c:spPr>
            <a:ln w="28575">
              <a:noFill/>
            </a:ln>
          </c:spPr>
          <c:marker>
            <c:symbol val="circle"/>
            <c:size val="12"/>
            <c:spPr>
              <a:noFill/>
              <a:ln w="25400">
                <a:solidFill>
                  <a:schemeClr val="accent6">
                    <a:lumMod val="75000"/>
                  </a:schemeClr>
                </a:solidFill>
              </a:ln>
            </c:spPr>
          </c:marker>
          <c:xVal>
            <c:numRef>
              <c:f>[0]!XAXIS</c:f>
              <c:numCache>
                <c:formatCode>dd/mm/yyyy</c:formatCode>
                <c:ptCount val="200"/>
                <c:pt idx="0">
                  <c:v>1</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numCache>
            </c:numRef>
          </c:xVal>
          <c:yVal>
            <c:numRef>
              <c:f>[0]!shift_above_SPC</c:f>
              <c:numCache>
                <c:formatCode>General</c:formatCode>
                <c:ptCount val="20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numCache>
            </c:numRef>
          </c:yVal>
        </c:ser>
        <c:ser>
          <c:idx val="4"/>
          <c:order val="2"/>
          <c:tx>
            <c:v>Rule 2 - Shift (8 + below CL)</c:v>
          </c:tx>
          <c:spPr>
            <a:ln w="28575">
              <a:noFill/>
            </a:ln>
          </c:spPr>
          <c:marker>
            <c:symbol val="circle"/>
            <c:size val="12"/>
            <c:spPr>
              <a:noFill/>
              <a:ln w="25400">
                <a:solidFill>
                  <a:srgbClr val="F79646">
                    <a:lumMod val="75000"/>
                  </a:srgbClr>
                </a:solidFill>
              </a:ln>
            </c:spPr>
          </c:marker>
          <c:xVal>
            <c:numRef>
              <c:f>[0]!XAXIS</c:f>
              <c:numCache>
                <c:formatCode>dd/mm/yyyy</c:formatCode>
                <c:ptCount val="200"/>
                <c:pt idx="0">
                  <c:v>1</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numCache>
            </c:numRef>
          </c:xVal>
          <c:yVal>
            <c:numRef>
              <c:f>[0]!shift_below_SPC</c:f>
              <c:numCache>
                <c:formatCode>General</c:formatCode>
                <c:ptCount val="20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numCache>
            </c:numRef>
          </c:yVal>
        </c:ser>
        <c:ser>
          <c:idx val="5"/>
          <c:order val="3"/>
          <c:tx>
            <c:v>Rule 3 - Trend (6 + increasing)</c:v>
          </c:tx>
          <c:spPr>
            <a:ln w="28575">
              <a:noFill/>
            </a:ln>
          </c:spPr>
          <c:marker>
            <c:symbol val="diamond"/>
            <c:size val="13"/>
            <c:spPr>
              <a:solidFill>
                <a:schemeClr val="accent4"/>
              </a:solidFill>
              <a:ln w="19050">
                <a:solidFill>
                  <a:schemeClr val="accent4"/>
                </a:solidFill>
              </a:ln>
            </c:spPr>
          </c:marker>
          <c:xVal>
            <c:numRef>
              <c:f>[0]!XAXIS</c:f>
              <c:numCache>
                <c:formatCode>dd/mm/yyyy</c:formatCode>
                <c:ptCount val="200"/>
                <c:pt idx="0">
                  <c:v>1</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numCache>
            </c:numRef>
          </c:xVal>
          <c:yVal>
            <c:numRef>
              <c:f>[0]!Trend_up_SPC</c:f>
              <c:numCache>
                <c:formatCode>General</c:formatCode>
                <c:ptCount val="20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er>
        <c:ser>
          <c:idx val="6"/>
          <c:order val="4"/>
          <c:tx>
            <c:v>Rule 3 - Trend (6 + decreasing)</c:v>
          </c:tx>
          <c:spPr>
            <a:ln w="22225">
              <a:noFill/>
            </a:ln>
          </c:spPr>
          <c:marker>
            <c:symbol val="diamond"/>
            <c:size val="13"/>
            <c:spPr>
              <a:solidFill>
                <a:schemeClr val="accent4"/>
              </a:solidFill>
              <a:ln w="19050">
                <a:solidFill>
                  <a:schemeClr val="accent4"/>
                </a:solidFill>
              </a:ln>
            </c:spPr>
          </c:marker>
          <c:xVal>
            <c:numRef>
              <c:f>[0]!XAXIS</c:f>
              <c:numCache>
                <c:formatCode>dd/mm/yyyy</c:formatCode>
                <c:ptCount val="200"/>
                <c:pt idx="0">
                  <c:v>1</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numCache>
            </c:numRef>
          </c:xVal>
          <c:yVal>
            <c:numRef>
              <c:f>[0]!Trend_down_SPC</c:f>
              <c:numCache>
                <c:formatCode>General</c:formatCode>
                <c:ptCount val="20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er>
        <c:ser>
          <c:idx val="10"/>
          <c:order val="5"/>
          <c:tx>
            <c:v>Rule 4 - 2 of 3 in 3rd third</c:v>
          </c:tx>
          <c:spPr>
            <a:ln w="28575">
              <a:noFill/>
            </a:ln>
          </c:spPr>
          <c:marker>
            <c:symbol val="diamond"/>
            <c:size val="11"/>
            <c:spPr>
              <a:noFill/>
              <a:ln w="25400">
                <a:solidFill>
                  <a:schemeClr val="tx2">
                    <a:lumMod val="60000"/>
                    <a:lumOff val="40000"/>
                  </a:schemeClr>
                </a:solidFill>
              </a:ln>
            </c:spPr>
          </c:marker>
          <c:xVal>
            <c:numRef>
              <c:f>[0]!XAXIS</c:f>
              <c:numCache>
                <c:formatCode>dd/mm/yyyy</c:formatCode>
                <c:ptCount val="200"/>
                <c:pt idx="0">
                  <c:v>1</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numCache>
            </c:numRef>
          </c:xVal>
          <c:yVal>
            <c:numRef>
              <c:f>[0]!two_outof_three</c:f>
              <c:numCache>
                <c:formatCode>General</c:formatCod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er>
        <c:ser>
          <c:idx val="11"/>
          <c:order val="6"/>
          <c:tx>
            <c:v>Rule 5 - 15 + in 1st third</c:v>
          </c:tx>
          <c:spPr>
            <a:ln w="28575">
              <a:noFill/>
            </a:ln>
          </c:spPr>
          <c:marker>
            <c:symbol val="triangle"/>
            <c:size val="8"/>
            <c:spPr>
              <a:solidFill>
                <a:schemeClr val="tx2">
                  <a:lumMod val="60000"/>
                  <a:lumOff val="40000"/>
                </a:schemeClr>
              </a:solidFill>
              <a:ln w="19050">
                <a:solidFill>
                  <a:schemeClr val="tx2">
                    <a:lumMod val="60000"/>
                    <a:lumOff val="40000"/>
                  </a:schemeClr>
                </a:solidFill>
              </a:ln>
            </c:spPr>
          </c:marker>
          <c:xVal>
            <c:numRef>
              <c:f>[0]!XAXIS</c:f>
              <c:numCache>
                <c:formatCode>dd/mm/yyyy</c:formatCode>
                <c:ptCount val="200"/>
                <c:pt idx="0">
                  <c:v>1</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numCache>
            </c:numRef>
          </c:xVal>
          <c:yVal>
            <c:numRef>
              <c:f>[0]!zone_c</c:f>
              <c:numCache>
                <c:formatCode>General</c:formatCod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numCache>
            </c:numRef>
          </c:yVal>
        </c:ser>
        <c:axId val="98258944"/>
        <c:axId val="98261248"/>
      </c:scatterChart>
      <c:lineChart>
        <c:grouping val="standard"/>
        <c:ser>
          <c:idx val="7"/>
          <c:order val="7"/>
          <c:tx>
            <c:strRef>
              <c:f>Calc!$GR$1</c:f>
              <c:strCache>
                <c:ptCount val="1"/>
                <c:pt idx="0">
                  <c:v>UCL</c:v>
                </c:pt>
              </c:strCache>
            </c:strRef>
          </c:tx>
          <c:spPr>
            <a:ln w="19050">
              <a:solidFill>
                <a:schemeClr val="tx1"/>
              </a:solidFill>
            </a:ln>
          </c:spPr>
          <c:marker>
            <c:symbol val="none"/>
          </c:marker>
          <c:cat>
            <c:numRef>
              <c:f>[0]!XAXIS</c:f>
              <c:numCache>
                <c:formatCode>dd/mm/yyyy</c:formatCode>
                <c:ptCount val="200"/>
                <c:pt idx="0">
                  <c:v>1</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numCache>
            </c:numRef>
          </c:cat>
          <c:val>
            <c:numRef>
              <c:f>Calc!$GR$9:$GR$208</c:f>
              <c:numCache>
                <c:formatCode>0.00</c:formatCod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val>
        </c:ser>
        <c:ser>
          <c:idx val="8"/>
          <c:order val="8"/>
          <c:tx>
            <c:strRef>
              <c:f>Calc!$GQ$1</c:f>
              <c:strCache>
                <c:ptCount val="1"/>
                <c:pt idx="0">
                  <c:v>LCL</c:v>
                </c:pt>
              </c:strCache>
            </c:strRef>
          </c:tx>
          <c:spPr>
            <a:ln w="19050">
              <a:solidFill>
                <a:schemeClr val="tx1"/>
              </a:solidFill>
            </a:ln>
          </c:spPr>
          <c:marker>
            <c:symbol val="none"/>
          </c:marker>
          <c:cat>
            <c:numRef>
              <c:f>[0]!XAXIS</c:f>
              <c:numCache>
                <c:formatCode>dd/mm/yyyy</c:formatCode>
                <c:ptCount val="200"/>
                <c:pt idx="0">
                  <c:v>1</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numCache>
            </c:numRef>
          </c:cat>
          <c:val>
            <c:numRef>
              <c:f>Calc!$GQ$9:$GQ$208</c:f>
              <c:numCache>
                <c:formatCode>0.00</c:formatCod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val>
        </c:ser>
        <c:ser>
          <c:idx val="2"/>
          <c:order val="9"/>
          <c:tx>
            <c:v>Centre Line (running mean)</c:v>
          </c:tx>
          <c:spPr>
            <a:ln w="19050">
              <a:solidFill>
                <a:schemeClr val="tx1"/>
              </a:solidFill>
              <a:prstDash val="sysDash"/>
            </a:ln>
          </c:spPr>
          <c:marker>
            <c:symbol val="none"/>
          </c:marker>
          <c:cat>
            <c:numRef>
              <c:f>[0]!XAXIS</c:f>
              <c:numCache>
                <c:formatCode>dd/mm/yyyy</c:formatCode>
                <c:ptCount val="200"/>
                <c:pt idx="0">
                  <c:v>1</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numCache>
            </c:numRef>
          </c:cat>
          <c:val>
            <c:numRef>
              <c:f>Calc!$FE$9:$FE$208</c:f>
              <c:numCache>
                <c:formatCode>General</c:formatCode>
                <c:ptCount val="20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val>
        </c:ser>
        <c:ser>
          <c:idx val="12"/>
          <c:order val="10"/>
          <c:tx>
            <c:v>Target</c:v>
          </c:tx>
          <c:spPr>
            <a:ln w="19050">
              <a:solidFill>
                <a:schemeClr val="accent3"/>
              </a:solidFill>
              <a:prstDash val="lgDash"/>
            </a:ln>
          </c:spPr>
          <c:marker>
            <c:symbol val="none"/>
          </c:marker>
          <c:cat>
            <c:numRef>
              <c:f>[0]!XAXIS</c:f>
              <c:numCache>
                <c:formatCode>dd/mm/yyyy</c:formatCode>
                <c:ptCount val="200"/>
                <c:pt idx="0">
                  <c:v>1</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numCache>
            </c:numRef>
          </c:cat>
          <c:val>
            <c:numRef>
              <c:f>[0]!GoalSeries</c:f>
              <c:numCache>
                <c:formatCode>General</c:formatCod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#N/A</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val>
        </c:ser>
        <c:ser>
          <c:idx val="0"/>
          <c:order val="11"/>
          <c:tx>
            <c:v>Value</c:v>
          </c:tx>
          <c:spPr>
            <a:ln w="12700">
              <a:solidFill>
                <a:schemeClr val="tx1"/>
              </a:solidFill>
            </a:ln>
          </c:spPr>
          <c:marker>
            <c:symbol val="circle"/>
            <c:size val="3"/>
            <c:spPr>
              <a:solidFill>
                <a:schemeClr val="bg1"/>
              </a:solidFill>
              <a:ln>
                <a:solidFill>
                  <a:schemeClr val="tx1"/>
                </a:solidFill>
              </a:ln>
            </c:spPr>
          </c:marker>
          <c:cat>
            <c:numRef>
              <c:f>[0]!XAXIS</c:f>
              <c:numCache>
                <c:formatCode>dd/mm/yyyy</c:formatCode>
                <c:ptCount val="200"/>
                <c:pt idx="0">
                  <c:v>1</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numCache>
            </c:numRef>
          </c:cat>
          <c:val>
            <c:numRef>
              <c:f>[0]!CountSeries_tbc</c:f>
              <c:numCache>
                <c:formatCode>0</c:formatCode>
                <c:ptCount val="1"/>
                <c:pt idx="0">
                  <c:v>1</c:v>
                </c:pt>
              </c:numCache>
            </c:numRef>
          </c:val>
        </c:ser>
        <c:marker val="1"/>
        <c:axId val="98258944"/>
        <c:axId val="98261248"/>
      </c:lineChart>
      <c:dateAx>
        <c:axId val="98258944"/>
        <c:scaling>
          <c:orientation val="minMax"/>
        </c:scaling>
        <c:axPos val="b"/>
        <c:title>
          <c:tx>
            <c:strRef>
              <c:f>Data!$F$22</c:f>
              <c:strCache>
                <c:ptCount val="1"/>
                <c:pt idx="0">
                  <c:v>Horizontal (X) axis label</c:v>
                </c:pt>
              </c:strCache>
            </c:strRef>
          </c:tx>
          <c:layout/>
        </c:title>
        <c:numFmt formatCode="dd/mm/yyyy" sourceLinked="0"/>
        <c:tickLblPos val="nextTo"/>
        <c:crossAx val="98261248"/>
        <c:crosses val="autoZero"/>
        <c:lblOffset val="100"/>
        <c:baseTimeUnit val="days"/>
        <c:majorUnit val="1"/>
        <c:majorTimeUnit val="months"/>
      </c:dateAx>
      <c:valAx>
        <c:axId val="98261248"/>
        <c:scaling>
          <c:orientation val="minMax"/>
        </c:scaling>
        <c:axPos val="l"/>
        <c:title>
          <c:tx>
            <c:strRef>
              <c:f>Data!$F$20</c:f>
              <c:strCache>
                <c:ptCount val="1"/>
                <c:pt idx="0">
                  <c:v>Vertical (Y) axis label</c:v>
                </c:pt>
              </c:strCache>
            </c:strRef>
          </c:tx>
          <c:layout/>
          <c:txPr>
            <a:bodyPr rot="-5400000" vert="horz"/>
            <a:lstStyle/>
            <a:p>
              <a:pPr>
                <a:defRPr/>
              </a:pPr>
              <a:endParaRPr lang="en-US"/>
            </a:p>
          </c:txPr>
        </c:title>
        <c:numFmt formatCode="General" sourceLinked="1"/>
        <c:tickLblPos val="nextTo"/>
        <c:crossAx val="98258944"/>
        <c:crosses val="autoZero"/>
        <c:crossBetween val="between"/>
      </c:valAx>
    </c:plotArea>
    <c:legend>
      <c:legendPos val="r"/>
      <c:layout/>
    </c:legend>
    <c:plotVisOnly val="1"/>
    <c:dispBlanksAs val="gap"/>
  </c:chart>
  <c:printSettings>
    <c:headerFooter/>
    <c:pageMargins b="0.75000000000000566" l="0.70000000000000062" r="0.70000000000000062" t="0.75000000000000566"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absolute">
    <xdr:from>
      <xdr:col>0</xdr:col>
      <xdr:colOff>231775</xdr:colOff>
      <xdr:row>2</xdr:row>
      <xdr:rowOff>130174</xdr:rowOff>
    </xdr:from>
    <xdr:to>
      <xdr:col>15</xdr:col>
      <xdr:colOff>676275</xdr:colOff>
      <xdr:row>26</xdr:row>
      <xdr:rowOff>38100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233362</xdr:colOff>
      <xdr:row>3</xdr:row>
      <xdr:rowOff>0</xdr:rowOff>
    </xdr:from>
    <xdr:to>
      <xdr:col>15</xdr:col>
      <xdr:colOff>449362</xdr:colOff>
      <xdr:row>25</xdr:row>
      <xdr:rowOff>129000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233362</xdr:colOff>
      <xdr:row>3</xdr:row>
      <xdr:rowOff>0</xdr:rowOff>
    </xdr:from>
    <xdr:to>
      <xdr:col>15</xdr:col>
      <xdr:colOff>449362</xdr:colOff>
      <xdr:row>25</xdr:row>
      <xdr:rowOff>129000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le1" displayName="Table1" ref="B6:D205" totalsRowShown="0" headerRowDxfId="4" dataDxfId="3">
  <tableColumns count="3">
    <tableColumn id="1" name="DataPoints" dataDxfId="2"/>
    <tableColumn id="2" name="Lower Limit" dataDxfId="1"/>
    <tableColumn id="3" name="Upper Limit"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pageSetUpPr fitToPage="1"/>
  </sheetPr>
  <dimension ref="B2:V38"/>
  <sheetViews>
    <sheetView showGridLines="0" tabSelected="1" topLeftCell="A7" workbookViewId="0"/>
  </sheetViews>
  <sheetFormatPr defaultRowHeight="15"/>
  <cols>
    <col min="1" max="1" width="4.28515625" customWidth="1"/>
    <col min="2" max="2" width="12" style="17" customWidth="1"/>
    <col min="3" max="9" width="9.140625" style="17"/>
    <col min="10" max="11" width="9.140625" style="17" customWidth="1"/>
    <col min="12" max="12" width="26.5703125" style="17" customWidth="1"/>
    <col min="13" max="13" width="4.28515625" customWidth="1"/>
  </cols>
  <sheetData>
    <row r="2" spans="2:17">
      <c r="B2" s="32" t="s">
        <v>88</v>
      </c>
      <c r="C2" s="24"/>
      <c r="D2" s="24"/>
      <c r="E2" s="24"/>
      <c r="F2" s="24"/>
      <c r="G2" s="24"/>
      <c r="H2" s="24"/>
      <c r="I2" s="24"/>
      <c r="J2" s="24"/>
      <c r="K2" s="24"/>
      <c r="L2" s="24"/>
    </row>
    <row r="3" spans="2:17">
      <c r="B3" s="79" t="s">
        <v>238</v>
      </c>
      <c r="C3" s="79"/>
      <c r="D3" s="79"/>
      <c r="E3" s="79"/>
      <c r="F3" s="79"/>
      <c r="G3" s="79"/>
      <c r="H3" s="79"/>
      <c r="I3" s="79"/>
      <c r="J3" s="79"/>
      <c r="K3" s="79"/>
      <c r="L3" s="79"/>
    </row>
    <row r="4" spans="2:17">
      <c r="B4" s="29">
        <v>1</v>
      </c>
      <c r="C4" s="79" t="s">
        <v>95</v>
      </c>
      <c r="D4" s="79"/>
      <c r="E4" s="79"/>
      <c r="F4" s="79"/>
      <c r="G4" s="79"/>
      <c r="H4" s="79"/>
      <c r="I4" s="79"/>
      <c r="J4" s="79"/>
      <c r="K4" s="79"/>
      <c r="L4" s="79"/>
    </row>
    <row r="5" spans="2:17">
      <c r="B5" s="29">
        <v>2</v>
      </c>
      <c r="C5" s="80" t="s">
        <v>94</v>
      </c>
      <c r="D5" s="80"/>
      <c r="E5" s="80"/>
      <c r="F5" s="80"/>
      <c r="G5" s="80"/>
      <c r="H5" s="80"/>
      <c r="I5" s="80"/>
      <c r="J5" s="80"/>
      <c r="K5" s="80"/>
      <c r="L5" s="80"/>
    </row>
    <row r="6" spans="2:17">
      <c r="B6" s="29">
        <v>3</v>
      </c>
      <c r="C6" s="79" t="s">
        <v>96</v>
      </c>
      <c r="D6" s="79"/>
      <c r="E6" s="79"/>
      <c r="F6" s="79"/>
      <c r="G6" s="79"/>
      <c r="H6" s="79"/>
      <c r="I6" s="79"/>
      <c r="J6" s="79"/>
      <c r="K6" s="79"/>
      <c r="L6" s="79"/>
    </row>
    <row r="7" spans="2:17">
      <c r="B7" s="29">
        <v>4</v>
      </c>
      <c r="C7" s="79" t="s">
        <v>97</v>
      </c>
      <c r="D7" s="79"/>
      <c r="E7" s="79"/>
      <c r="F7" s="79"/>
      <c r="G7" s="79"/>
      <c r="H7" s="79"/>
      <c r="I7" s="79"/>
      <c r="J7" s="79"/>
      <c r="K7" s="79"/>
      <c r="L7" s="79"/>
    </row>
    <row r="8" spans="2:17" ht="31.5" customHeight="1">
      <c r="B8" s="83" t="s">
        <v>89</v>
      </c>
      <c r="C8" s="83"/>
      <c r="D8" s="83"/>
      <c r="E8" s="83"/>
      <c r="F8" s="83"/>
      <c r="G8" s="83"/>
      <c r="H8" s="83"/>
      <c r="I8" s="83"/>
      <c r="J8" s="83"/>
      <c r="K8" s="83"/>
      <c r="L8" s="83"/>
    </row>
    <row r="9" spans="2:17" ht="9" customHeight="1">
      <c r="B9" s="58"/>
      <c r="C9" s="58"/>
      <c r="D9" s="58"/>
      <c r="E9" s="58"/>
      <c r="F9" s="58"/>
      <c r="G9" s="58"/>
      <c r="H9" s="58"/>
      <c r="I9" s="58"/>
      <c r="J9" s="58"/>
      <c r="K9" s="58"/>
      <c r="L9" s="58"/>
    </row>
    <row r="10" spans="2:17" ht="31.5" customHeight="1">
      <c r="B10" s="83" t="s">
        <v>239</v>
      </c>
      <c r="C10" s="83"/>
      <c r="D10" s="83"/>
      <c r="E10" s="83"/>
      <c r="F10" s="83"/>
      <c r="G10" s="83"/>
      <c r="H10" s="83"/>
      <c r="I10" s="83"/>
      <c r="J10" s="83"/>
      <c r="K10" s="83"/>
      <c r="L10" s="83"/>
    </row>
    <row r="11" spans="2:17">
      <c r="B11" s="85" t="s">
        <v>241</v>
      </c>
      <c r="C11" s="85"/>
      <c r="D11" s="85"/>
      <c r="E11" s="85"/>
      <c r="F11" s="85"/>
      <c r="G11" s="85"/>
      <c r="H11" s="85"/>
      <c r="I11" s="85"/>
      <c r="J11" s="85"/>
      <c r="K11" s="85"/>
      <c r="L11" s="85"/>
      <c r="M11" s="60"/>
      <c r="N11" s="60"/>
      <c r="O11" s="60"/>
      <c r="P11" s="60"/>
      <c r="Q11" s="60"/>
    </row>
    <row r="12" spans="2:17">
      <c r="B12" s="68" t="s">
        <v>237</v>
      </c>
      <c r="C12" s="67"/>
      <c r="D12" s="67"/>
      <c r="E12" s="67"/>
      <c r="F12" s="67"/>
      <c r="G12" s="67"/>
      <c r="H12" s="67"/>
      <c r="I12" s="67"/>
      <c r="J12" s="67"/>
      <c r="K12" s="67"/>
      <c r="L12" s="67"/>
      <c r="M12" s="60"/>
      <c r="N12" s="60"/>
      <c r="O12" s="60"/>
      <c r="P12" s="60"/>
      <c r="Q12" s="60"/>
    </row>
    <row r="13" spans="2:17">
      <c r="B13" s="66" t="s">
        <v>242</v>
      </c>
      <c r="C13" s="61"/>
      <c r="D13" s="60"/>
      <c r="E13" s="60"/>
      <c r="F13" s="60"/>
      <c r="G13" s="60"/>
      <c r="H13" s="60"/>
      <c r="I13" s="60"/>
      <c r="J13" s="60"/>
      <c r="K13" s="60"/>
      <c r="L13" s="60"/>
    </row>
    <row r="14" spans="2:17">
      <c r="B14" s="59"/>
      <c r="C14" s="59"/>
      <c r="D14" s="59"/>
      <c r="E14" s="59"/>
      <c r="F14" s="59"/>
      <c r="G14" s="59"/>
      <c r="H14" s="59"/>
      <c r="I14" s="59"/>
      <c r="J14" s="59"/>
      <c r="K14" s="59"/>
      <c r="L14" s="59"/>
      <c r="M14" s="59"/>
      <c r="N14" s="59"/>
    </row>
    <row r="15" spans="2:17" ht="15" customHeight="1">
      <c r="B15" s="82" t="s">
        <v>240</v>
      </c>
      <c r="C15" s="82"/>
      <c r="D15" s="82"/>
      <c r="E15" s="82"/>
      <c r="F15" s="82"/>
      <c r="G15" s="82"/>
      <c r="H15" s="82"/>
      <c r="I15" s="82"/>
      <c r="J15" s="82"/>
      <c r="K15" s="82"/>
      <c r="L15" s="82"/>
      <c r="M15" s="60"/>
      <c r="N15" s="60"/>
    </row>
    <row r="16" spans="2:17">
      <c r="B16" s="82"/>
      <c r="C16" s="82"/>
      <c r="D16" s="82"/>
      <c r="E16" s="82"/>
      <c r="F16" s="82"/>
      <c r="G16" s="82"/>
      <c r="H16" s="82"/>
      <c r="I16" s="82"/>
      <c r="J16" s="82"/>
      <c r="K16" s="82"/>
      <c r="L16" s="82"/>
      <c r="M16" s="60"/>
      <c r="N16" s="60"/>
    </row>
    <row r="17" spans="2:22">
      <c r="B17" s="82"/>
      <c r="C17" s="82"/>
      <c r="D17" s="82"/>
      <c r="E17" s="82"/>
      <c r="F17" s="82"/>
      <c r="G17" s="82"/>
      <c r="H17" s="82"/>
      <c r="I17" s="82"/>
      <c r="J17" s="82"/>
      <c r="K17" s="82"/>
      <c r="L17" s="82"/>
      <c r="M17" s="60"/>
      <c r="N17" s="60"/>
    </row>
    <row r="18" spans="2:22" ht="8.25" customHeight="1">
      <c r="B18" s="59"/>
      <c r="C18" s="59"/>
      <c r="D18" s="59"/>
      <c r="E18" s="59"/>
      <c r="F18" s="59"/>
      <c r="G18" s="59"/>
      <c r="H18" s="59"/>
      <c r="I18" s="59"/>
      <c r="J18" s="59"/>
      <c r="K18" s="59"/>
      <c r="L18" s="59"/>
      <c r="M18" s="59"/>
      <c r="N18" s="59"/>
    </row>
    <row r="19" spans="2:22">
      <c r="B19" s="32" t="s">
        <v>90</v>
      </c>
      <c r="C19" s="24"/>
      <c r="D19" s="24"/>
      <c r="E19" s="24"/>
      <c r="F19" s="24"/>
      <c r="G19" s="26"/>
      <c r="H19" s="24"/>
      <c r="I19" s="24"/>
      <c r="J19" s="24"/>
      <c r="K19" s="24"/>
      <c r="L19" s="24"/>
    </row>
    <row r="20" spans="2:22">
      <c r="B20" s="24" t="s">
        <v>102</v>
      </c>
      <c r="C20" s="24"/>
      <c r="D20" s="24"/>
      <c r="E20" s="24"/>
      <c r="F20" s="24"/>
      <c r="G20" s="26"/>
      <c r="H20" s="24"/>
      <c r="I20" s="24"/>
      <c r="J20" s="24"/>
      <c r="K20" s="24"/>
      <c r="L20" s="24"/>
    </row>
    <row r="21" spans="2:22">
      <c r="B21" s="24" t="s">
        <v>91</v>
      </c>
      <c r="C21" s="24" t="s">
        <v>98</v>
      </c>
      <c r="D21" s="24"/>
      <c r="E21" s="24"/>
      <c r="F21" s="24"/>
      <c r="G21" s="26"/>
      <c r="H21" s="24"/>
      <c r="I21" s="24"/>
      <c r="J21" s="24"/>
      <c r="K21" s="24"/>
      <c r="L21" s="24"/>
    </row>
    <row r="22" spans="2:22">
      <c r="B22" s="24" t="s">
        <v>92</v>
      </c>
      <c r="C22" s="24" t="s">
        <v>99</v>
      </c>
      <c r="D22" s="24"/>
      <c r="E22" s="24"/>
      <c r="F22" s="24"/>
      <c r="G22" s="24"/>
      <c r="H22" s="24"/>
      <c r="I22" s="24"/>
      <c r="J22" s="24"/>
      <c r="K22" s="24"/>
      <c r="L22" s="24"/>
    </row>
    <row r="23" spans="2:22">
      <c r="B23" s="24" t="s">
        <v>100</v>
      </c>
      <c r="C23" s="24" t="s">
        <v>101</v>
      </c>
      <c r="D23" s="24"/>
      <c r="E23" s="24"/>
      <c r="F23" s="24"/>
      <c r="G23" s="24"/>
      <c r="H23" s="24"/>
      <c r="I23" s="24"/>
      <c r="J23" s="24"/>
      <c r="K23" s="24"/>
      <c r="L23" s="24"/>
    </row>
    <row r="24" spans="2:22" ht="31.5" customHeight="1">
      <c r="B24" s="24" t="s">
        <v>93</v>
      </c>
      <c r="C24" s="82" t="s">
        <v>127</v>
      </c>
      <c r="D24" s="82"/>
      <c r="E24" s="82"/>
      <c r="F24" s="82"/>
      <c r="G24" s="82"/>
      <c r="H24" s="82"/>
      <c r="I24" s="82"/>
      <c r="J24" s="82"/>
      <c r="K24" s="82"/>
      <c r="L24" s="82"/>
    </row>
    <row r="25" spans="2:22" ht="9.75" customHeight="1"/>
    <row r="26" spans="2:22" ht="31.5" customHeight="1">
      <c r="B26" s="84" t="s">
        <v>126</v>
      </c>
      <c r="C26" s="84"/>
      <c r="D26" s="84"/>
      <c r="E26" s="84"/>
      <c r="F26" s="84"/>
      <c r="G26" s="84"/>
      <c r="H26" s="84"/>
      <c r="I26" s="84"/>
      <c r="J26" s="84"/>
      <c r="K26" s="84"/>
      <c r="L26" s="84"/>
    </row>
    <row r="27" spans="2:22" ht="31.5" customHeight="1">
      <c r="B27" s="80" t="s">
        <v>124</v>
      </c>
      <c r="C27" s="80"/>
      <c r="D27" s="80"/>
      <c r="E27" s="80"/>
      <c r="F27" s="80"/>
      <c r="G27" s="80"/>
      <c r="H27" s="80"/>
      <c r="I27" s="80"/>
      <c r="J27" s="80"/>
      <c r="K27" s="80"/>
      <c r="L27" s="80"/>
    </row>
    <row r="28" spans="2:22" ht="7.5" customHeight="1"/>
    <row r="29" spans="2:22">
      <c r="B29" s="33" t="s">
        <v>103</v>
      </c>
    </row>
    <row r="30" spans="2:22" ht="63" customHeight="1">
      <c r="B30" s="84" t="s">
        <v>125</v>
      </c>
      <c r="C30" s="84"/>
      <c r="D30" s="84"/>
      <c r="E30" s="84"/>
      <c r="F30" s="84"/>
      <c r="G30" s="84"/>
      <c r="H30" s="84"/>
      <c r="I30" s="84"/>
      <c r="J30" s="84"/>
      <c r="K30" s="84"/>
      <c r="L30" s="84"/>
    </row>
    <row r="32" spans="2:22">
      <c r="B32" s="81"/>
      <c r="C32" s="81"/>
      <c r="D32" s="81"/>
      <c r="E32" s="81"/>
      <c r="F32" s="81"/>
      <c r="G32" s="81"/>
      <c r="H32" s="81"/>
      <c r="I32" s="81"/>
      <c r="J32" s="81"/>
      <c r="K32" s="81"/>
      <c r="L32" s="81"/>
      <c r="M32" s="81"/>
      <c r="N32" s="81"/>
      <c r="O32" s="81"/>
      <c r="P32" s="81"/>
      <c r="Q32" s="81"/>
      <c r="R32" s="81"/>
      <c r="S32" s="81"/>
      <c r="T32" s="81"/>
      <c r="U32" s="81"/>
      <c r="V32" s="81"/>
    </row>
    <row r="33" spans="2:22" ht="15" customHeight="1">
      <c r="B33" s="81"/>
      <c r="C33" s="81"/>
      <c r="D33" s="81"/>
      <c r="E33" s="81"/>
      <c r="F33" s="81"/>
      <c r="G33" s="81"/>
      <c r="H33" s="81"/>
      <c r="I33" s="81"/>
      <c r="J33" s="81"/>
      <c r="K33" s="81"/>
      <c r="L33" s="81"/>
      <c r="M33" s="81"/>
      <c r="N33" s="81"/>
      <c r="O33" s="81"/>
      <c r="P33" s="81"/>
      <c r="Q33" s="81"/>
      <c r="R33" s="81"/>
      <c r="S33" s="81"/>
      <c r="T33" s="81"/>
      <c r="U33" s="81"/>
      <c r="V33" s="81"/>
    </row>
    <row r="34" spans="2:22">
      <c r="B34" s="81"/>
      <c r="C34" s="81"/>
      <c r="D34" s="81"/>
      <c r="E34" s="81"/>
      <c r="F34" s="81"/>
      <c r="G34" s="81"/>
      <c r="H34" s="81"/>
      <c r="I34" s="81"/>
      <c r="J34" s="81"/>
      <c r="K34" s="81"/>
      <c r="L34" s="81"/>
      <c r="M34" s="81"/>
      <c r="N34" s="81"/>
      <c r="O34" s="81"/>
      <c r="P34" s="81"/>
      <c r="Q34" s="81"/>
      <c r="R34" s="81"/>
      <c r="S34" s="81"/>
      <c r="T34" s="81"/>
      <c r="U34" s="81"/>
      <c r="V34" s="81"/>
    </row>
    <row r="35" spans="2:22">
      <c r="B35" s="81"/>
      <c r="C35" s="81"/>
      <c r="D35" s="81"/>
      <c r="E35" s="81"/>
      <c r="F35" s="81"/>
      <c r="G35" s="81"/>
      <c r="H35" s="81"/>
      <c r="I35" s="81"/>
      <c r="J35" s="81"/>
      <c r="K35" s="81"/>
      <c r="L35" s="81"/>
      <c r="M35" s="81"/>
      <c r="N35" s="81"/>
      <c r="O35" s="81"/>
      <c r="P35" s="81"/>
      <c r="Q35" s="81"/>
      <c r="R35" s="81"/>
      <c r="S35" s="81"/>
      <c r="T35" s="81"/>
      <c r="U35" s="81"/>
      <c r="V35" s="81"/>
    </row>
    <row r="36" spans="2:22">
      <c r="B36" s="81"/>
      <c r="C36" s="81"/>
      <c r="D36" s="81"/>
      <c r="E36" s="81"/>
      <c r="F36" s="81"/>
      <c r="G36" s="81"/>
      <c r="H36" s="81"/>
      <c r="I36" s="81"/>
      <c r="J36" s="81"/>
      <c r="K36" s="81"/>
      <c r="L36" s="81"/>
      <c r="M36" s="81"/>
      <c r="N36" s="81"/>
      <c r="O36" s="81"/>
      <c r="P36" s="81"/>
      <c r="Q36" s="81"/>
      <c r="R36" s="81"/>
      <c r="S36" s="81"/>
      <c r="T36" s="81"/>
      <c r="U36" s="81"/>
      <c r="V36" s="81"/>
    </row>
    <row r="37" spans="2:22">
      <c r="B37" s="81"/>
      <c r="C37" s="81"/>
      <c r="D37" s="81"/>
      <c r="E37" s="81"/>
      <c r="F37" s="81"/>
      <c r="G37" s="81"/>
      <c r="H37" s="81"/>
      <c r="I37" s="81"/>
      <c r="J37" s="81"/>
      <c r="K37" s="81"/>
      <c r="L37" s="81"/>
      <c r="M37" s="81"/>
      <c r="N37" s="81"/>
      <c r="O37" s="81"/>
      <c r="P37" s="81"/>
      <c r="Q37" s="81"/>
      <c r="R37" s="81"/>
      <c r="S37" s="81"/>
      <c r="T37" s="81"/>
      <c r="U37" s="81"/>
      <c r="V37" s="81"/>
    </row>
    <row r="38" spans="2:22">
      <c r="B38" s="81"/>
      <c r="C38" s="81"/>
      <c r="D38" s="81"/>
      <c r="E38" s="81"/>
      <c r="F38" s="81"/>
      <c r="G38" s="81"/>
      <c r="H38" s="81"/>
      <c r="I38" s="81"/>
      <c r="J38" s="81"/>
      <c r="K38" s="81"/>
      <c r="L38" s="81"/>
      <c r="M38" s="81"/>
      <c r="N38" s="81"/>
      <c r="O38" s="81"/>
      <c r="P38" s="81"/>
      <c r="Q38" s="81"/>
      <c r="R38" s="81"/>
      <c r="S38" s="81"/>
      <c r="T38" s="81"/>
      <c r="U38" s="81"/>
      <c r="V38" s="81"/>
    </row>
  </sheetData>
  <mergeCells count="14">
    <mergeCell ref="B32:V38"/>
    <mergeCell ref="B15:L17"/>
    <mergeCell ref="B8:L8"/>
    <mergeCell ref="C24:L24"/>
    <mergeCell ref="B26:L26"/>
    <mergeCell ref="B27:L27"/>
    <mergeCell ref="B30:L30"/>
    <mergeCell ref="B10:L10"/>
    <mergeCell ref="B11:L11"/>
    <mergeCell ref="B3:L3"/>
    <mergeCell ref="C4:L4"/>
    <mergeCell ref="C5:L5"/>
    <mergeCell ref="C6:L6"/>
    <mergeCell ref="C7:L7"/>
  </mergeCells>
  <pageMargins left="0.39370078740157483" right="0.39370078740157483" top="0.39370078740157483" bottom="0.39370078740157483" header="0.31496062992125984" footer="0.39370078740157483"/>
  <pageSetup paperSize="9"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B1:L216"/>
  <sheetViews>
    <sheetView showGridLines="0" zoomScaleNormal="100" workbookViewId="0">
      <selection activeCell="C42" sqref="C42"/>
    </sheetView>
  </sheetViews>
  <sheetFormatPr defaultRowHeight="15"/>
  <cols>
    <col min="1" max="1" width="4.28515625" customWidth="1"/>
    <col min="2" max="2" width="8.42578125" customWidth="1"/>
    <col min="3" max="3" width="17.7109375" style="27" customWidth="1"/>
    <col min="4" max="4" width="14.5703125" style="27" customWidth="1"/>
    <col min="5" max="5" width="6.42578125" customWidth="1"/>
    <col min="6" max="6" width="38.5703125" customWidth="1"/>
    <col min="8" max="8" width="40.85546875" bestFit="1" customWidth="1"/>
    <col min="10" max="10" width="4.28515625" customWidth="1"/>
    <col min="12" max="12" width="10.7109375" bestFit="1" customWidth="1"/>
  </cols>
  <sheetData>
    <row r="1" spans="2:9" s="7" customFormat="1">
      <c r="C1" s="28"/>
      <c r="D1" s="28"/>
    </row>
    <row r="2" spans="2:9" s="25" customFormat="1">
      <c r="B2" s="32" t="s">
        <v>104</v>
      </c>
      <c r="C2" s="30"/>
      <c r="D2" s="30"/>
    </row>
    <row r="3" spans="2:9" s="61" customFormat="1" ht="8.25" customHeight="1">
      <c r="B3" s="32"/>
      <c r="C3" s="30"/>
      <c r="D3" s="30"/>
    </row>
    <row r="4" spans="2:9" s="25" customFormat="1" ht="18.95" customHeight="1">
      <c r="B4" s="82" t="s">
        <v>246</v>
      </c>
      <c r="C4" s="82"/>
      <c r="D4" s="82"/>
      <c r="E4" s="82"/>
      <c r="F4" s="82"/>
      <c r="G4" s="60"/>
      <c r="H4" s="60"/>
      <c r="I4" s="60"/>
    </row>
    <row r="5" spans="2:9" s="61" customFormat="1" ht="18.95" customHeight="1">
      <c r="B5" s="82"/>
      <c r="C5" s="82"/>
      <c r="D5" s="82"/>
      <c r="E5" s="82"/>
      <c r="F5" s="82"/>
      <c r="G5" s="60"/>
      <c r="H5" s="60"/>
      <c r="I5" s="60"/>
    </row>
    <row r="6" spans="2:9" s="25" customFormat="1" ht="18.95" customHeight="1">
      <c r="B6" s="82" t="s">
        <v>107</v>
      </c>
      <c r="C6" s="82"/>
      <c r="D6" s="82"/>
      <c r="E6" s="82"/>
      <c r="F6" s="82"/>
      <c r="G6" s="60"/>
      <c r="H6" s="60"/>
      <c r="I6" s="60"/>
    </row>
    <row r="7" spans="2:9" s="61" customFormat="1" ht="18.95" customHeight="1">
      <c r="B7" s="82"/>
      <c r="C7" s="82"/>
      <c r="D7" s="82"/>
      <c r="E7" s="82"/>
      <c r="F7" s="82"/>
      <c r="G7" s="60"/>
      <c r="H7" s="60"/>
      <c r="I7" s="60"/>
    </row>
    <row r="8" spans="2:9" s="25" customFormat="1" ht="18.95" customHeight="1">
      <c r="B8" s="82" t="s">
        <v>110</v>
      </c>
      <c r="C8" s="82"/>
      <c r="D8" s="82"/>
      <c r="E8" s="82"/>
      <c r="F8" s="82"/>
      <c r="G8" s="60"/>
      <c r="H8" s="60"/>
      <c r="I8" s="60"/>
    </row>
    <row r="9" spans="2:9" s="61" customFormat="1" ht="18.95" customHeight="1">
      <c r="B9" s="82"/>
      <c r="C9" s="82"/>
      <c r="D9" s="82"/>
      <c r="E9" s="82"/>
      <c r="F9" s="82"/>
      <c r="G9" s="60"/>
      <c r="H9" s="60"/>
      <c r="I9" s="60"/>
    </row>
    <row r="10" spans="2:9" s="25" customFormat="1" ht="18.95" customHeight="1">
      <c r="B10" s="82" t="s">
        <v>111</v>
      </c>
      <c r="C10" s="82"/>
      <c r="D10" s="82"/>
      <c r="E10" s="82"/>
      <c r="F10" s="82"/>
      <c r="G10" s="60"/>
      <c r="H10" s="60"/>
      <c r="I10" s="60"/>
    </row>
    <row r="11" spans="2:9" s="61" customFormat="1" ht="18.95" customHeight="1">
      <c r="B11" s="82"/>
      <c r="C11" s="82"/>
      <c r="D11" s="82"/>
      <c r="E11" s="82"/>
      <c r="F11" s="82"/>
      <c r="G11" s="60"/>
      <c r="H11" s="60"/>
      <c r="I11" s="60"/>
    </row>
    <row r="12" spans="2:9" s="25" customFormat="1" ht="18.95" customHeight="1">
      <c r="B12" s="82" t="s">
        <v>113</v>
      </c>
      <c r="C12" s="82"/>
      <c r="D12" s="82"/>
      <c r="E12" s="82"/>
      <c r="F12" s="82"/>
      <c r="G12" s="60"/>
      <c r="H12" s="60"/>
      <c r="I12" s="60"/>
    </row>
    <row r="13" spans="2:9" s="61" customFormat="1" ht="18.95" customHeight="1">
      <c r="B13" s="82"/>
      <c r="C13" s="82"/>
      <c r="D13" s="82"/>
      <c r="E13" s="82"/>
      <c r="F13" s="82"/>
      <c r="G13" s="60"/>
      <c r="H13" s="60"/>
      <c r="I13" s="60"/>
    </row>
    <row r="14" spans="2:9" s="25" customFormat="1" ht="8.25" customHeight="1">
      <c r="B14" s="82"/>
      <c r="C14" s="82"/>
      <c r="D14" s="82"/>
      <c r="E14" s="82"/>
      <c r="F14" s="82"/>
    </row>
    <row r="15" spans="2:9" s="25" customFormat="1" ht="16.5" customHeight="1">
      <c r="B15" s="25" t="s">
        <v>108</v>
      </c>
      <c r="C15" s="30"/>
      <c r="D15" s="30"/>
    </row>
    <row r="16" spans="2:9" ht="16.5" customHeight="1">
      <c r="B16" s="73" t="s">
        <v>39</v>
      </c>
      <c r="C16" s="73" t="s">
        <v>1</v>
      </c>
      <c r="D16" s="73" t="s">
        <v>2</v>
      </c>
      <c r="F16" s="88" t="s">
        <v>109</v>
      </c>
    </row>
    <row r="17" spans="2:12">
      <c r="B17" s="73">
        <v>1</v>
      </c>
      <c r="C17" s="77">
        <v>1</v>
      </c>
      <c r="D17" s="78">
        <v>1</v>
      </c>
      <c r="F17" s="88"/>
    </row>
    <row r="18" spans="2:12">
      <c r="B18" s="73">
        <v>2</v>
      </c>
      <c r="C18" s="77"/>
      <c r="D18" s="78"/>
      <c r="F18" s="64" t="s">
        <v>4</v>
      </c>
      <c r="L18" s="63"/>
    </row>
    <row r="19" spans="2:12">
      <c r="B19" s="73">
        <v>3</v>
      </c>
      <c r="C19" s="77"/>
      <c r="D19" s="78"/>
      <c r="F19" s="23"/>
      <c r="L19" s="63"/>
    </row>
    <row r="20" spans="2:12">
      <c r="B20" s="73">
        <v>4</v>
      </c>
      <c r="C20" s="77"/>
      <c r="D20" s="78"/>
      <c r="F20" s="65" t="s">
        <v>105</v>
      </c>
      <c r="L20" s="63"/>
    </row>
    <row r="21" spans="2:12">
      <c r="B21" s="73">
        <v>5</v>
      </c>
      <c r="C21" s="77"/>
      <c r="D21" s="78"/>
      <c r="F21" s="23"/>
      <c r="L21" s="63"/>
    </row>
    <row r="22" spans="2:12">
      <c r="B22" s="73">
        <v>6</v>
      </c>
      <c r="C22" s="77"/>
      <c r="D22" s="78"/>
      <c r="F22" s="64" t="s">
        <v>106</v>
      </c>
      <c r="L22" s="63"/>
    </row>
    <row r="23" spans="2:12">
      <c r="B23" s="73">
        <v>7</v>
      </c>
      <c r="C23" s="77"/>
      <c r="D23" s="78"/>
      <c r="F23" s="23"/>
      <c r="L23" s="63"/>
    </row>
    <row r="24" spans="2:12" ht="15" customHeight="1">
      <c r="B24" s="73">
        <v>8</v>
      </c>
      <c r="C24" s="77"/>
      <c r="D24" s="78"/>
      <c r="F24" s="87" t="s">
        <v>112</v>
      </c>
      <c r="L24" s="63"/>
    </row>
    <row r="25" spans="2:12">
      <c r="B25" s="73">
        <v>9</v>
      </c>
      <c r="C25" s="77"/>
      <c r="D25" s="78"/>
      <c r="F25" s="87"/>
      <c r="L25" s="63"/>
    </row>
    <row r="26" spans="2:12">
      <c r="B26" s="73">
        <v>10</v>
      </c>
      <c r="C26" s="77"/>
      <c r="D26" s="78"/>
      <c r="F26" s="31" t="s">
        <v>252</v>
      </c>
      <c r="L26" s="63"/>
    </row>
    <row r="27" spans="2:12" ht="15" customHeight="1">
      <c r="B27" s="73">
        <v>11</v>
      </c>
      <c r="C27" s="77"/>
      <c r="D27" s="78"/>
      <c r="F27" s="86" t="s">
        <v>244</v>
      </c>
      <c r="L27" s="63"/>
    </row>
    <row r="28" spans="2:12">
      <c r="B28" s="73">
        <v>12</v>
      </c>
      <c r="C28" s="77"/>
      <c r="D28" s="78"/>
      <c r="F28" s="86"/>
      <c r="L28" s="63"/>
    </row>
    <row r="29" spans="2:12">
      <c r="B29" s="73">
        <v>13</v>
      </c>
      <c r="C29" s="77"/>
      <c r="D29" s="78"/>
      <c r="F29" s="86"/>
      <c r="L29" s="63"/>
    </row>
    <row r="30" spans="2:12">
      <c r="B30" s="73">
        <v>14</v>
      </c>
      <c r="C30" s="77"/>
      <c r="D30" s="78"/>
      <c r="F30" s="86"/>
      <c r="L30" s="63"/>
    </row>
    <row r="31" spans="2:12">
      <c r="B31" s="73">
        <v>15</v>
      </c>
      <c r="C31" s="77"/>
      <c r="D31" s="78"/>
      <c r="F31" s="62"/>
      <c r="L31" s="63"/>
    </row>
    <row r="32" spans="2:12">
      <c r="B32" s="73">
        <v>16</v>
      </c>
      <c r="C32" s="77"/>
      <c r="D32" s="78"/>
      <c r="F32" s="86" t="s">
        <v>245</v>
      </c>
      <c r="L32" s="63"/>
    </row>
    <row r="33" spans="2:12">
      <c r="B33" s="73">
        <v>17</v>
      </c>
      <c r="C33" s="77"/>
      <c r="D33" s="78"/>
      <c r="F33" s="86"/>
      <c r="L33" s="63"/>
    </row>
    <row r="34" spans="2:12">
      <c r="B34" s="73">
        <v>18</v>
      </c>
      <c r="C34" s="77"/>
      <c r="D34" s="78"/>
      <c r="F34" s="86"/>
      <c r="L34" s="63"/>
    </row>
    <row r="35" spans="2:12">
      <c r="B35" s="73">
        <v>19</v>
      </c>
      <c r="C35" s="77"/>
      <c r="D35" s="78"/>
      <c r="F35" s="62"/>
      <c r="I35" s="15"/>
      <c r="L35" s="63"/>
    </row>
    <row r="36" spans="2:12">
      <c r="B36" s="73">
        <v>20</v>
      </c>
      <c r="C36" s="77"/>
      <c r="D36" s="78"/>
      <c r="F36" s="35" t="s">
        <v>134</v>
      </c>
      <c r="I36" s="15"/>
      <c r="L36" s="63"/>
    </row>
    <row r="37" spans="2:12">
      <c r="B37" s="73">
        <v>21</v>
      </c>
      <c r="C37" s="77"/>
      <c r="D37" s="78"/>
      <c r="F37" s="69">
        <v>17</v>
      </c>
      <c r="I37" s="15"/>
      <c r="L37" s="63"/>
    </row>
    <row r="38" spans="2:12">
      <c r="B38" s="73">
        <v>22</v>
      </c>
      <c r="C38" s="77"/>
      <c r="D38" s="78"/>
      <c r="I38" s="15"/>
      <c r="L38" s="63"/>
    </row>
    <row r="39" spans="2:12">
      <c r="B39" s="73">
        <v>23</v>
      </c>
      <c r="C39" s="77"/>
      <c r="D39" s="78"/>
      <c r="F39" t="s">
        <v>135</v>
      </c>
      <c r="I39" s="15"/>
      <c r="L39" s="63"/>
    </row>
    <row r="40" spans="2:12">
      <c r="B40" s="73">
        <v>24</v>
      </c>
      <c r="C40" s="77"/>
      <c r="D40" s="78"/>
      <c r="F40" s="36" t="s">
        <v>243</v>
      </c>
      <c r="I40" s="15"/>
      <c r="L40" s="63"/>
    </row>
    <row r="41" spans="2:12">
      <c r="B41" s="73">
        <v>25</v>
      </c>
      <c r="C41" s="77"/>
      <c r="D41" s="78"/>
      <c r="I41" s="15"/>
      <c r="L41" s="63"/>
    </row>
    <row r="42" spans="2:12">
      <c r="B42" s="73">
        <v>26</v>
      </c>
      <c r="C42" s="77"/>
      <c r="D42" s="78"/>
      <c r="F42" t="s">
        <v>136</v>
      </c>
      <c r="I42" s="15"/>
      <c r="L42" s="63"/>
    </row>
    <row r="43" spans="2:12">
      <c r="B43" s="73">
        <v>27</v>
      </c>
      <c r="C43" s="77"/>
      <c r="D43" s="78"/>
      <c r="F43" s="36" t="s">
        <v>243</v>
      </c>
      <c r="I43" s="15"/>
      <c r="L43" s="63"/>
    </row>
    <row r="44" spans="2:12">
      <c r="B44" s="73">
        <v>28</v>
      </c>
      <c r="C44" s="77"/>
      <c r="D44" s="78"/>
      <c r="F44" s="27"/>
      <c r="I44" s="15"/>
      <c r="L44" s="63"/>
    </row>
    <row r="45" spans="2:12">
      <c r="B45" s="73">
        <v>29</v>
      </c>
      <c r="C45" s="77"/>
      <c r="D45" s="78"/>
      <c r="F45" t="s">
        <v>137</v>
      </c>
      <c r="I45" s="15"/>
      <c r="L45" s="63"/>
    </row>
    <row r="46" spans="2:12">
      <c r="B46" s="73">
        <v>30</v>
      </c>
      <c r="C46" s="77"/>
      <c r="D46" s="78"/>
      <c r="F46" s="36" t="s">
        <v>243</v>
      </c>
      <c r="I46" s="15"/>
      <c r="L46" s="63"/>
    </row>
    <row r="47" spans="2:12">
      <c r="B47" s="73">
        <v>31</v>
      </c>
      <c r="C47" s="77"/>
      <c r="D47" s="78"/>
      <c r="I47" s="15"/>
      <c r="L47" s="63"/>
    </row>
    <row r="48" spans="2:12">
      <c r="B48" s="73">
        <v>32</v>
      </c>
      <c r="C48" s="77"/>
      <c r="D48" s="78"/>
      <c r="F48" t="s">
        <v>138</v>
      </c>
      <c r="I48" s="15"/>
      <c r="L48" s="63"/>
    </row>
    <row r="49" spans="2:12">
      <c r="B49" s="73">
        <v>33</v>
      </c>
      <c r="C49" s="77"/>
      <c r="D49" s="78"/>
      <c r="F49" s="36" t="s">
        <v>243</v>
      </c>
      <c r="I49" s="15"/>
      <c r="L49" s="63"/>
    </row>
    <row r="50" spans="2:12">
      <c r="B50" s="73">
        <v>34</v>
      </c>
      <c r="C50" s="77"/>
      <c r="D50" s="78"/>
      <c r="I50" s="15"/>
      <c r="L50" s="63"/>
    </row>
    <row r="51" spans="2:12">
      <c r="B51" s="73">
        <v>35</v>
      </c>
      <c r="C51" s="77"/>
      <c r="D51" s="78"/>
      <c r="I51" s="15"/>
      <c r="L51" s="63"/>
    </row>
    <row r="52" spans="2:12">
      <c r="B52" s="73">
        <v>36</v>
      </c>
      <c r="C52" s="77"/>
      <c r="D52" s="78"/>
      <c r="I52" s="15"/>
      <c r="L52" s="63"/>
    </row>
    <row r="53" spans="2:12">
      <c r="B53" s="73">
        <v>37</v>
      </c>
      <c r="C53" s="77"/>
      <c r="D53" s="78"/>
      <c r="I53" s="15"/>
      <c r="L53" s="63"/>
    </row>
    <row r="54" spans="2:12">
      <c r="B54" s="73">
        <v>38</v>
      </c>
      <c r="C54" s="77"/>
      <c r="D54" s="78"/>
      <c r="I54" s="15"/>
      <c r="L54" s="63"/>
    </row>
    <row r="55" spans="2:12">
      <c r="B55" s="73">
        <v>39</v>
      </c>
      <c r="C55" s="77"/>
      <c r="D55" s="78"/>
      <c r="I55" s="15"/>
      <c r="L55" s="63"/>
    </row>
    <row r="56" spans="2:12">
      <c r="B56" s="73">
        <v>40</v>
      </c>
      <c r="C56" s="77"/>
      <c r="D56" s="78"/>
      <c r="I56" s="15"/>
      <c r="L56" s="63"/>
    </row>
    <row r="57" spans="2:12">
      <c r="B57" s="73">
        <v>41</v>
      </c>
      <c r="C57" s="77"/>
      <c r="D57" s="78"/>
      <c r="I57" s="15"/>
      <c r="L57" s="63"/>
    </row>
    <row r="58" spans="2:12">
      <c r="B58" s="73">
        <v>42</v>
      </c>
      <c r="C58" s="77"/>
      <c r="D58" s="78"/>
      <c r="I58" s="15"/>
      <c r="L58" s="63"/>
    </row>
    <row r="59" spans="2:12">
      <c r="B59" s="73">
        <v>43</v>
      </c>
      <c r="C59" s="77"/>
      <c r="D59" s="78"/>
      <c r="I59" s="15"/>
      <c r="L59" s="63"/>
    </row>
    <row r="60" spans="2:12">
      <c r="B60" s="73">
        <v>44</v>
      </c>
      <c r="C60" s="77"/>
      <c r="D60" s="78"/>
      <c r="I60" s="15"/>
      <c r="L60" s="63"/>
    </row>
    <row r="61" spans="2:12">
      <c r="B61" s="73">
        <v>45</v>
      </c>
      <c r="C61" s="77"/>
      <c r="D61" s="78"/>
      <c r="I61" s="15"/>
      <c r="L61" s="63"/>
    </row>
    <row r="62" spans="2:12">
      <c r="B62" s="73">
        <v>46</v>
      </c>
      <c r="C62" s="77"/>
      <c r="D62" s="78"/>
      <c r="I62" s="15"/>
      <c r="L62" s="63"/>
    </row>
    <row r="63" spans="2:12">
      <c r="B63" s="73">
        <v>47</v>
      </c>
      <c r="C63" s="77"/>
      <c r="D63" s="78"/>
      <c r="I63" s="15"/>
      <c r="L63" s="63"/>
    </row>
    <row r="64" spans="2:12">
      <c r="B64" s="73">
        <v>48</v>
      </c>
      <c r="C64" s="77"/>
      <c r="D64" s="78"/>
      <c r="I64" s="15"/>
      <c r="L64" s="63"/>
    </row>
    <row r="65" spans="2:12">
      <c r="B65" s="73">
        <v>49</v>
      </c>
      <c r="C65" s="77"/>
      <c r="D65" s="78"/>
      <c r="I65" s="15"/>
      <c r="L65" s="63"/>
    </row>
    <row r="66" spans="2:12">
      <c r="B66" s="73">
        <v>50</v>
      </c>
      <c r="C66" s="77"/>
      <c r="D66" s="78"/>
      <c r="I66" s="15"/>
      <c r="L66" s="63"/>
    </row>
    <row r="67" spans="2:12">
      <c r="B67" s="73">
        <v>51</v>
      </c>
      <c r="C67" s="77"/>
      <c r="D67" s="78"/>
      <c r="I67" s="15"/>
      <c r="L67" s="63"/>
    </row>
    <row r="68" spans="2:12">
      <c r="B68" s="73">
        <v>52</v>
      </c>
      <c r="C68" s="77"/>
      <c r="D68" s="78"/>
      <c r="I68" s="15"/>
      <c r="L68" s="63"/>
    </row>
    <row r="69" spans="2:12">
      <c r="B69" s="73">
        <v>53</v>
      </c>
      <c r="C69" s="77"/>
      <c r="D69" s="74"/>
      <c r="I69" s="15"/>
      <c r="L69" s="63"/>
    </row>
    <row r="70" spans="2:12">
      <c r="B70" s="73">
        <v>54</v>
      </c>
      <c r="C70" s="77"/>
      <c r="D70" s="74"/>
      <c r="I70" s="15"/>
      <c r="L70" s="63"/>
    </row>
    <row r="71" spans="2:12">
      <c r="B71" s="73">
        <v>55</v>
      </c>
      <c r="C71" s="77"/>
      <c r="D71" s="74"/>
      <c r="I71" s="15"/>
      <c r="L71" s="63"/>
    </row>
    <row r="72" spans="2:12">
      <c r="B72" s="73">
        <v>56</v>
      </c>
      <c r="C72" s="77"/>
      <c r="D72" s="74"/>
      <c r="I72" s="15"/>
      <c r="L72" s="63"/>
    </row>
    <row r="73" spans="2:12">
      <c r="B73" s="73">
        <v>57</v>
      </c>
      <c r="C73" s="77"/>
      <c r="D73" s="74"/>
      <c r="I73" s="15"/>
      <c r="L73" s="63"/>
    </row>
    <row r="74" spans="2:12">
      <c r="B74" s="73">
        <v>58</v>
      </c>
      <c r="C74" s="77"/>
      <c r="D74" s="74"/>
      <c r="I74" s="15"/>
      <c r="L74" s="63"/>
    </row>
    <row r="75" spans="2:12">
      <c r="B75" s="73">
        <v>59</v>
      </c>
      <c r="C75" s="77"/>
      <c r="D75" s="74"/>
      <c r="I75" s="15"/>
      <c r="L75" s="63"/>
    </row>
    <row r="76" spans="2:12">
      <c r="B76" s="73">
        <v>60</v>
      </c>
      <c r="C76" s="77"/>
      <c r="D76" s="74"/>
      <c r="I76" s="15"/>
      <c r="L76" s="63"/>
    </row>
    <row r="77" spans="2:12">
      <c r="B77" s="73">
        <v>61</v>
      </c>
      <c r="C77" s="77"/>
      <c r="D77" s="74"/>
      <c r="I77" s="15"/>
      <c r="L77" s="63"/>
    </row>
    <row r="78" spans="2:12">
      <c r="B78" s="73">
        <v>62</v>
      </c>
      <c r="C78" s="77"/>
      <c r="D78" s="74"/>
      <c r="I78" s="15"/>
      <c r="L78" s="63"/>
    </row>
    <row r="79" spans="2:12">
      <c r="B79" s="73">
        <v>63</v>
      </c>
      <c r="C79" s="77"/>
      <c r="D79" s="74"/>
      <c r="I79" s="15"/>
      <c r="L79" s="63"/>
    </row>
    <row r="80" spans="2:12">
      <c r="B80" s="73">
        <v>64</v>
      </c>
      <c r="C80" s="77"/>
      <c r="D80" s="74"/>
      <c r="I80" s="15"/>
      <c r="L80" s="63"/>
    </row>
    <row r="81" spans="2:12">
      <c r="B81" s="73">
        <v>65</v>
      </c>
      <c r="C81" s="77"/>
      <c r="D81" s="74"/>
      <c r="I81" s="15"/>
      <c r="L81" s="63"/>
    </row>
    <row r="82" spans="2:12">
      <c r="B82" s="73">
        <v>66</v>
      </c>
      <c r="C82" s="77"/>
      <c r="D82" s="74"/>
      <c r="I82" s="15"/>
      <c r="L82" s="63"/>
    </row>
    <row r="83" spans="2:12">
      <c r="B83" s="73">
        <v>67</v>
      </c>
      <c r="C83" s="77"/>
      <c r="D83" s="74"/>
      <c r="I83" s="15"/>
      <c r="L83" s="63"/>
    </row>
    <row r="84" spans="2:12">
      <c r="B84" s="73">
        <v>68</v>
      </c>
      <c r="C84" s="77"/>
      <c r="D84" s="74"/>
      <c r="I84" s="15"/>
      <c r="L84" s="63"/>
    </row>
    <row r="85" spans="2:12">
      <c r="B85" s="73">
        <v>69</v>
      </c>
      <c r="C85" s="77"/>
      <c r="D85" s="74"/>
      <c r="I85" s="15"/>
      <c r="L85" s="63"/>
    </row>
    <row r="86" spans="2:12">
      <c r="B86" s="73">
        <v>70</v>
      </c>
      <c r="C86" s="77"/>
      <c r="D86" s="74"/>
      <c r="I86" s="15"/>
      <c r="L86" s="63"/>
    </row>
    <row r="87" spans="2:12">
      <c r="B87" s="73">
        <v>71</v>
      </c>
      <c r="C87" s="77"/>
      <c r="D87" s="74"/>
      <c r="I87" s="15"/>
      <c r="L87" s="63"/>
    </row>
    <row r="88" spans="2:12">
      <c r="B88" s="73">
        <v>72</v>
      </c>
      <c r="C88" s="77"/>
      <c r="D88" s="74"/>
      <c r="I88" s="15"/>
      <c r="L88" s="63"/>
    </row>
    <row r="89" spans="2:12">
      <c r="B89" s="73">
        <v>73</v>
      </c>
      <c r="C89" s="77"/>
      <c r="D89" s="74"/>
      <c r="L89" s="63"/>
    </row>
    <row r="90" spans="2:12">
      <c r="B90" s="73">
        <v>74</v>
      </c>
      <c r="C90" s="77"/>
      <c r="D90" s="74"/>
      <c r="L90" s="63"/>
    </row>
    <row r="91" spans="2:12">
      <c r="B91" s="73">
        <v>75</v>
      </c>
      <c r="C91" s="77"/>
      <c r="D91" s="74"/>
      <c r="L91" s="63"/>
    </row>
    <row r="92" spans="2:12">
      <c r="B92" s="73">
        <v>76</v>
      </c>
      <c r="C92" s="77"/>
      <c r="D92" s="74"/>
      <c r="L92" s="63"/>
    </row>
    <row r="93" spans="2:12">
      <c r="B93" s="73">
        <v>77</v>
      </c>
      <c r="C93" s="77"/>
      <c r="D93" s="74"/>
      <c r="L93" s="63"/>
    </row>
    <row r="94" spans="2:12">
      <c r="B94" s="73">
        <v>78</v>
      </c>
      <c r="C94" s="77"/>
      <c r="D94" s="74"/>
      <c r="L94" s="63"/>
    </row>
    <row r="95" spans="2:12">
      <c r="B95" s="73">
        <v>79</v>
      </c>
      <c r="C95" s="77"/>
      <c r="D95" s="74"/>
      <c r="L95" s="63"/>
    </row>
    <row r="96" spans="2:12">
      <c r="B96" s="73">
        <v>80</v>
      </c>
      <c r="C96" s="77"/>
      <c r="D96" s="74"/>
      <c r="L96" s="63"/>
    </row>
    <row r="97" spans="2:12">
      <c r="B97" s="73">
        <v>81</v>
      </c>
      <c r="C97" s="77"/>
      <c r="D97" s="74"/>
      <c r="L97" s="63"/>
    </row>
    <row r="98" spans="2:12">
      <c r="B98" s="73">
        <v>82</v>
      </c>
      <c r="C98" s="77"/>
      <c r="D98" s="74"/>
      <c r="L98" s="63"/>
    </row>
    <row r="99" spans="2:12">
      <c r="B99" s="73">
        <v>83</v>
      </c>
      <c r="C99" s="77"/>
      <c r="D99" s="74"/>
      <c r="L99" s="63"/>
    </row>
    <row r="100" spans="2:12">
      <c r="B100" s="73">
        <v>84</v>
      </c>
      <c r="C100" s="77"/>
      <c r="D100" s="74"/>
      <c r="L100" s="63"/>
    </row>
    <row r="101" spans="2:12">
      <c r="B101" s="73">
        <v>85</v>
      </c>
      <c r="C101" s="77"/>
      <c r="D101" s="74"/>
      <c r="L101" s="63"/>
    </row>
    <row r="102" spans="2:12">
      <c r="B102" s="73">
        <v>86</v>
      </c>
      <c r="C102" s="77"/>
      <c r="D102" s="74"/>
      <c r="L102" s="63"/>
    </row>
    <row r="103" spans="2:12">
      <c r="B103" s="73">
        <v>87</v>
      </c>
      <c r="C103" s="77"/>
      <c r="D103" s="74"/>
      <c r="L103" s="63"/>
    </row>
    <row r="104" spans="2:12">
      <c r="B104" s="73">
        <v>88</v>
      </c>
      <c r="C104" s="77"/>
      <c r="D104" s="74"/>
      <c r="L104" s="63"/>
    </row>
    <row r="105" spans="2:12">
      <c r="B105" s="73">
        <v>89</v>
      </c>
      <c r="C105" s="77"/>
      <c r="D105" s="74"/>
      <c r="L105" s="63"/>
    </row>
    <row r="106" spans="2:12">
      <c r="B106" s="73">
        <v>90</v>
      </c>
      <c r="C106" s="77"/>
      <c r="D106" s="74"/>
      <c r="L106" s="63"/>
    </row>
    <row r="107" spans="2:12">
      <c r="B107" s="73">
        <v>91</v>
      </c>
      <c r="C107" s="77"/>
      <c r="D107" s="74"/>
      <c r="L107" s="63"/>
    </row>
    <row r="108" spans="2:12">
      <c r="B108" s="73">
        <v>92</v>
      </c>
      <c r="C108" s="77"/>
      <c r="D108" s="74"/>
      <c r="L108" s="63"/>
    </row>
    <row r="109" spans="2:12">
      <c r="B109" s="73">
        <v>93</v>
      </c>
      <c r="C109" s="77"/>
      <c r="D109" s="74"/>
      <c r="L109" s="63"/>
    </row>
    <row r="110" spans="2:12">
      <c r="B110" s="73">
        <v>94</v>
      </c>
      <c r="C110" s="77"/>
      <c r="D110" s="74"/>
      <c r="L110" s="63"/>
    </row>
    <row r="111" spans="2:12">
      <c r="B111" s="73">
        <v>95</v>
      </c>
      <c r="C111" s="77"/>
      <c r="D111" s="74"/>
      <c r="L111" s="63"/>
    </row>
    <row r="112" spans="2:12">
      <c r="B112" s="73">
        <v>96</v>
      </c>
      <c r="C112" s="77"/>
      <c r="D112" s="74"/>
      <c r="L112" s="63"/>
    </row>
    <row r="113" spans="2:12">
      <c r="B113" s="73">
        <v>97</v>
      </c>
      <c r="C113" s="77"/>
      <c r="D113" s="74"/>
      <c r="L113" s="63"/>
    </row>
    <row r="114" spans="2:12">
      <c r="B114" s="73">
        <v>98</v>
      </c>
      <c r="C114" s="77"/>
      <c r="D114" s="74"/>
      <c r="L114" s="63"/>
    </row>
    <row r="115" spans="2:12">
      <c r="B115" s="73">
        <v>99</v>
      </c>
      <c r="C115" s="77"/>
      <c r="D115" s="74"/>
      <c r="L115" s="63"/>
    </row>
    <row r="116" spans="2:12">
      <c r="B116" s="73">
        <v>100</v>
      </c>
      <c r="C116" s="77"/>
      <c r="D116" s="74"/>
      <c r="L116" s="63"/>
    </row>
    <row r="117" spans="2:12">
      <c r="B117" s="73">
        <v>101</v>
      </c>
      <c r="C117" s="77"/>
      <c r="D117" s="74"/>
      <c r="L117" s="63"/>
    </row>
    <row r="118" spans="2:12">
      <c r="B118" s="73">
        <v>102</v>
      </c>
      <c r="C118" s="77"/>
      <c r="D118" s="74"/>
      <c r="L118" s="63"/>
    </row>
    <row r="119" spans="2:12">
      <c r="B119" s="73">
        <v>103</v>
      </c>
      <c r="C119" s="77"/>
      <c r="D119" s="74"/>
      <c r="L119" s="63"/>
    </row>
    <row r="120" spans="2:12">
      <c r="B120" s="73">
        <v>104</v>
      </c>
      <c r="C120" s="77"/>
      <c r="D120" s="74"/>
      <c r="L120" s="63"/>
    </row>
    <row r="121" spans="2:12">
      <c r="B121" s="73">
        <v>105</v>
      </c>
      <c r="C121" s="77"/>
      <c r="D121" s="74"/>
      <c r="L121" s="63"/>
    </row>
    <row r="122" spans="2:12">
      <c r="B122" s="73">
        <v>106</v>
      </c>
      <c r="C122" s="77"/>
      <c r="D122" s="74"/>
      <c r="L122" s="63"/>
    </row>
    <row r="123" spans="2:12">
      <c r="B123" s="73">
        <v>107</v>
      </c>
      <c r="C123" s="77"/>
      <c r="D123" s="74"/>
      <c r="L123" s="63"/>
    </row>
    <row r="124" spans="2:12">
      <c r="B124" s="73">
        <v>108</v>
      </c>
      <c r="C124" s="77"/>
      <c r="D124" s="74"/>
      <c r="L124" s="63"/>
    </row>
    <row r="125" spans="2:12">
      <c r="B125" s="73">
        <v>109</v>
      </c>
      <c r="C125" s="77"/>
      <c r="D125" s="74"/>
      <c r="L125" s="63"/>
    </row>
    <row r="126" spans="2:12">
      <c r="B126" s="73">
        <v>110</v>
      </c>
      <c r="C126" s="77"/>
      <c r="D126" s="74"/>
      <c r="L126" s="63"/>
    </row>
    <row r="127" spans="2:12">
      <c r="B127" s="73">
        <v>111</v>
      </c>
      <c r="C127" s="77"/>
      <c r="D127" s="74"/>
      <c r="L127" s="63"/>
    </row>
    <row r="128" spans="2:12">
      <c r="B128" s="73">
        <v>112</v>
      </c>
      <c r="C128" s="77"/>
      <c r="D128" s="74"/>
      <c r="L128" s="63"/>
    </row>
    <row r="129" spans="2:12">
      <c r="B129" s="73">
        <v>113</v>
      </c>
      <c r="C129" s="77"/>
      <c r="D129" s="74"/>
      <c r="L129" s="63"/>
    </row>
    <row r="130" spans="2:12">
      <c r="B130" s="73">
        <v>114</v>
      </c>
      <c r="C130" s="77"/>
      <c r="D130" s="74"/>
      <c r="L130" s="63"/>
    </row>
    <row r="131" spans="2:12">
      <c r="B131" s="73">
        <v>115</v>
      </c>
      <c r="C131" s="77"/>
      <c r="D131" s="74"/>
      <c r="L131" s="63"/>
    </row>
    <row r="132" spans="2:12">
      <c r="B132" s="73">
        <v>116</v>
      </c>
      <c r="C132" s="77"/>
      <c r="D132" s="74"/>
      <c r="L132" s="63"/>
    </row>
    <row r="133" spans="2:12">
      <c r="B133" s="73">
        <v>117</v>
      </c>
      <c r="C133" s="77"/>
      <c r="D133" s="74"/>
      <c r="L133" s="63"/>
    </row>
    <row r="134" spans="2:12">
      <c r="B134" s="73">
        <v>118</v>
      </c>
      <c r="C134" s="77"/>
      <c r="D134" s="74"/>
      <c r="L134" s="63"/>
    </row>
    <row r="135" spans="2:12">
      <c r="B135" s="73">
        <v>119</v>
      </c>
      <c r="C135" s="77"/>
      <c r="D135" s="74"/>
      <c r="L135" s="63"/>
    </row>
    <row r="136" spans="2:12">
      <c r="B136" s="73">
        <v>120</v>
      </c>
      <c r="C136" s="77"/>
      <c r="D136" s="74"/>
      <c r="L136" s="63"/>
    </row>
    <row r="137" spans="2:12">
      <c r="B137" s="73">
        <v>121</v>
      </c>
      <c r="C137" s="77"/>
      <c r="D137" s="74"/>
      <c r="L137" s="63"/>
    </row>
    <row r="138" spans="2:12">
      <c r="B138" s="73">
        <v>122</v>
      </c>
      <c r="C138" s="77"/>
      <c r="D138" s="74"/>
      <c r="L138" s="63"/>
    </row>
    <row r="139" spans="2:12">
      <c r="B139" s="73">
        <v>123</v>
      </c>
      <c r="C139" s="77"/>
      <c r="D139" s="74"/>
      <c r="L139" s="63"/>
    </row>
    <row r="140" spans="2:12">
      <c r="B140" s="73">
        <v>124</v>
      </c>
      <c r="C140" s="77"/>
      <c r="D140" s="74"/>
      <c r="L140" s="63"/>
    </row>
    <row r="141" spans="2:12">
      <c r="B141" s="73">
        <v>125</v>
      </c>
      <c r="C141" s="77"/>
      <c r="D141" s="74"/>
      <c r="L141" s="63"/>
    </row>
    <row r="142" spans="2:12">
      <c r="B142" s="73">
        <v>126</v>
      </c>
      <c r="C142" s="77"/>
      <c r="D142" s="74"/>
      <c r="L142" s="63"/>
    </row>
    <row r="143" spans="2:12">
      <c r="B143" s="73">
        <v>127</v>
      </c>
      <c r="C143" s="77"/>
      <c r="D143" s="74"/>
      <c r="L143" s="63"/>
    </row>
    <row r="144" spans="2:12">
      <c r="B144" s="73">
        <v>128</v>
      </c>
      <c r="C144" s="77"/>
      <c r="D144" s="74"/>
      <c r="L144" s="63"/>
    </row>
    <row r="145" spans="2:12">
      <c r="B145" s="73">
        <v>129</v>
      </c>
      <c r="C145" s="77"/>
      <c r="D145" s="74"/>
      <c r="L145" s="63"/>
    </row>
    <row r="146" spans="2:12">
      <c r="B146" s="73">
        <v>130</v>
      </c>
      <c r="C146" s="77"/>
      <c r="D146" s="74"/>
      <c r="L146" s="63"/>
    </row>
    <row r="147" spans="2:12">
      <c r="B147" s="73">
        <v>131</v>
      </c>
      <c r="C147" s="77"/>
      <c r="D147" s="74"/>
      <c r="L147" s="63"/>
    </row>
    <row r="148" spans="2:12">
      <c r="B148" s="73">
        <v>132</v>
      </c>
      <c r="C148" s="77"/>
      <c r="D148" s="74"/>
      <c r="L148" s="63"/>
    </row>
    <row r="149" spans="2:12">
      <c r="B149" s="73">
        <v>133</v>
      </c>
      <c r="C149" s="77"/>
      <c r="D149" s="74"/>
      <c r="L149" s="63"/>
    </row>
    <row r="150" spans="2:12">
      <c r="B150" s="73">
        <v>134</v>
      </c>
      <c r="C150" s="77"/>
      <c r="D150" s="74"/>
      <c r="L150" s="63"/>
    </row>
    <row r="151" spans="2:12">
      <c r="B151" s="73">
        <v>135</v>
      </c>
      <c r="C151" s="77"/>
      <c r="D151" s="74"/>
      <c r="L151" s="63"/>
    </row>
    <row r="152" spans="2:12">
      <c r="B152" s="73">
        <v>136</v>
      </c>
      <c r="C152" s="77"/>
      <c r="D152" s="74"/>
      <c r="L152" s="63"/>
    </row>
    <row r="153" spans="2:12">
      <c r="B153" s="73">
        <v>137</v>
      </c>
      <c r="C153" s="77"/>
      <c r="D153" s="74"/>
      <c r="L153" s="63"/>
    </row>
    <row r="154" spans="2:12">
      <c r="B154" s="73">
        <v>138</v>
      </c>
      <c r="C154" s="77"/>
      <c r="D154" s="74"/>
      <c r="L154" s="63"/>
    </row>
    <row r="155" spans="2:12">
      <c r="B155" s="73">
        <v>139</v>
      </c>
      <c r="C155" s="77"/>
      <c r="D155" s="74"/>
      <c r="L155" s="63"/>
    </row>
    <row r="156" spans="2:12">
      <c r="B156" s="73">
        <v>140</v>
      </c>
      <c r="C156" s="77"/>
      <c r="D156" s="74"/>
      <c r="L156" s="63"/>
    </row>
    <row r="157" spans="2:12">
      <c r="B157" s="73">
        <v>141</v>
      </c>
      <c r="C157" s="77"/>
      <c r="D157" s="74"/>
      <c r="L157" s="63"/>
    </row>
    <row r="158" spans="2:12">
      <c r="B158" s="73">
        <v>142</v>
      </c>
      <c r="C158" s="77"/>
      <c r="D158" s="74"/>
      <c r="L158" s="63"/>
    </row>
    <row r="159" spans="2:12">
      <c r="B159" s="73">
        <v>143</v>
      </c>
      <c r="C159" s="77"/>
      <c r="D159" s="74"/>
      <c r="L159" s="63"/>
    </row>
    <row r="160" spans="2:12">
      <c r="B160" s="73">
        <v>144</v>
      </c>
      <c r="C160" s="77"/>
      <c r="D160" s="74"/>
      <c r="L160" s="63"/>
    </row>
    <row r="161" spans="2:12">
      <c r="B161" s="73">
        <v>145</v>
      </c>
      <c r="C161" s="77"/>
      <c r="D161" s="74"/>
      <c r="L161" s="63"/>
    </row>
    <row r="162" spans="2:12">
      <c r="B162" s="73">
        <v>146</v>
      </c>
      <c r="C162" s="77"/>
      <c r="D162" s="74"/>
      <c r="L162" s="63"/>
    </row>
    <row r="163" spans="2:12">
      <c r="B163" s="73">
        <v>147</v>
      </c>
      <c r="C163" s="77"/>
      <c r="D163" s="74"/>
      <c r="L163" s="63"/>
    </row>
    <row r="164" spans="2:12">
      <c r="B164" s="73">
        <v>148</v>
      </c>
      <c r="C164" s="77"/>
      <c r="D164" s="74"/>
      <c r="L164" s="63"/>
    </row>
    <row r="165" spans="2:12">
      <c r="B165" s="73">
        <v>149</v>
      </c>
      <c r="C165" s="77"/>
      <c r="D165" s="74"/>
      <c r="L165" s="63"/>
    </row>
    <row r="166" spans="2:12">
      <c r="B166" s="73">
        <v>150</v>
      </c>
      <c r="C166" s="77"/>
      <c r="D166" s="74"/>
      <c r="L166" s="63"/>
    </row>
    <row r="167" spans="2:12">
      <c r="B167" s="73">
        <v>151</v>
      </c>
      <c r="C167" s="77"/>
      <c r="D167" s="74"/>
      <c r="L167" s="63"/>
    </row>
    <row r="168" spans="2:12">
      <c r="B168" s="73">
        <v>152</v>
      </c>
      <c r="C168" s="77"/>
      <c r="D168" s="74"/>
      <c r="L168" s="63"/>
    </row>
    <row r="169" spans="2:12">
      <c r="B169" s="73">
        <v>153</v>
      </c>
      <c r="C169" s="77"/>
      <c r="D169" s="74"/>
      <c r="L169" s="63"/>
    </row>
    <row r="170" spans="2:12">
      <c r="B170" s="73">
        <v>154</v>
      </c>
      <c r="C170" s="77"/>
      <c r="D170" s="74"/>
      <c r="L170" s="63"/>
    </row>
    <row r="171" spans="2:12">
      <c r="B171" s="73">
        <v>155</v>
      </c>
      <c r="C171" s="77"/>
      <c r="D171" s="74"/>
      <c r="L171" s="63"/>
    </row>
    <row r="172" spans="2:12">
      <c r="B172" s="73">
        <v>156</v>
      </c>
      <c r="C172" s="77"/>
      <c r="D172" s="74"/>
      <c r="L172" s="63"/>
    </row>
    <row r="173" spans="2:12">
      <c r="B173" s="73">
        <v>157</v>
      </c>
      <c r="C173" s="77"/>
      <c r="D173" s="74"/>
      <c r="L173" s="63"/>
    </row>
    <row r="174" spans="2:12">
      <c r="B174" s="73">
        <v>158</v>
      </c>
      <c r="C174" s="77"/>
      <c r="D174" s="74"/>
    </row>
    <row r="175" spans="2:12">
      <c r="B175" s="73">
        <v>159</v>
      </c>
      <c r="C175" s="77"/>
      <c r="D175" s="74"/>
    </row>
    <row r="176" spans="2:12">
      <c r="B176" s="73">
        <v>160</v>
      </c>
      <c r="C176" s="77"/>
      <c r="D176" s="74"/>
    </row>
    <row r="177" spans="2:4">
      <c r="B177" s="73">
        <v>161</v>
      </c>
      <c r="C177" s="77"/>
      <c r="D177" s="74"/>
    </row>
    <row r="178" spans="2:4">
      <c r="B178" s="73">
        <v>162</v>
      </c>
      <c r="C178" s="77"/>
      <c r="D178" s="74"/>
    </row>
    <row r="179" spans="2:4">
      <c r="B179" s="73">
        <v>163</v>
      </c>
      <c r="C179" s="77"/>
      <c r="D179" s="74"/>
    </row>
    <row r="180" spans="2:4">
      <c r="B180" s="73">
        <v>164</v>
      </c>
      <c r="C180" s="77"/>
      <c r="D180" s="74"/>
    </row>
    <row r="181" spans="2:4">
      <c r="B181" s="73">
        <v>165</v>
      </c>
      <c r="C181" s="77"/>
      <c r="D181" s="74"/>
    </row>
    <row r="182" spans="2:4">
      <c r="B182" s="73">
        <v>166</v>
      </c>
      <c r="C182" s="77"/>
      <c r="D182" s="74"/>
    </row>
    <row r="183" spans="2:4">
      <c r="B183" s="73">
        <v>167</v>
      </c>
      <c r="C183" s="77"/>
      <c r="D183" s="74"/>
    </row>
    <row r="184" spans="2:4">
      <c r="B184" s="73">
        <v>168</v>
      </c>
      <c r="C184" s="77"/>
      <c r="D184" s="74"/>
    </row>
    <row r="185" spans="2:4">
      <c r="B185" s="73">
        <v>169</v>
      </c>
      <c r="C185" s="77"/>
      <c r="D185" s="76"/>
    </row>
    <row r="186" spans="2:4">
      <c r="B186" s="73">
        <v>170</v>
      </c>
      <c r="C186" s="77"/>
      <c r="D186" s="74"/>
    </row>
    <row r="187" spans="2:4">
      <c r="B187" s="73">
        <v>171</v>
      </c>
      <c r="C187" s="77"/>
      <c r="D187" s="74"/>
    </row>
    <row r="188" spans="2:4">
      <c r="B188" s="73">
        <v>172</v>
      </c>
      <c r="C188" s="77"/>
      <c r="D188" s="75"/>
    </row>
    <row r="189" spans="2:4">
      <c r="B189" s="73">
        <v>173</v>
      </c>
      <c r="C189" s="77"/>
      <c r="D189" s="75"/>
    </row>
    <row r="190" spans="2:4">
      <c r="B190" s="73">
        <v>174</v>
      </c>
      <c r="C190" s="77"/>
      <c r="D190" s="75"/>
    </row>
    <row r="191" spans="2:4">
      <c r="B191" s="73">
        <v>175</v>
      </c>
      <c r="C191" s="77"/>
      <c r="D191" s="75"/>
    </row>
    <row r="192" spans="2:4">
      <c r="B192" s="73">
        <v>176</v>
      </c>
      <c r="C192" s="77"/>
      <c r="D192" s="75"/>
    </row>
    <row r="193" spans="2:4">
      <c r="B193" s="73">
        <v>177</v>
      </c>
      <c r="C193" s="77"/>
      <c r="D193" s="75"/>
    </row>
    <row r="194" spans="2:4">
      <c r="B194" s="73">
        <v>178</v>
      </c>
      <c r="C194" s="77"/>
      <c r="D194" s="75"/>
    </row>
    <row r="195" spans="2:4">
      <c r="B195" s="73">
        <v>179</v>
      </c>
      <c r="C195" s="77"/>
      <c r="D195" s="75"/>
    </row>
    <row r="196" spans="2:4">
      <c r="B196" s="73">
        <v>180</v>
      </c>
      <c r="C196" s="77"/>
      <c r="D196" s="75"/>
    </row>
    <row r="197" spans="2:4">
      <c r="B197" s="73">
        <v>181</v>
      </c>
      <c r="C197" s="77"/>
      <c r="D197" s="75"/>
    </row>
    <row r="198" spans="2:4">
      <c r="B198" s="73">
        <v>182</v>
      </c>
      <c r="C198" s="77"/>
      <c r="D198" s="75"/>
    </row>
    <row r="199" spans="2:4">
      <c r="B199" s="73">
        <v>183</v>
      </c>
      <c r="C199" s="77"/>
      <c r="D199" s="75"/>
    </row>
    <row r="200" spans="2:4">
      <c r="B200" s="73">
        <v>184</v>
      </c>
      <c r="C200" s="77"/>
      <c r="D200" s="75"/>
    </row>
    <row r="201" spans="2:4">
      <c r="B201" s="73">
        <v>185</v>
      </c>
      <c r="C201" s="77"/>
      <c r="D201" s="75"/>
    </row>
    <row r="202" spans="2:4">
      <c r="B202" s="73">
        <v>186</v>
      </c>
      <c r="C202" s="77"/>
      <c r="D202" s="75"/>
    </row>
    <row r="203" spans="2:4">
      <c r="B203" s="73">
        <v>187</v>
      </c>
      <c r="C203" s="77"/>
      <c r="D203" s="75"/>
    </row>
    <row r="204" spans="2:4">
      <c r="B204" s="73">
        <v>188</v>
      </c>
      <c r="C204" s="77"/>
      <c r="D204" s="75"/>
    </row>
    <row r="205" spans="2:4">
      <c r="B205" s="73">
        <v>189</v>
      </c>
      <c r="C205" s="77"/>
      <c r="D205" s="75"/>
    </row>
    <row r="206" spans="2:4">
      <c r="B206" s="73">
        <v>190</v>
      </c>
      <c r="C206" s="77"/>
      <c r="D206" s="75"/>
    </row>
    <row r="207" spans="2:4">
      <c r="B207" s="73">
        <v>191</v>
      </c>
      <c r="C207" s="77"/>
      <c r="D207" s="75"/>
    </row>
    <row r="208" spans="2:4">
      <c r="B208" s="73">
        <v>192</v>
      </c>
      <c r="C208" s="77"/>
      <c r="D208" s="75"/>
    </row>
    <row r="209" spans="2:4">
      <c r="B209" s="73">
        <v>193</v>
      </c>
      <c r="C209" s="77"/>
      <c r="D209" s="75"/>
    </row>
    <row r="210" spans="2:4">
      <c r="B210" s="73">
        <v>194</v>
      </c>
      <c r="C210" s="77"/>
      <c r="D210" s="75"/>
    </row>
    <row r="211" spans="2:4">
      <c r="B211" s="73">
        <v>195</v>
      </c>
      <c r="C211" s="77"/>
      <c r="D211" s="75"/>
    </row>
    <row r="212" spans="2:4">
      <c r="B212" s="73">
        <v>196</v>
      </c>
      <c r="C212" s="77"/>
      <c r="D212" s="75"/>
    </row>
    <row r="213" spans="2:4">
      <c r="B213" s="73">
        <v>197</v>
      </c>
      <c r="C213" s="77"/>
      <c r="D213" s="75"/>
    </row>
    <row r="214" spans="2:4">
      <c r="B214" s="73">
        <v>198</v>
      </c>
      <c r="C214" s="77"/>
      <c r="D214" s="75"/>
    </row>
    <row r="215" spans="2:4">
      <c r="B215" s="73">
        <v>199</v>
      </c>
      <c r="C215" s="77"/>
      <c r="D215" s="75"/>
    </row>
    <row r="216" spans="2:4">
      <c r="B216" s="73">
        <v>200</v>
      </c>
      <c r="C216" s="77"/>
      <c r="D216" s="75"/>
    </row>
  </sheetData>
  <mergeCells count="9">
    <mergeCell ref="F32:F34"/>
    <mergeCell ref="B4:F5"/>
    <mergeCell ref="B6:F7"/>
    <mergeCell ref="B8:F9"/>
    <mergeCell ref="B10:F11"/>
    <mergeCell ref="B12:F14"/>
    <mergeCell ref="F24:F25"/>
    <mergeCell ref="F27:F30"/>
    <mergeCell ref="F16:F17"/>
  </mergeCells>
  <pageMargins left="0.39370078740157483" right="0.39370078740157483" top="0.39370078740157483" bottom="0.39370078740157483" header="0.31496062992125984" footer="0.39370078740157483"/>
  <pageSetup paperSize="9" scale="86" fitToHeight="6"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2:M32"/>
  <sheetViews>
    <sheetView showGridLines="0" zoomScaleNormal="100" workbookViewId="0">
      <selection activeCell="P32" sqref="A1:P32"/>
    </sheetView>
  </sheetViews>
  <sheetFormatPr defaultRowHeight="15"/>
  <cols>
    <col min="1" max="8" width="11.85546875" customWidth="1"/>
    <col min="16" max="16" width="98.28515625" bestFit="1" customWidth="1"/>
  </cols>
  <sheetData>
    <row r="2" spans="2:4" ht="36">
      <c r="B2" s="16" t="s">
        <v>74</v>
      </c>
    </row>
    <row r="9" spans="2:4">
      <c r="D9" t="s">
        <v>3</v>
      </c>
    </row>
    <row r="28" spans="1:13">
      <c r="B28" t="s">
        <v>75</v>
      </c>
    </row>
    <row r="29" spans="1:13" ht="31.5" customHeight="1">
      <c r="A29" s="18" t="s">
        <v>76</v>
      </c>
      <c r="B29" s="89" t="s">
        <v>80</v>
      </c>
      <c r="C29" s="89"/>
      <c r="D29" s="89"/>
      <c r="E29" s="89"/>
      <c r="F29" s="89"/>
      <c r="G29" s="89"/>
      <c r="H29" s="89"/>
      <c r="I29" s="89"/>
      <c r="J29" s="89"/>
      <c r="K29" s="89"/>
      <c r="L29" s="89"/>
      <c r="M29" s="89"/>
    </row>
    <row r="30" spans="1:13" ht="31.5" customHeight="1">
      <c r="A30" s="18" t="s">
        <v>77</v>
      </c>
      <c r="B30" s="89" t="s">
        <v>81</v>
      </c>
      <c r="C30" s="89"/>
      <c r="D30" s="89"/>
      <c r="E30" s="89"/>
      <c r="F30" s="89"/>
      <c r="G30" s="89"/>
      <c r="H30" s="89"/>
      <c r="I30" s="89"/>
      <c r="J30" s="89"/>
      <c r="K30" s="89"/>
      <c r="L30" s="89"/>
      <c r="M30" s="89"/>
    </row>
    <row r="31" spans="1:13" ht="48" customHeight="1">
      <c r="A31" s="18" t="s">
        <v>78</v>
      </c>
      <c r="B31" s="89" t="s">
        <v>83</v>
      </c>
      <c r="C31" s="89"/>
      <c r="D31" s="89"/>
      <c r="E31" s="89"/>
      <c r="F31" s="89"/>
      <c r="G31" s="89"/>
      <c r="H31" s="89"/>
      <c r="I31" s="89"/>
      <c r="J31" s="89"/>
      <c r="K31" s="89"/>
      <c r="L31" s="89"/>
      <c r="M31" s="89"/>
    </row>
    <row r="32" spans="1:13" ht="31.5" customHeight="1">
      <c r="A32" s="18" t="s">
        <v>79</v>
      </c>
      <c r="B32" s="89" t="s">
        <v>82</v>
      </c>
      <c r="C32" s="89"/>
      <c r="D32" s="89"/>
      <c r="E32" s="89"/>
      <c r="F32" s="89"/>
      <c r="G32" s="89"/>
      <c r="H32" s="89"/>
      <c r="I32" s="89"/>
      <c r="J32" s="89"/>
      <c r="K32" s="89"/>
      <c r="L32" s="89"/>
      <c r="M32" s="89"/>
    </row>
  </sheetData>
  <mergeCells count="4">
    <mergeCell ref="B29:M29"/>
    <mergeCell ref="B30:M30"/>
    <mergeCell ref="B31:M31"/>
    <mergeCell ref="B32:M32"/>
  </mergeCells>
  <pageMargins left="0.39370078740157483" right="0.39370078740157483" top="0.39370078740157483" bottom="0.39370078740157483" header="0.31496062992125984" footer="0.39370078740157483"/>
  <pageSetup paperSize="9" orientation="landscape" r:id="rId1"/>
  <headerFooter>
    <oddFooter>&amp;L&amp;9Version b1:2017/2/10&amp;C&amp;9QI Charting Tool created by Lothian Analytical Services&amp;R&amp;9Contact : AnalyticalServices@nhslothian.scot.nhs.uk</oddFooter>
  </headerFooter>
  <drawing r:id="rId2"/>
</worksheet>
</file>

<file path=xl/worksheets/sheet4.xml><?xml version="1.0" encoding="utf-8"?>
<worksheet xmlns="http://schemas.openxmlformats.org/spreadsheetml/2006/main" xmlns:r="http://schemas.openxmlformats.org/officeDocument/2006/relationships">
  <sheetPr>
    <pageSetUpPr fitToPage="1"/>
  </sheetPr>
  <dimension ref="A2:P43"/>
  <sheetViews>
    <sheetView showGridLines="0" workbookViewId="0">
      <selection activeCell="G40" sqref="G40"/>
    </sheetView>
  </sheetViews>
  <sheetFormatPr defaultRowHeight="15"/>
  <cols>
    <col min="1" max="1" width="3.7109375" customWidth="1"/>
  </cols>
  <sheetData>
    <row r="2" spans="2:2" ht="36">
      <c r="B2" s="16" t="s">
        <v>234</v>
      </c>
    </row>
    <row r="28" spans="1:16" ht="63" customHeight="1">
      <c r="A28" s="43"/>
      <c r="B28" s="90" t="s">
        <v>235</v>
      </c>
      <c r="C28" s="90"/>
      <c r="D28" s="90"/>
      <c r="E28" s="90"/>
      <c r="F28" s="90"/>
      <c r="G28" s="90"/>
      <c r="H28" s="90"/>
      <c r="I28" s="90"/>
      <c r="J28" s="90"/>
      <c r="K28" s="90"/>
      <c r="L28" s="90"/>
      <c r="M28" s="90"/>
      <c r="N28" s="90"/>
      <c r="O28" s="90"/>
      <c r="P28" s="90"/>
    </row>
    <row r="29" spans="1:16">
      <c r="A29" s="18"/>
      <c r="B29" s="89"/>
      <c r="C29" s="89"/>
      <c r="D29" s="89"/>
      <c r="E29" s="89"/>
      <c r="F29" s="89"/>
      <c r="G29" s="89"/>
      <c r="H29" s="89"/>
      <c r="I29" s="89"/>
      <c r="J29" s="89"/>
      <c r="K29" s="89"/>
      <c r="L29" s="89"/>
      <c r="M29" s="89"/>
    </row>
    <row r="30" spans="1:16" ht="15" customHeight="1">
      <c r="A30" s="18"/>
      <c r="B30" s="17" t="s">
        <v>248</v>
      </c>
      <c r="C30" s="17"/>
      <c r="D30" s="17"/>
      <c r="E30" s="17"/>
      <c r="F30" s="17"/>
      <c r="G30" s="17"/>
      <c r="H30" s="17"/>
      <c r="I30" s="17"/>
      <c r="J30" s="17"/>
      <c r="K30" s="17"/>
      <c r="L30" s="17"/>
      <c r="M30" s="17"/>
    </row>
    <row r="31" spans="1:16">
      <c r="A31" s="18"/>
      <c r="B31" s="89" t="s">
        <v>247</v>
      </c>
      <c r="C31" s="89"/>
      <c r="D31" s="89"/>
      <c r="E31" s="89"/>
      <c r="F31" s="89"/>
      <c r="G31" s="89"/>
      <c r="H31" s="89"/>
      <c r="I31" s="89"/>
      <c r="J31" s="89"/>
      <c r="K31" s="89"/>
      <c r="L31" s="89"/>
      <c r="M31" s="89"/>
    </row>
    <row r="32" spans="1:16" ht="15" customHeight="1">
      <c r="B32" s="71" t="s">
        <v>251</v>
      </c>
      <c r="C32" s="70"/>
      <c r="D32" s="70"/>
      <c r="E32" s="70"/>
      <c r="F32" s="70"/>
      <c r="G32" s="70"/>
      <c r="H32" s="70"/>
      <c r="I32" s="70"/>
      <c r="J32" s="70"/>
      <c r="K32" s="70"/>
      <c r="L32" s="70"/>
      <c r="M32" s="70"/>
      <c r="N32" s="70"/>
      <c r="O32" s="70"/>
      <c r="P32" s="70"/>
    </row>
    <row r="33" spans="2:16">
      <c r="B33" s="70"/>
      <c r="C33" s="71" t="s">
        <v>249</v>
      </c>
      <c r="D33" s="70"/>
      <c r="E33" s="70"/>
      <c r="F33" s="70"/>
      <c r="G33" s="70"/>
      <c r="H33" s="70"/>
      <c r="I33" s="70"/>
      <c r="J33" s="70"/>
      <c r="K33" s="70"/>
      <c r="L33" s="70"/>
      <c r="M33" s="70"/>
      <c r="N33" s="70"/>
      <c r="O33" s="70"/>
      <c r="P33" s="70"/>
    </row>
    <row r="34" spans="2:16">
      <c r="B34" s="70"/>
      <c r="C34" s="72" t="s">
        <v>250</v>
      </c>
      <c r="D34" s="70"/>
      <c r="E34" s="70"/>
      <c r="F34" s="70"/>
      <c r="G34" s="70"/>
      <c r="H34" s="70"/>
      <c r="I34" s="70"/>
      <c r="J34" s="70"/>
      <c r="K34" s="70"/>
      <c r="L34" s="70"/>
      <c r="M34" s="70"/>
      <c r="N34" s="70"/>
      <c r="O34" s="70"/>
      <c r="P34" s="70"/>
    </row>
    <row r="38" spans="2:16">
      <c r="C38" s="12"/>
    </row>
    <row r="39" spans="2:16">
      <c r="C39" s="12"/>
    </row>
    <row r="40" spans="2:16">
      <c r="C40" s="12"/>
    </row>
    <row r="41" spans="2:16">
      <c r="C41" s="12"/>
    </row>
    <row r="42" spans="2:16">
      <c r="C42" s="12"/>
    </row>
    <row r="43" spans="2:16">
      <c r="C43" s="12"/>
    </row>
  </sheetData>
  <mergeCells count="3">
    <mergeCell ref="B29:M29"/>
    <mergeCell ref="B31:M31"/>
    <mergeCell ref="B28:P28"/>
  </mergeCells>
  <pageMargins left="0.39370078740157483" right="0.39370078740157483" top="0.39370078740157483" bottom="0.39370078740157483" header="0.31496062992125984" footer="0.39370078740157483"/>
  <pageSetup paperSize="9" scale="92" orientation="landscape" r:id="rId1"/>
  <drawing r:id="rId2"/>
</worksheet>
</file>

<file path=xl/worksheets/sheet5.xml><?xml version="1.0" encoding="utf-8"?>
<worksheet xmlns="http://schemas.openxmlformats.org/spreadsheetml/2006/main" xmlns:r="http://schemas.openxmlformats.org/officeDocument/2006/relationships">
  <dimension ref="B6:D205"/>
  <sheetViews>
    <sheetView showGridLines="0" workbookViewId="0">
      <selection activeCell="N27" sqref="N27"/>
    </sheetView>
  </sheetViews>
  <sheetFormatPr defaultRowHeight="15"/>
  <cols>
    <col min="2" max="2" width="12.7109375" style="2" customWidth="1"/>
    <col min="3" max="4" width="13.42578125" style="2" customWidth="1"/>
  </cols>
  <sheetData>
    <row r="6" spans="2:4">
      <c r="B6" s="19" t="s">
        <v>36</v>
      </c>
      <c r="C6" s="19" t="s">
        <v>85</v>
      </c>
      <c r="D6" s="20" t="s">
        <v>86</v>
      </c>
    </row>
    <row r="7" spans="2:4">
      <c r="B7" s="21">
        <v>2</v>
      </c>
      <c r="C7" s="21">
        <v>0</v>
      </c>
      <c r="D7" s="22">
        <v>4</v>
      </c>
    </row>
    <row r="8" spans="2:4">
      <c r="B8" s="21">
        <v>3</v>
      </c>
      <c r="C8" s="21">
        <v>0</v>
      </c>
      <c r="D8" s="22">
        <v>5</v>
      </c>
    </row>
    <row r="9" spans="2:4">
      <c r="B9" s="21">
        <v>4</v>
      </c>
      <c r="C9" s="21">
        <v>0</v>
      </c>
      <c r="D9" s="22">
        <v>6</v>
      </c>
    </row>
    <row r="10" spans="2:4">
      <c r="B10" s="21">
        <v>5</v>
      </c>
      <c r="C10" s="21">
        <v>0</v>
      </c>
      <c r="D10" s="22">
        <v>6</v>
      </c>
    </row>
    <row r="11" spans="2:4">
      <c r="B11" s="21">
        <v>6</v>
      </c>
      <c r="C11" s="21">
        <v>0</v>
      </c>
      <c r="D11" s="22">
        <v>7</v>
      </c>
    </row>
    <row r="12" spans="2:4">
      <c r="B12" s="21">
        <v>7</v>
      </c>
      <c r="C12" s="21">
        <v>1</v>
      </c>
      <c r="D12" s="22">
        <v>7</v>
      </c>
    </row>
    <row r="13" spans="2:4">
      <c r="B13" s="21">
        <v>8</v>
      </c>
      <c r="C13" s="21">
        <v>1</v>
      </c>
      <c r="D13" s="22">
        <v>8</v>
      </c>
    </row>
    <row r="14" spans="2:4">
      <c r="B14" s="21">
        <v>9</v>
      </c>
      <c r="C14" s="21">
        <v>2</v>
      </c>
      <c r="D14" s="22">
        <v>8</v>
      </c>
    </row>
    <row r="15" spans="2:4">
      <c r="B15" s="21">
        <v>10</v>
      </c>
      <c r="C15" s="21">
        <v>3</v>
      </c>
      <c r="D15" s="22">
        <v>8</v>
      </c>
    </row>
    <row r="16" spans="2:4">
      <c r="B16" s="21">
        <v>11</v>
      </c>
      <c r="C16" s="21">
        <v>3</v>
      </c>
      <c r="D16" s="22">
        <v>9</v>
      </c>
    </row>
    <row r="17" spans="2:4">
      <c r="B17" s="21">
        <v>12</v>
      </c>
      <c r="C17" s="21">
        <v>3</v>
      </c>
      <c r="D17" s="22">
        <v>10</v>
      </c>
    </row>
    <row r="18" spans="2:4">
      <c r="B18" s="21">
        <v>13</v>
      </c>
      <c r="C18" s="21">
        <v>4</v>
      </c>
      <c r="D18" s="22">
        <v>10</v>
      </c>
    </row>
    <row r="19" spans="2:4">
      <c r="B19" s="21">
        <v>14</v>
      </c>
      <c r="C19" s="21">
        <v>4</v>
      </c>
      <c r="D19" s="22">
        <v>11</v>
      </c>
    </row>
    <row r="20" spans="2:4">
      <c r="B20" s="21">
        <v>15</v>
      </c>
      <c r="C20" s="21">
        <v>4</v>
      </c>
      <c r="D20" s="22">
        <v>12</v>
      </c>
    </row>
    <row r="21" spans="2:4">
      <c r="B21" s="21">
        <v>16</v>
      </c>
      <c r="C21" s="21">
        <v>5</v>
      </c>
      <c r="D21" s="22">
        <v>12</v>
      </c>
    </row>
    <row r="22" spans="2:4">
      <c r="B22" s="21">
        <v>17</v>
      </c>
      <c r="C22" s="21">
        <v>5</v>
      </c>
      <c r="D22" s="22">
        <v>13</v>
      </c>
    </row>
    <row r="23" spans="2:4">
      <c r="B23" s="21">
        <v>18</v>
      </c>
      <c r="C23" s="21">
        <v>6</v>
      </c>
      <c r="D23" s="22">
        <v>13</v>
      </c>
    </row>
    <row r="24" spans="2:4">
      <c r="B24" s="21">
        <v>19</v>
      </c>
      <c r="C24" s="21">
        <v>6</v>
      </c>
      <c r="D24" s="22">
        <v>14</v>
      </c>
    </row>
    <row r="25" spans="2:4">
      <c r="B25" s="21">
        <v>20</v>
      </c>
      <c r="C25" s="21">
        <v>6</v>
      </c>
      <c r="D25" s="22">
        <v>15</v>
      </c>
    </row>
    <row r="26" spans="2:4">
      <c r="B26" s="21">
        <v>21</v>
      </c>
      <c r="C26" s="21">
        <v>7</v>
      </c>
      <c r="D26" s="22">
        <v>15</v>
      </c>
    </row>
    <row r="27" spans="2:4">
      <c r="B27" s="21">
        <v>22</v>
      </c>
      <c r="C27" s="21">
        <v>7</v>
      </c>
      <c r="D27" s="22">
        <v>16</v>
      </c>
    </row>
    <row r="28" spans="2:4">
      <c r="B28" s="21">
        <v>23</v>
      </c>
      <c r="C28" s="21">
        <v>8</v>
      </c>
      <c r="D28" s="22">
        <v>16</v>
      </c>
    </row>
    <row r="29" spans="2:4">
      <c r="B29" s="21">
        <v>24</v>
      </c>
      <c r="C29" s="21">
        <v>8</v>
      </c>
      <c r="D29" s="22">
        <v>17</v>
      </c>
    </row>
    <row r="30" spans="2:4">
      <c r="B30" s="21">
        <v>25</v>
      </c>
      <c r="C30" s="21">
        <v>9</v>
      </c>
      <c r="D30" s="22">
        <v>17</v>
      </c>
    </row>
    <row r="31" spans="2:4">
      <c r="B31" s="21">
        <v>26</v>
      </c>
      <c r="C31" s="21">
        <v>9</v>
      </c>
      <c r="D31" s="22">
        <v>18</v>
      </c>
    </row>
    <row r="32" spans="2:4">
      <c r="B32" s="21">
        <v>27</v>
      </c>
      <c r="C32" s="21">
        <v>9</v>
      </c>
      <c r="D32" s="22">
        <v>19</v>
      </c>
    </row>
    <row r="33" spans="2:4">
      <c r="B33" s="21">
        <v>28</v>
      </c>
      <c r="C33" s="21">
        <v>10</v>
      </c>
      <c r="D33" s="22">
        <v>19</v>
      </c>
    </row>
    <row r="34" spans="2:4">
      <c r="B34" s="21">
        <v>29</v>
      </c>
      <c r="C34" s="21">
        <v>10</v>
      </c>
      <c r="D34" s="22">
        <v>20</v>
      </c>
    </row>
    <row r="35" spans="2:4">
      <c r="B35" s="21">
        <v>30</v>
      </c>
      <c r="C35" s="21">
        <v>11</v>
      </c>
      <c r="D35" s="22">
        <v>20</v>
      </c>
    </row>
    <row r="36" spans="2:4">
      <c r="B36" s="22">
        <v>31</v>
      </c>
      <c r="C36" s="22">
        <v>11</v>
      </c>
      <c r="D36" s="22">
        <v>21</v>
      </c>
    </row>
    <row r="37" spans="2:4">
      <c r="B37" s="22">
        <v>32</v>
      </c>
      <c r="C37" s="22">
        <v>11</v>
      </c>
      <c r="D37" s="22">
        <v>22</v>
      </c>
    </row>
    <row r="38" spans="2:4">
      <c r="B38" s="22">
        <v>33</v>
      </c>
      <c r="C38" s="22">
        <v>11</v>
      </c>
      <c r="D38" s="22">
        <v>22</v>
      </c>
    </row>
    <row r="39" spans="2:4">
      <c r="B39" s="22">
        <v>34</v>
      </c>
      <c r="C39" s="22">
        <v>12</v>
      </c>
      <c r="D39" s="22">
        <v>23</v>
      </c>
    </row>
    <row r="40" spans="2:4">
      <c r="B40" s="22">
        <v>35</v>
      </c>
      <c r="C40" s="22">
        <v>13</v>
      </c>
      <c r="D40" s="22">
        <v>23</v>
      </c>
    </row>
    <row r="41" spans="2:4">
      <c r="B41" s="22">
        <v>36</v>
      </c>
      <c r="C41" s="22">
        <v>13</v>
      </c>
      <c r="D41" s="22">
        <v>24</v>
      </c>
    </row>
    <row r="42" spans="2:4">
      <c r="B42" s="22">
        <v>37</v>
      </c>
      <c r="C42" s="22">
        <v>14</v>
      </c>
      <c r="D42" s="22">
        <v>24</v>
      </c>
    </row>
    <row r="43" spans="2:4">
      <c r="B43" s="22">
        <v>38</v>
      </c>
      <c r="C43" s="22">
        <v>14</v>
      </c>
      <c r="D43" s="22">
        <v>25</v>
      </c>
    </row>
    <row r="44" spans="2:4">
      <c r="B44" s="22">
        <v>39</v>
      </c>
      <c r="C44" s="22">
        <v>15</v>
      </c>
      <c r="D44" s="22">
        <v>25</v>
      </c>
    </row>
    <row r="45" spans="2:4">
      <c r="B45" s="22">
        <v>40</v>
      </c>
      <c r="C45" s="22">
        <v>15</v>
      </c>
      <c r="D45" s="22">
        <v>26</v>
      </c>
    </row>
    <row r="46" spans="2:4">
      <c r="B46" s="22">
        <v>41</v>
      </c>
      <c r="C46" s="22">
        <v>16</v>
      </c>
      <c r="D46" s="22">
        <v>26</v>
      </c>
    </row>
    <row r="47" spans="2:4">
      <c r="B47" s="22">
        <v>42</v>
      </c>
      <c r="C47" s="22">
        <v>16</v>
      </c>
      <c r="D47" s="22">
        <v>27</v>
      </c>
    </row>
    <row r="48" spans="2:4">
      <c r="B48" s="22">
        <v>43</v>
      </c>
      <c r="C48" s="22">
        <v>17</v>
      </c>
      <c r="D48" s="22">
        <v>27</v>
      </c>
    </row>
    <row r="49" spans="2:4">
      <c r="B49" s="22">
        <v>44</v>
      </c>
      <c r="C49" s="22">
        <v>17</v>
      </c>
      <c r="D49" s="22">
        <v>28</v>
      </c>
    </row>
    <row r="50" spans="2:4">
      <c r="B50" s="22">
        <v>45</v>
      </c>
      <c r="C50" s="22">
        <v>17</v>
      </c>
      <c r="D50" s="22">
        <v>29</v>
      </c>
    </row>
    <row r="51" spans="2:4">
      <c r="B51" s="22">
        <v>46</v>
      </c>
      <c r="C51" s="22">
        <v>18</v>
      </c>
      <c r="D51" s="22">
        <v>29</v>
      </c>
    </row>
    <row r="52" spans="2:4">
      <c r="B52" s="22">
        <v>47</v>
      </c>
      <c r="C52" s="22">
        <v>18</v>
      </c>
      <c r="D52" s="22">
        <v>30</v>
      </c>
    </row>
    <row r="53" spans="2:4">
      <c r="B53" s="22">
        <v>48</v>
      </c>
      <c r="C53" s="22">
        <v>19</v>
      </c>
      <c r="D53" s="22">
        <v>30</v>
      </c>
    </row>
    <row r="54" spans="2:4">
      <c r="B54" s="22">
        <v>49</v>
      </c>
      <c r="C54" s="22">
        <v>19</v>
      </c>
      <c r="D54" s="22">
        <v>31</v>
      </c>
    </row>
    <row r="55" spans="2:4">
      <c r="B55" s="22">
        <v>50</v>
      </c>
      <c r="C55" s="22">
        <v>19</v>
      </c>
      <c r="D55" s="22">
        <v>32</v>
      </c>
    </row>
    <row r="56" spans="2:4">
      <c r="B56" s="22">
        <v>51</v>
      </c>
      <c r="C56" s="22">
        <v>20</v>
      </c>
      <c r="D56" s="22">
        <v>32</v>
      </c>
    </row>
    <row r="57" spans="2:4">
      <c r="B57" s="22">
        <v>52</v>
      </c>
      <c r="C57" s="22">
        <v>20</v>
      </c>
      <c r="D57" s="22">
        <v>33</v>
      </c>
    </row>
    <row r="58" spans="2:4">
      <c r="B58" s="22">
        <v>53</v>
      </c>
      <c r="C58" s="22">
        <v>21</v>
      </c>
      <c r="D58" s="22">
        <v>33</v>
      </c>
    </row>
    <row r="59" spans="2:4">
      <c r="B59" s="22">
        <v>54</v>
      </c>
      <c r="C59" s="22">
        <v>21</v>
      </c>
      <c r="D59" s="22">
        <v>34</v>
      </c>
    </row>
    <row r="60" spans="2:4">
      <c r="B60" s="22">
        <v>55</v>
      </c>
      <c r="C60" s="22">
        <v>22</v>
      </c>
      <c r="D60" s="22">
        <v>34</v>
      </c>
    </row>
    <row r="61" spans="2:4">
      <c r="B61" s="22">
        <v>56</v>
      </c>
      <c r="C61" s="22">
        <v>22</v>
      </c>
      <c r="D61" s="22">
        <v>35</v>
      </c>
    </row>
    <row r="62" spans="2:4">
      <c r="B62" s="22">
        <v>57</v>
      </c>
      <c r="C62" s="22">
        <v>23</v>
      </c>
      <c r="D62" s="22">
        <v>35</v>
      </c>
    </row>
    <row r="63" spans="2:4">
      <c r="B63" s="22">
        <v>58</v>
      </c>
      <c r="C63" s="22">
        <v>23</v>
      </c>
      <c r="D63" s="22">
        <v>36</v>
      </c>
    </row>
    <row r="64" spans="2:4">
      <c r="B64" s="22">
        <v>59</v>
      </c>
      <c r="C64" s="22">
        <v>24</v>
      </c>
      <c r="D64" s="22">
        <v>36</v>
      </c>
    </row>
    <row r="65" spans="2:4">
      <c r="B65" s="22">
        <v>60</v>
      </c>
      <c r="C65" s="22">
        <v>24</v>
      </c>
      <c r="D65" s="22">
        <v>37</v>
      </c>
    </row>
    <row r="66" spans="2:4">
      <c r="B66" s="22">
        <v>61</v>
      </c>
      <c r="C66" s="22">
        <v>24</v>
      </c>
      <c r="D66" s="22">
        <v>38</v>
      </c>
    </row>
    <row r="67" spans="2:4">
      <c r="B67" s="22">
        <v>62</v>
      </c>
      <c r="C67" s="22">
        <v>25</v>
      </c>
      <c r="D67" s="22">
        <v>38</v>
      </c>
    </row>
    <row r="68" spans="2:4">
      <c r="B68" s="22">
        <v>63</v>
      </c>
      <c r="C68" s="22">
        <v>25</v>
      </c>
      <c r="D68" s="22">
        <v>39</v>
      </c>
    </row>
    <row r="69" spans="2:4">
      <c r="B69" s="22">
        <v>64</v>
      </c>
      <c r="C69" s="22">
        <v>26</v>
      </c>
      <c r="D69" s="22">
        <v>39</v>
      </c>
    </row>
    <row r="70" spans="2:4">
      <c r="B70" s="22">
        <v>65</v>
      </c>
      <c r="C70" s="22">
        <v>26</v>
      </c>
      <c r="D70" s="22">
        <v>40</v>
      </c>
    </row>
    <row r="71" spans="2:4">
      <c r="B71" s="22">
        <v>66</v>
      </c>
      <c r="C71" s="22">
        <v>27</v>
      </c>
      <c r="D71" s="22">
        <v>40</v>
      </c>
    </row>
    <row r="72" spans="2:4">
      <c r="B72" s="22">
        <v>67</v>
      </c>
      <c r="C72" s="22">
        <v>27</v>
      </c>
      <c r="D72" s="22">
        <v>41</v>
      </c>
    </row>
    <row r="73" spans="2:4">
      <c r="B73" s="22">
        <v>68</v>
      </c>
      <c r="C73" s="22">
        <v>27</v>
      </c>
      <c r="D73" s="22">
        <v>41</v>
      </c>
    </row>
    <row r="74" spans="2:4">
      <c r="B74" s="22">
        <v>69</v>
      </c>
      <c r="C74" s="22">
        <v>28</v>
      </c>
      <c r="D74" s="22">
        <v>42</v>
      </c>
    </row>
    <row r="75" spans="2:4">
      <c r="B75" s="22">
        <v>70</v>
      </c>
      <c r="C75" s="22">
        <v>28</v>
      </c>
      <c r="D75" s="22">
        <v>43</v>
      </c>
    </row>
    <row r="76" spans="2:4">
      <c r="B76" s="22">
        <v>71</v>
      </c>
      <c r="C76" s="22">
        <v>29</v>
      </c>
      <c r="D76" s="22">
        <v>43</v>
      </c>
    </row>
    <row r="77" spans="2:4">
      <c r="B77" s="22">
        <v>72</v>
      </c>
      <c r="C77" s="22">
        <v>29</v>
      </c>
      <c r="D77" s="22">
        <v>44</v>
      </c>
    </row>
    <row r="78" spans="2:4">
      <c r="B78" s="22">
        <v>73</v>
      </c>
      <c r="C78" s="22">
        <v>30</v>
      </c>
      <c r="D78" s="22">
        <v>44</v>
      </c>
    </row>
    <row r="79" spans="2:4">
      <c r="B79" s="22">
        <v>74</v>
      </c>
      <c r="C79" s="22">
        <v>30</v>
      </c>
      <c r="D79" s="22">
        <v>45</v>
      </c>
    </row>
    <row r="80" spans="2:4">
      <c r="B80" s="22">
        <v>75</v>
      </c>
      <c r="C80" s="22">
        <v>31</v>
      </c>
      <c r="D80" s="22">
        <v>45</v>
      </c>
    </row>
    <row r="81" spans="2:4">
      <c r="B81" s="22">
        <v>76</v>
      </c>
      <c r="C81" s="22">
        <v>31</v>
      </c>
      <c r="D81" s="22">
        <v>46</v>
      </c>
    </row>
    <row r="82" spans="2:4">
      <c r="B82" s="22">
        <v>77</v>
      </c>
      <c r="C82" s="22">
        <v>31</v>
      </c>
      <c r="D82" s="22">
        <v>47</v>
      </c>
    </row>
    <row r="83" spans="2:4">
      <c r="B83" s="22">
        <v>78</v>
      </c>
      <c r="C83" s="22">
        <v>32</v>
      </c>
      <c r="D83" s="22">
        <v>47</v>
      </c>
    </row>
    <row r="84" spans="2:4">
      <c r="B84" s="22">
        <v>79</v>
      </c>
      <c r="C84" s="22">
        <v>32</v>
      </c>
      <c r="D84" s="22">
        <v>48</v>
      </c>
    </row>
    <row r="85" spans="2:4">
      <c r="B85" s="22">
        <v>80</v>
      </c>
      <c r="C85" s="22">
        <v>33</v>
      </c>
      <c r="D85" s="22">
        <v>48</v>
      </c>
    </row>
    <row r="86" spans="2:4">
      <c r="B86" s="22">
        <v>81</v>
      </c>
      <c r="C86" s="22">
        <v>33</v>
      </c>
      <c r="D86" s="22">
        <v>49</v>
      </c>
    </row>
    <row r="87" spans="2:4">
      <c r="B87" s="22">
        <v>82</v>
      </c>
      <c r="C87" s="22">
        <v>34</v>
      </c>
      <c r="D87" s="22">
        <v>49</v>
      </c>
    </row>
    <row r="88" spans="2:4">
      <c r="B88" s="22">
        <v>83</v>
      </c>
      <c r="C88" s="22">
        <v>34</v>
      </c>
      <c r="D88" s="22">
        <v>50</v>
      </c>
    </row>
    <row r="89" spans="2:4">
      <c r="B89" s="22">
        <v>84</v>
      </c>
      <c r="C89" s="22">
        <v>35</v>
      </c>
      <c r="D89" s="22">
        <v>50</v>
      </c>
    </row>
    <row r="90" spans="2:4">
      <c r="B90" s="22">
        <v>85</v>
      </c>
      <c r="C90" s="22">
        <v>35</v>
      </c>
      <c r="D90" s="22">
        <v>51</v>
      </c>
    </row>
    <row r="91" spans="2:4">
      <c r="B91" s="22">
        <v>86</v>
      </c>
      <c r="C91" s="22">
        <v>35</v>
      </c>
      <c r="D91" s="22">
        <v>52</v>
      </c>
    </row>
    <row r="92" spans="2:4">
      <c r="B92" s="22">
        <v>87</v>
      </c>
      <c r="C92" s="22">
        <v>36</v>
      </c>
      <c r="D92" s="22">
        <v>52</v>
      </c>
    </row>
    <row r="93" spans="2:4">
      <c r="B93" s="22">
        <v>88</v>
      </c>
      <c r="C93" s="22">
        <v>36</v>
      </c>
      <c r="D93" s="22">
        <v>53</v>
      </c>
    </row>
    <row r="94" spans="2:4">
      <c r="B94" s="22">
        <v>89</v>
      </c>
      <c r="C94" s="22">
        <v>37</v>
      </c>
      <c r="D94" s="22">
        <v>53</v>
      </c>
    </row>
    <row r="95" spans="2:4">
      <c r="B95" s="22">
        <v>90</v>
      </c>
      <c r="C95" s="22">
        <v>37</v>
      </c>
      <c r="D95" s="22">
        <v>54</v>
      </c>
    </row>
    <row r="96" spans="2:4">
      <c r="B96" s="22">
        <v>91</v>
      </c>
      <c r="C96" s="22">
        <v>38</v>
      </c>
      <c r="D96" s="22">
        <v>54</v>
      </c>
    </row>
    <row r="97" spans="2:4">
      <c r="B97" s="22">
        <v>92</v>
      </c>
      <c r="C97" s="22">
        <v>38</v>
      </c>
      <c r="D97" s="22">
        <v>55</v>
      </c>
    </row>
    <row r="98" spans="2:4">
      <c r="B98" s="22">
        <v>93</v>
      </c>
      <c r="C98" s="22">
        <v>38</v>
      </c>
      <c r="D98" s="22">
        <v>55</v>
      </c>
    </row>
    <row r="99" spans="2:4">
      <c r="B99" s="22">
        <v>94</v>
      </c>
      <c r="C99" s="22">
        <v>39</v>
      </c>
      <c r="D99" s="22">
        <v>56</v>
      </c>
    </row>
    <row r="100" spans="2:4">
      <c r="B100" s="22">
        <v>95</v>
      </c>
      <c r="C100" s="22">
        <v>39</v>
      </c>
      <c r="D100" s="22">
        <v>57</v>
      </c>
    </row>
    <row r="101" spans="2:4">
      <c r="B101" s="22">
        <v>96</v>
      </c>
      <c r="C101" s="22">
        <v>40</v>
      </c>
      <c r="D101" s="22">
        <v>57</v>
      </c>
    </row>
    <row r="102" spans="2:4">
      <c r="B102" s="22">
        <v>97</v>
      </c>
      <c r="C102" s="22">
        <v>40</v>
      </c>
      <c r="D102" s="22">
        <v>58</v>
      </c>
    </row>
    <row r="103" spans="2:4">
      <c r="B103" s="22">
        <v>98</v>
      </c>
      <c r="C103" s="22">
        <v>41</v>
      </c>
      <c r="D103" s="22">
        <v>58</v>
      </c>
    </row>
    <row r="104" spans="2:4">
      <c r="B104" s="22">
        <v>99</v>
      </c>
      <c r="C104" s="22">
        <v>41</v>
      </c>
      <c r="D104" s="22">
        <v>59</v>
      </c>
    </row>
    <row r="105" spans="2:4">
      <c r="B105" s="22">
        <v>100</v>
      </c>
      <c r="C105" s="22">
        <v>42</v>
      </c>
      <c r="D105" s="22">
        <v>59</v>
      </c>
    </row>
    <row r="106" spans="2:4">
      <c r="B106" s="22">
        <v>101</v>
      </c>
      <c r="C106" s="22">
        <v>42</v>
      </c>
      <c r="D106" s="22">
        <v>60</v>
      </c>
    </row>
    <row r="107" spans="2:4">
      <c r="B107" s="22">
        <v>102</v>
      </c>
      <c r="C107" s="22">
        <v>42</v>
      </c>
      <c r="D107" s="22">
        <v>61</v>
      </c>
    </row>
    <row r="108" spans="2:4">
      <c r="B108" s="22">
        <v>103</v>
      </c>
      <c r="C108" s="22">
        <v>43</v>
      </c>
      <c r="D108" s="22">
        <v>61</v>
      </c>
    </row>
    <row r="109" spans="2:4">
      <c r="B109" s="22">
        <v>104</v>
      </c>
      <c r="C109" s="22">
        <v>43</v>
      </c>
      <c r="D109" s="22">
        <v>62</v>
      </c>
    </row>
    <row r="110" spans="2:4">
      <c r="B110" s="22">
        <v>105</v>
      </c>
      <c r="C110" s="22">
        <v>44</v>
      </c>
      <c r="D110" s="22">
        <v>62</v>
      </c>
    </row>
    <row r="111" spans="2:4">
      <c r="B111" s="22">
        <v>106</v>
      </c>
      <c r="C111" s="22">
        <v>44</v>
      </c>
      <c r="D111" s="22">
        <v>63</v>
      </c>
    </row>
    <row r="112" spans="2:4">
      <c r="B112" s="22">
        <v>107</v>
      </c>
      <c r="C112" s="22">
        <v>45</v>
      </c>
      <c r="D112" s="22">
        <v>63</v>
      </c>
    </row>
    <row r="113" spans="2:4">
      <c r="B113" s="22">
        <v>108</v>
      </c>
      <c r="C113" s="22">
        <v>45</v>
      </c>
      <c r="D113" s="22">
        <v>64</v>
      </c>
    </row>
    <row r="114" spans="2:4">
      <c r="B114" s="22">
        <v>109</v>
      </c>
      <c r="C114" s="22">
        <v>46</v>
      </c>
      <c r="D114" s="22">
        <v>64</v>
      </c>
    </row>
    <row r="115" spans="2:4">
      <c r="B115" s="22">
        <v>110</v>
      </c>
      <c r="C115" s="22">
        <v>46</v>
      </c>
      <c r="D115" s="22">
        <v>65</v>
      </c>
    </row>
    <row r="116" spans="2:4">
      <c r="B116" s="22">
        <v>111</v>
      </c>
      <c r="C116" s="22">
        <v>46</v>
      </c>
      <c r="D116" s="22">
        <v>66</v>
      </c>
    </row>
    <row r="117" spans="2:4">
      <c r="B117" s="22">
        <v>112</v>
      </c>
      <c r="C117" s="22">
        <v>47</v>
      </c>
      <c r="D117" s="22">
        <v>66</v>
      </c>
    </row>
    <row r="118" spans="2:4">
      <c r="B118" s="22">
        <v>113</v>
      </c>
      <c r="C118" s="22">
        <v>47</v>
      </c>
      <c r="D118" s="22">
        <v>67</v>
      </c>
    </row>
    <row r="119" spans="2:4">
      <c r="B119" s="22">
        <v>114</v>
      </c>
      <c r="C119" s="22">
        <v>48</v>
      </c>
      <c r="D119" s="22">
        <v>67</v>
      </c>
    </row>
    <row r="120" spans="2:4">
      <c r="B120" s="22">
        <v>115</v>
      </c>
      <c r="C120" s="22">
        <v>48</v>
      </c>
      <c r="D120" s="22">
        <v>68</v>
      </c>
    </row>
    <row r="121" spans="2:4">
      <c r="B121" s="22">
        <v>116</v>
      </c>
      <c r="C121" s="22">
        <v>49</v>
      </c>
      <c r="D121" s="22">
        <v>68</v>
      </c>
    </row>
    <row r="122" spans="2:4">
      <c r="B122" s="22">
        <v>117</v>
      </c>
      <c r="C122" s="22">
        <v>49</v>
      </c>
      <c r="D122" s="22">
        <v>69</v>
      </c>
    </row>
    <row r="123" spans="2:4">
      <c r="B123" s="22">
        <v>118</v>
      </c>
      <c r="C123" s="22">
        <v>49</v>
      </c>
      <c r="D123" s="22">
        <v>70</v>
      </c>
    </row>
    <row r="124" spans="2:4">
      <c r="B124" s="22">
        <v>119</v>
      </c>
      <c r="C124" s="22">
        <v>50</v>
      </c>
      <c r="D124" s="22">
        <v>70</v>
      </c>
    </row>
    <row r="125" spans="2:4">
      <c r="B125" s="22">
        <v>120</v>
      </c>
      <c r="C125" s="22">
        <v>51</v>
      </c>
      <c r="D125" s="22">
        <v>70</v>
      </c>
    </row>
    <row r="126" spans="2:4">
      <c r="B126" s="22">
        <v>121</v>
      </c>
      <c r="C126" s="22">
        <v>50</v>
      </c>
      <c r="D126" s="22">
        <v>71</v>
      </c>
    </row>
    <row r="127" spans="2:4">
      <c r="B127" s="22">
        <v>122</v>
      </c>
      <c r="C127" s="22">
        <v>51</v>
      </c>
      <c r="D127" s="22">
        <v>72</v>
      </c>
    </row>
    <row r="128" spans="2:4">
      <c r="B128" s="22">
        <v>123</v>
      </c>
      <c r="C128" s="22">
        <v>51</v>
      </c>
      <c r="D128" s="22">
        <v>72</v>
      </c>
    </row>
    <row r="129" spans="2:4">
      <c r="B129" s="22">
        <v>124</v>
      </c>
      <c r="C129" s="22">
        <v>52</v>
      </c>
      <c r="D129" s="22">
        <v>73</v>
      </c>
    </row>
    <row r="130" spans="2:4">
      <c r="B130" s="22">
        <v>125</v>
      </c>
      <c r="C130" s="22">
        <v>52</v>
      </c>
      <c r="D130" s="22">
        <v>73</v>
      </c>
    </row>
    <row r="131" spans="2:4">
      <c r="B131" s="22">
        <v>126</v>
      </c>
      <c r="C131" s="22">
        <v>53</v>
      </c>
      <c r="D131" s="22">
        <v>74</v>
      </c>
    </row>
    <row r="132" spans="2:4">
      <c r="B132" s="22">
        <v>127</v>
      </c>
      <c r="C132" s="22">
        <v>53</v>
      </c>
      <c r="D132" s="22">
        <v>75</v>
      </c>
    </row>
    <row r="133" spans="2:4">
      <c r="B133" s="22">
        <v>128</v>
      </c>
      <c r="C133" s="22">
        <v>53</v>
      </c>
      <c r="D133" s="22">
        <v>75</v>
      </c>
    </row>
    <row r="134" spans="2:4">
      <c r="B134" s="22">
        <v>129</v>
      </c>
      <c r="C134" s="22">
        <v>54</v>
      </c>
      <c r="D134" s="22">
        <v>76</v>
      </c>
    </row>
    <row r="135" spans="2:4">
      <c r="B135" s="22">
        <v>130</v>
      </c>
      <c r="C135" s="22">
        <v>54</v>
      </c>
      <c r="D135" s="22">
        <v>76</v>
      </c>
    </row>
    <row r="136" spans="2:4">
      <c r="B136" s="22">
        <v>131</v>
      </c>
      <c r="C136" s="22">
        <v>55</v>
      </c>
      <c r="D136" s="22">
        <v>77</v>
      </c>
    </row>
    <row r="137" spans="2:4">
      <c r="B137" s="22">
        <v>132</v>
      </c>
      <c r="C137" s="22">
        <v>55</v>
      </c>
      <c r="D137" s="22">
        <v>77</v>
      </c>
    </row>
    <row r="138" spans="2:4">
      <c r="B138" s="22">
        <v>133</v>
      </c>
      <c r="C138" s="22">
        <v>56</v>
      </c>
      <c r="D138" s="22">
        <v>78</v>
      </c>
    </row>
    <row r="139" spans="2:4">
      <c r="B139" s="22">
        <v>134</v>
      </c>
      <c r="C139" s="22">
        <v>56</v>
      </c>
      <c r="D139" s="22">
        <v>78</v>
      </c>
    </row>
    <row r="140" spans="2:4">
      <c r="B140" s="22">
        <v>135</v>
      </c>
      <c r="C140" s="22">
        <v>57</v>
      </c>
      <c r="D140" s="22">
        <v>79</v>
      </c>
    </row>
    <row r="141" spans="2:4">
      <c r="B141" s="22">
        <v>136</v>
      </c>
      <c r="C141" s="22">
        <v>57</v>
      </c>
      <c r="D141" s="22">
        <v>80</v>
      </c>
    </row>
    <row r="142" spans="2:4">
      <c r="B142" s="22">
        <v>137</v>
      </c>
      <c r="C142" s="22">
        <v>57</v>
      </c>
      <c r="D142" s="22">
        <v>80</v>
      </c>
    </row>
    <row r="143" spans="2:4">
      <c r="B143" s="22">
        <v>138</v>
      </c>
      <c r="C143" s="22">
        <v>58</v>
      </c>
      <c r="D143" s="22">
        <v>81</v>
      </c>
    </row>
    <row r="144" spans="2:4">
      <c r="B144" s="22">
        <v>139</v>
      </c>
      <c r="C144" s="22">
        <v>58</v>
      </c>
      <c r="D144" s="22">
        <v>81</v>
      </c>
    </row>
    <row r="145" spans="2:4">
      <c r="B145" s="22">
        <v>140</v>
      </c>
      <c r="C145" s="22">
        <v>59</v>
      </c>
      <c r="D145" s="22">
        <v>82</v>
      </c>
    </row>
    <row r="146" spans="2:4">
      <c r="B146" s="22">
        <v>141</v>
      </c>
      <c r="C146" s="22">
        <v>59</v>
      </c>
      <c r="D146" s="22">
        <v>82</v>
      </c>
    </row>
    <row r="147" spans="2:4">
      <c r="B147" s="22">
        <v>142</v>
      </c>
      <c r="C147" s="22">
        <v>60</v>
      </c>
      <c r="D147" s="22">
        <v>83</v>
      </c>
    </row>
    <row r="148" spans="2:4">
      <c r="B148" s="22">
        <v>143</v>
      </c>
      <c r="C148" s="22">
        <v>60</v>
      </c>
      <c r="D148" s="22">
        <v>84</v>
      </c>
    </row>
    <row r="149" spans="2:4">
      <c r="B149" s="22">
        <v>144</v>
      </c>
      <c r="C149" s="22">
        <v>60</v>
      </c>
      <c r="D149" s="22">
        <v>84</v>
      </c>
    </row>
    <row r="150" spans="2:4">
      <c r="B150" s="22">
        <v>145</v>
      </c>
      <c r="C150" s="22">
        <v>61</v>
      </c>
      <c r="D150" s="22">
        <v>85</v>
      </c>
    </row>
    <row r="151" spans="2:4">
      <c r="B151" s="22">
        <v>146</v>
      </c>
      <c r="C151" s="22">
        <v>61</v>
      </c>
      <c r="D151" s="22">
        <v>85</v>
      </c>
    </row>
    <row r="152" spans="2:4">
      <c r="B152" s="22">
        <v>147</v>
      </c>
      <c r="C152" s="22">
        <v>62</v>
      </c>
      <c r="D152" s="22">
        <v>86</v>
      </c>
    </row>
    <row r="153" spans="2:4">
      <c r="B153" s="22">
        <v>148</v>
      </c>
      <c r="C153" s="22">
        <v>62</v>
      </c>
      <c r="D153" s="22">
        <v>86</v>
      </c>
    </row>
    <row r="154" spans="2:4">
      <c r="B154" s="22">
        <v>149</v>
      </c>
      <c r="C154" s="22">
        <v>63</v>
      </c>
      <c r="D154" s="22">
        <v>87</v>
      </c>
    </row>
    <row r="155" spans="2:4">
      <c r="B155" s="22">
        <v>150</v>
      </c>
      <c r="C155" s="22">
        <v>63</v>
      </c>
      <c r="D155" s="22">
        <v>87</v>
      </c>
    </row>
    <row r="156" spans="2:4">
      <c r="B156" s="22">
        <v>151</v>
      </c>
      <c r="C156" s="22">
        <v>64</v>
      </c>
      <c r="D156" s="22">
        <v>88</v>
      </c>
    </row>
    <row r="157" spans="2:4">
      <c r="B157" s="22">
        <v>152</v>
      </c>
      <c r="C157" s="22">
        <v>64</v>
      </c>
      <c r="D157" s="22">
        <v>89</v>
      </c>
    </row>
    <row r="158" spans="2:4">
      <c r="B158" s="22">
        <v>153</v>
      </c>
      <c r="C158" s="22">
        <v>64</v>
      </c>
      <c r="D158" s="22">
        <v>89</v>
      </c>
    </row>
    <row r="159" spans="2:4">
      <c r="B159" s="22">
        <v>154</v>
      </c>
      <c r="C159" s="22">
        <v>65</v>
      </c>
      <c r="D159" s="22">
        <v>90</v>
      </c>
    </row>
    <row r="160" spans="2:4">
      <c r="B160" s="22">
        <v>155</v>
      </c>
      <c r="C160" s="22">
        <v>65</v>
      </c>
      <c r="D160" s="22">
        <v>90</v>
      </c>
    </row>
    <row r="161" spans="2:4">
      <c r="B161" s="22">
        <v>156</v>
      </c>
      <c r="C161" s="22">
        <v>66</v>
      </c>
      <c r="D161" s="22">
        <v>91</v>
      </c>
    </row>
    <row r="162" spans="2:4">
      <c r="B162" s="22">
        <v>157</v>
      </c>
      <c r="C162" s="22">
        <v>66</v>
      </c>
      <c r="D162" s="22">
        <v>91</v>
      </c>
    </row>
    <row r="163" spans="2:4">
      <c r="B163" s="22">
        <v>158</v>
      </c>
      <c r="C163" s="22">
        <v>67</v>
      </c>
      <c r="D163" s="22">
        <v>92</v>
      </c>
    </row>
    <row r="164" spans="2:4">
      <c r="B164" s="22">
        <v>159</v>
      </c>
      <c r="C164" s="22">
        <v>67</v>
      </c>
      <c r="D164" s="22">
        <v>92</v>
      </c>
    </row>
    <row r="165" spans="2:4">
      <c r="B165" s="22">
        <v>160</v>
      </c>
      <c r="C165" s="22">
        <v>68</v>
      </c>
      <c r="D165" s="22">
        <v>93</v>
      </c>
    </row>
    <row r="166" spans="2:4">
      <c r="B166" s="22">
        <v>161</v>
      </c>
      <c r="C166" s="22">
        <v>68</v>
      </c>
      <c r="D166" s="22">
        <v>94</v>
      </c>
    </row>
    <row r="167" spans="2:4">
      <c r="B167" s="22">
        <v>162</v>
      </c>
      <c r="C167" s="22">
        <v>68</v>
      </c>
      <c r="D167" s="22">
        <v>94</v>
      </c>
    </row>
    <row r="168" spans="2:4">
      <c r="B168" s="22">
        <v>163</v>
      </c>
      <c r="C168" s="22">
        <v>69</v>
      </c>
      <c r="D168" s="22">
        <v>95</v>
      </c>
    </row>
    <row r="169" spans="2:4">
      <c r="B169" s="22">
        <v>164</v>
      </c>
      <c r="C169" s="22">
        <v>69</v>
      </c>
      <c r="D169" s="22">
        <v>95</v>
      </c>
    </row>
    <row r="170" spans="2:4">
      <c r="B170" s="22">
        <v>165</v>
      </c>
      <c r="C170" s="22">
        <v>70</v>
      </c>
      <c r="D170" s="22">
        <v>96</v>
      </c>
    </row>
    <row r="171" spans="2:4">
      <c r="B171" s="22">
        <v>166</v>
      </c>
      <c r="C171" s="22">
        <v>70</v>
      </c>
      <c r="D171" s="22">
        <v>96</v>
      </c>
    </row>
    <row r="172" spans="2:4">
      <c r="B172" s="22">
        <v>167</v>
      </c>
      <c r="C172" s="22">
        <v>71</v>
      </c>
      <c r="D172" s="22">
        <v>97</v>
      </c>
    </row>
    <row r="173" spans="2:4">
      <c r="B173" s="22">
        <v>168</v>
      </c>
      <c r="C173" s="22">
        <v>71</v>
      </c>
      <c r="D173" s="22">
        <v>98</v>
      </c>
    </row>
    <row r="174" spans="2:4">
      <c r="B174" s="22">
        <v>169</v>
      </c>
      <c r="C174" s="22">
        <v>71</v>
      </c>
      <c r="D174" s="22">
        <v>98</v>
      </c>
    </row>
    <row r="175" spans="2:4">
      <c r="B175" s="22">
        <v>170</v>
      </c>
      <c r="C175" s="22">
        <v>72</v>
      </c>
      <c r="D175" s="22">
        <v>99</v>
      </c>
    </row>
    <row r="176" spans="2:4">
      <c r="B176" s="22">
        <v>171</v>
      </c>
      <c r="C176" s="22">
        <v>72</v>
      </c>
      <c r="D176" s="22">
        <v>99</v>
      </c>
    </row>
    <row r="177" spans="2:4">
      <c r="B177" s="22">
        <v>172</v>
      </c>
      <c r="C177" s="22">
        <v>73</v>
      </c>
      <c r="D177" s="22">
        <v>100</v>
      </c>
    </row>
    <row r="178" spans="2:4">
      <c r="B178" s="22">
        <v>173</v>
      </c>
      <c r="C178" s="22">
        <v>73</v>
      </c>
      <c r="D178" s="22">
        <v>100</v>
      </c>
    </row>
    <row r="179" spans="2:4">
      <c r="B179" s="22">
        <v>174</v>
      </c>
      <c r="C179" s="22">
        <v>74</v>
      </c>
      <c r="D179" s="22">
        <v>101</v>
      </c>
    </row>
    <row r="180" spans="2:4">
      <c r="B180" s="22">
        <v>175</v>
      </c>
      <c r="C180" s="22">
        <v>74</v>
      </c>
      <c r="D180" s="22">
        <v>101</v>
      </c>
    </row>
    <row r="181" spans="2:4">
      <c r="B181" s="22">
        <v>176</v>
      </c>
      <c r="C181" s="22">
        <v>75</v>
      </c>
      <c r="D181" s="22">
        <v>102</v>
      </c>
    </row>
    <row r="182" spans="2:4">
      <c r="B182" s="22">
        <v>177</v>
      </c>
      <c r="C182" s="22">
        <v>75</v>
      </c>
      <c r="D182" s="22">
        <v>103</v>
      </c>
    </row>
    <row r="183" spans="2:4">
      <c r="B183" s="22">
        <v>178</v>
      </c>
      <c r="C183" s="22">
        <v>75</v>
      </c>
      <c r="D183" s="22">
        <v>103</v>
      </c>
    </row>
    <row r="184" spans="2:4">
      <c r="B184" s="22">
        <v>179</v>
      </c>
      <c r="C184" s="22">
        <v>76</v>
      </c>
      <c r="D184" s="22">
        <v>104</v>
      </c>
    </row>
    <row r="185" spans="2:4">
      <c r="B185" s="22">
        <v>180</v>
      </c>
      <c r="C185" s="22">
        <v>76</v>
      </c>
      <c r="D185" s="22">
        <v>104</v>
      </c>
    </row>
    <row r="186" spans="2:4">
      <c r="B186" s="22">
        <v>181</v>
      </c>
      <c r="C186" s="22">
        <v>77</v>
      </c>
      <c r="D186" s="22">
        <v>105</v>
      </c>
    </row>
    <row r="187" spans="2:4">
      <c r="B187" s="22">
        <v>182</v>
      </c>
      <c r="C187" s="22">
        <v>77</v>
      </c>
      <c r="D187" s="22">
        <v>105</v>
      </c>
    </row>
    <row r="188" spans="2:4">
      <c r="B188" s="22">
        <v>183</v>
      </c>
      <c r="C188" s="22">
        <v>78</v>
      </c>
      <c r="D188" s="22">
        <v>106</v>
      </c>
    </row>
    <row r="189" spans="2:4">
      <c r="B189" s="22">
        <v>184</v>
      </c>
      <c r="C189" s="22">
        <v>78</v>
      </c>
      <c r="D189" s="22">
        <v>106</v>
      </c>
    </row>
    <row r="190" spans="2:4">
      <c r="B190" s="22">
        <v>185</v>
      </c>
      <c r="C190" s="22">
        <v>79</v>
      </c>
      <c r="D190" s="22">
        <v>107</v>
      </c>
    </row>
    <row r="191" spans="2:4">
      <c r="B191" s="22">
        <v>186</v>
      </c>
      <c r="C191" s="22">
        <v>79</v>
      </c>
      <c r="D191" s="22">
        <v>108</v>
      </c>
    </row>
    <row r="192" spans="2:4">
      <c r="B192" s="22">
        <v>187</v>
      </c>
      <c r="C192" s="22">
        <v>79</v>
      </c>
      <c r="D192" s="22">
        <v>108</v>
      </c>
    </row>
    <row r="193" spans="2:4">
      <c r="B193" s="22">
        <v>188</v>
      </c>
      <c r="C193" s="22">
        <v>80</v>
      </c>
      <c r="D193" s="22">
        <v>109</v>
      </c>
    </row>
    <row r="194" spans="2:4">
      <c r="B194" s="22">
        <v>189</v>
      </c>
      <c r="C194" s="22">
        <v>80</v>
      </c>
      <c r="D194" s="22">
        <v>109</v>
      </c>
    </row>
    <row r="195" spans="2:4">
      <c r="B195" s="22">
        <v>190</v>
      </c>
      <c r="C195" s="22">
        <v>81</v>
      </c>
      <c r="D195" s="22">
        <v>110</v>
      </c>
    </row>
    <row r="196" spans="2:4">
      <c r="B196" s="22">
        <v>191</v>
      </c>
      <c r="C196" s="22">
        <v>81</v>
      </c>
      <c r="D196" s="22">
        <v>110</v>
      </c>
    </row>
    <row r="197" spans="2:4">
      <c r="B197" s="22">
        <v>192</v>
      </c>
      <c r="C197" s="22">
        <v>82</v>
      </c>
      <c r="D197" s="22">
        <v>111</v>
      </c>
    </row>
    <row r="198" spans="2:4">
      <c r="B198" s="22">
        <v>193</v>
      </c>
      <c r="C198" s="22">
        <v>82</v>
      </c>
      <c r="D198" s="22">
        <v>112</v>
      </c>
    </row>
    <row r="199" spans="2:4">
      <c r="B199" s="22">
        <v>194</v>
      </c>
      <c r="C199" s="22">
        <v>82</v>
      </c>
      <c r="D199" s="22">
        <v>112</v>
      </c>
    </row>
    <row r="200" spans="2:4">
      <c r="B200" s="22">
        <v>195</v>
      </c>
      <c r="C200" s="22">
        <v>83</v>
      </c>
      <c r="D200" s="22">
        <v>113</v>
      </c>
    </row>
    <row r="201" spans="2:4">
      <c r="B201" s="22">
        <v>196</v>
      </c>
      <c r="C201" s="22">
        <v>83</v>
      </c>
      <c r="D201" s="22">
        <v>113</v>
      </c>
    </row>
    <row r="202" spans="2:4">
      <c r="B202" s="22">
        <v>197</v>
      </c>
      <c r="C202" s="22">
        <v>84</v>
      </c>
      <c r="D202" s="22">
        <v>114</v>
      </c>
    </row>
    <row r="203" spans="2:4">
      <c r="B203" s="22">
        <v>198</v>
      </c>
      <c r="C203" s="22">
        <v>84</v>
      </c>
      <c r="D203" s="22">
        <v>114</v>
      </c>
    </row>
    <row r="204" spans="2:4">
      <c r="B204" s="22">
        <v>199</v>
      </c>
      <c r="C204" s="22">
        <v>85</v>
      </c>
      <c r="D204" s="22">
        <v>115</v>
      </c>
    </row>
    <row r="205" spans="2:4">
      <c r="B205" s="22">
        <v>200</v>
      </c>
      <c r="C205" s="22">
        <v>85</v>
      </c>
      <c r="D205" s="22">
        <v>115</v>
      </c>
    </row>
  </sheetData>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sheetPr>
    <pageSetUpPr fitToPage="1"/>
  </sheetPr>
  <dimension ref="A2:P48"/>
  <sheetViews>
    <sheetView showGridLines="0" zoomScaleNormal="100" workbookViewId="0">
      <selection activeCell="B32" sqref="B32:P32"/>
    </sheetView>
  </sheetViews>
  <sheetFormatPr defaultRowHeight="15"/>
  <sheetData>
    <row r="2" spans="2:2" ht="36">
      <c r="B2" s="16" t="s">
        <v>87</v>
      </c>
    </row>
    <row r="27" spans="1:16" ht="12" customHeight="1"/>
    <row r="28" spans="1:16" ht="63" customHeight="1">
      <c r="B28" s="91" t="s">
        <v>128</v>
      </c>
      <c r="C28" s="91"/>
      <c r="D28" s="91"/>
      <c r="E28" s="91"/>
      <c r="F28" s="91"/>
      <c r="G28" s="91"/>
      <c r="H28" s="91"/>
      <c r="I28" s="91"/>
      <c r="J28" s="91"/>
      <c r="K28" s="91"/>
      <c r="L28" s="91"/>
      <c r="M28" s="91"/>
      <c r="N28" s="91"/>
      <c r="O28" s="91"/>
      <c r="P28" s="91"/>
    </row>
    <row r="29" spans="1:16" ht="15" customHeight="1">
      <c r="A29" s="18" t="s">
        <v>76</v>
      </c>
      <c r="B29" s="89" t="s">
        <v>114</v>
      </c>
      <c r="C29" s="89"/>
      <c r="D29" s="89"/>
      <c r="E29" s="89"/>
      <c r="F29" s="89"/>
      <c r="G29" s="89"/>
      <c r="H29" s="89"/>
      <c r="I29" s="89"/>
      <c r="J29" s="89"/>
      <c r="K29" s="89"/>
      <c r="L29" s="89"/>
      <c r="M29" s="89"/>
      <c r="N29" s="89"/>
      <c r="O29" s="89"/>
      <c r="P29" s="89"/>
    </row>
    <row r="30" spans="1:16" ht="31.5" customHeight="1">
      <c r="A30" s="18" t="s">
        <v>77</v>
      </c>
      <c r="B30" s="89" t="s">
        <v>115</v>
      </c>
      <c r="C30" s="89"/>
      <c r="D30" s="89"/>
      <c r="E30" s="89"/>
      <c r="F30" s="89"/>
      <c r="G30" s="89"/>
      <c r="H30" s="89"/>
      <c r="I30" s="89"/>
      <c r="J30" s="89"/>
      <c r="K30" s="89"/>
      <c r="L30" s="89"/>
      <c r="M30" s="89"/>
      <c r="N30" s="89"/>
      <c r="O30" s="89"/>
      <c r="P30" s="89"/>
    </row>
    <row r="31" spans="1:16" ht="31.5" customHeight="1">
      <c r="A31" s="18" t="s">
        <v>78</v>
      </c>
      <c r="B31" s="89" t="s">
        <v>116</v>
      </c>
      <c r="C31" s="89"/>
      <c r="D31" s="89"/>
      <c r="E31" s="89"/>
      <c r="F31" s="89"/>
      <c r="G31" s="89"/>
      <c r="H31" s="89"/>
      <c r="I31" s="89"/>
      <c r="J31" s="89"/>
      <c r="K31" s="89"/>
      <c r="L31" s="89"/>
      <c r="M31" s="89"/>
      <c r="N31" s="89"/>
      <c r="O31" s="89"/>
      <c r="P31" s="89"/>
    </row>
    <row r="32" spans="1:16" ht="15" customHeight="1">
      <c r="A32" s="18" t="s">
        <v>79</v>
      </c>
      <c r="B32" s="89" t="s">
        <v>117</v>
      </c>
      <c r="C32" s="89"/>
      <c r="D32" s="89"/>
      <c r="E32" s="89"/>
      <c r="F32" s="89"/>
      <c r="G32" s="89"/>
      <c r="H32" s="89"/>
      <c r="I32" s="89"/>
      <c r="J32" s="89"/>
      <c r="K32" s="89"/>
      <c r="L32" s="89"/>
      <c r="M32" s="89"/>
      <c r="N32" s="89"/>
      <c r="O32" s="89"/>
      <c r="P32" s="89"/>
    </row>
    <row r="33" spans="1:16" ht="15" customHeight="1">
      <c r="A33" s="18" t="s">
        <v>118</v>
      </c>
      <c r="B33" s="89" t="s">
        <v>119</v>
      </c>
      <c r="C33" s="89"/>
      <c r="D33" s="89"/>
      <c r="E33" s="89"/>
      <c r="F33" s="89"/>
      <c r="G33" s="89"/>
      <c r="H33" s="89"/>
      <c r="I33" s="89"/>
      <c r="J33" s="89"/>
      <c r="K33" s="89"/>
      <c r="L33" s="89"/>
      <c r="M33" s="89"/>
      <c r="N33" s="89"/>
      <c r="O33" s="89"/>
      <c r="P33" s="89"/>
    </row>
    <row r="34" spans="1:16">
      <c r="A34" s="18"/>
      <c r="B34" s="89"/>
      <c r="C34" s="89"/>
      <c r="D34" s="89"/>
      <c r="E34" s="89"/>
      <c r="F34" s="89"/>
      <c r="G34" s="89"/>
      <c r="H34" s="89"/>
      <c r="I34" s="89"/>
      <c r="J34" s="89"/>
      <c r="K34" s="89"/>
      <c r="L34" s="89"/>
      <c r="M34" s="89"/>
    </row>
    <row r="35" spans="1:16">
      <c r="A35" s="18"/>
      <c r="B35" s="89"/>
      <c r="C35" s="89"/>
      <c r="D35" s="89"/>
      <c r="E35" s="89"/>
      <c r="F35" s="89"/>
      <c r="G35" s="89"/>
      <c r="H35" s="89"/>
      <c r="I35" s="89"/>
      <c r="J35" s="89"/>
      <c r="K35" s="89"/>
      <c r="L35" s="89"/>
      <c r="M35" s="89"/>
    </row>
    <row r="36" spans="1:16">
      <c r="A36" s="18"/>
      <c r="B36" s="89"/>
      <c r="C36" s="89"/>
      <c r="D36" s="89"/>
      <c r="E36" s="89"/>
      <c r="F36" s="89"/>
      <c r="G36" s="89"/>
      <c r="H36" s="89"/>
      <c r="I36" s="89"/>
      <c r="J36" s="89"/>
      <c r="K36" s="89"/>
      <c r="L36" s="89"/>
      <c r="M36" s="89"/>
    </row>
    <row r="43" spans="1:16">
      <c r="C43" s="12"/>
    </row>
    <row r="44" spans="1:16">
      <c r="C44" s="12"/>
    </row>
    <row r="45" spans="1:16">
      <c r="C45" s="12"/>
    </row>
    <row r="46" spans="1:16">
      <c r="C46" s="12"/>
    </row>
    <row r="47" spans="1:16">
      <c r="C47" s="12"/>
    </row>
    <row r="48" spans="1:16">
      <c r="C48" s="12"/>
    </row>
  </sheetData>
  <mergeCells count="9">
    <mergeCell ref="B35:M35"/>
    <mergeCell ref="B36:M36"/>
    <mergeCell ref="B28:P28"/>
    <mergeCell ref="B29:P29"/>
    <mergeCell ref="B30:P30"/>
    <mergeCell ref="B31:P31"/>
    <mergeCell ref="B32:P32"/>
    <mergeCell ref="B33:P33"/>
    <mergeCell ref="B34:M34"/>
  </mergeCells>
  <pageMargins left="0.39370078740157483" right="0.39370078740157483" top="0.39370078740157483" bottom="0.39370078740157483" header="0.31496062992125984" footer="0.39370078740157483"/>
  <pageSetup paperSize="9" scale="92" orientation="landscape" r:id="rId1"/>
  <drawing r:id="rId2"/>
</worksheet>
</file>

<file path=xl/worksheets/sheet7.xml><?xml version="1.0" encoding="utf-8"?>
<worksheet xmlns="http://schemas.openxmlformats.org/spreadsheetml/2006/main" xmlns:r="http://schemas.openxmlformats.org/officeDocument/2006/relationships">
  <sheetPr>
    <pageSetUpPr fitToPage="1"/>
  </sheetPr>
  <dimension ref="A1:LQ356"/>
  <sheetViews>
    <sheetView topLeftCell="DC1" zoomScale="85" zoomScaleNormal="85" workbookViewId="0">
      <pane ySplit="1" topLeftCell="A2" activePane="bottomLeft" state="frozen"/>
      <selection activeCell="K1" sqref="K1"/>
      <selection pane="bottomLeft" activeCell="DQ10" sqref="DQ10"/>
    </sheetView>
  </sheetViews>
  <sheetFormatPr defaultRowHeight="15"/>
  <cols>
    <col min="1" max="1" width="10.85546875" style="2" bestFit="1" customWidth="1"/>
    <col min="2" max="2" width="10.85546875" style="5" bestFit="1" customWidth="1"/>
    <col min="3" max="3" width="6.5703125" style="2" customWidth="1"/>
    <col min="4" max="4" width="13.140625" style="2" customWidth="1"/>
    <col min="5" max="6" width="12.85546875" style="2" customWidth="1"/>
    <col min="7" max="7" width="18.28515625" style="2" customWidth="1"/>
    <col min="8" max="28" width="20.28515625" style="2" customWidth="1"/>
    <col min="29" max="29" width="20.28515625" style="51" customWidth="1"/>
    <col min="30" max="35" width="20.28515625" style="2" customWidth="1"/>
    <col min="36" max="37" width="17.42578125" style="2" customWidth="1"/>
    <col min="38" max="38" width="22.140625" style="2" customWidth="1"/>
    <col min="39" max="57" width="17.42578125" style="2" customWidth="1"/>
    <col min="58" max="58" width="16.28515625" style="5" bestFit="1" customWidth="1"/>
    <col min="59" max="60" width="16.28515625" style="2" customWidth="1"/>
    <col min="61" max="61" width="17.42578125" style="2" customWidth="1"/>
    <col min="62" max="62" width="17.42578125" style="44" customWidth="1"/>
    <col min="63" max="71" width="16.28515625" style="52" customWidth="1"/>
    <col min="72" max="72" width="16.28515625" style="2" bestFit="1" customWidth="1"/>
    <col min="73" max="75" width="16.28515625" style="2" customWidth="1"/>
    <col min="76" max="81" width="16.28515625" style="2" bestFit="1" customWidth="1"/>
    <col min="82" max="83" width="16.28515625" style="2" customWidth="1"/>
    <col min="84" max="84" width="17.140625" style="2" bestFit="1" customWidth="1"/>
    <col min="85" max="85" width="16.28515625" style="39" bestFit="1" customWidth="1"/>
    <col min="86" max="86" width="16.28515625" style="2" bestFit="1" customWidth="1"/>
    <col min="87" max="98" width="16.28515625" style="2" customWidth="1"/>
    <col min="99" max="99" width="16.28515625" style="39" customWidth="1"/>
    <col min="100" max="100" width="16.28515625" style="2" bestFit="1" customWidth="1"/>
    <col min="101" max="101" width="20.140625" style="2" bestFit="1" customWidth="1"/>
    <col min="102" max="102" width="21.85546875" style="2" bestFit="1" customWidth="1"/>
    <col min="103" max="103" width="11.28515625" style="2" bestFit="1" customWidth="1"/>
    <col min="104" max="107" width="9.140625" style="2"/>
    <col min="108" max="108" width="8.85546875" style="39" customWidth="1"/>
    <col min="109" max="109" width="17" style="2" bestFit="1" customWidth="1"/>
    <col min="110" max="110" width="21.85546875" style="2" bestFit="1" customWidth="1"/>
    <col min="111" max="111" width="9.85546875" style="2" bestFit="1" customWidth="1"/>
    <col min="112" max="115" width="9.140625" style="2"/>
    <col min="116" max="116" width="9.140625" style="39"/>
    <col min="117" max="117" width="9.140625" style="2"/>
    <col min="118" max="118" width="9.140625" style="2" customWidth="1"/>
    <col min="119" max="119" width="12" style="2" customWidth="1"/>
    <col min="120" max="120" width="9.140625" style="2" customWidth="1"/>
    <col min="121" max="121" width="15.42578125" style="2" customWidth="1"/>
    <col min="122" max="122" width="11.7109375" style="2" bestFit="1" customWidth="1"/>
    <col min="123" max="123" width="18.42578125" style="2" customWidth="1"/>
    <col min="124" max="124" width="9.140625" style="39" customWidth="1"/>
    <col min="125" max="125" width="10.5703125" style="2" customWidth="1"/>
    <col min="126" max="126" width="3" style="2" customWidth="1"/>
    <col min="127" max="127" width="4" style="2" customWidth="1"/>
    <col min="128" max="155" width="15.7109375" style="2" customWidth="1"/>
    <col min="156" max="156" width="8.42578125" style="2" customWidth="1"/>
    <col min="157" max="158" width="15" style="5" customWidth="1"/>
    <col min="159" max="159" width="15.28515625" style="5" customWidth="1"/>
    <col min="160" max="160" width="16.42578125" style="5" customWidth="1"/>
    <col min="161" max="190" width="15.7109375" style="2" customWidth="1"/>
    <col min="191" max="192" width="9.140625" style="5" customWidth="1"/>
    <col min="193" max="194" width="11" style="5" customWidth="1"/>
    <col min="195" max="195" width="13.7109375" style="5" customWidth="1"/>
    <col min="196" max="196" width="11.5703125" style="5" customWidth="1"/>
    <col min="197" max="197" width="13.42578125" style="2" customWidth="1"/>
    <col min="198" max="198" width="15.7109375" style="2" customWidth="1"/>
    <col min="199" max="199" width="10" style="39" customWidth="1"/>
    <col min="200" max="200" width="11.42578125" style="39" customWidth="1"/>
    <col min="201" max="201" width="12.5703125" style="2" customWidth="1"/>
    <col min="202" max="202" width="11.85546875" style="2" customWidth="1"/>
    <col min="203" max="203" width="12.5703125" style="2" customWidth="1"/>
    <col min="204" max="204" width="11.85546875" style="2" customWidth="1"/>
    <col min="205" max="205" width="9.140625" style="2" customWidth="1"/>
    <col min="206" max="206" width="19.5703125" style="39" customWidth="1"/>
    <col min="207" max="207" width="9.7109375" style="2" customWidth="1"/>
    <col min="208" max="208" width="13.85546875" style="2" bestFit="1" customWidth="1"/>
    <col min="209" max="211" width="9.140625" style="2" customWidth="1"/>
    <col min="212" max="212" width="11.42578125" style="39" customWidth="1"/>
    <col min="213" max="213" width="9.140625" style="2" customWidth="1"/>
    <col min="214" max="215" width="8" style="2" customWidth="1"/>
    <col min="216" max="223" width="10.5703125" style="2" customWidth="1"/>
    <col min="224" max="224" width="15.140625" style="39" customWidth="1"/>
    <col min="225" max="232" width="10.5703125" style="2" customWidth="1"/>
    <col min="233" max="233" width="13.5703125" style="39" customWidth="1"/>
    <col min="234" max="234" width="9.140625" style="2" customWidth="1"/>
    <col min="235" max="235" width="20.140625" style="2" bestFit="1" customWidth="1"/>
    <col min="236" max="236" width="21.85546875" style="2" bestFit="1" customWidth="1"/>
    <col min="237" max="237" width="9.85546875" style="2" bestFit="1" customWidth="1"/>
    <col min="238" max="238" width="15.28515625" style="39" customWidth="1"/>
    <col min="239" max="239" width="17" style="2" bestFit="1" customWidth="1"/>
    <col min="240" max="240" width="21.85546875" style="2" bestFit="1" customWidth="1"/>
    <col min="241" max="241" width="9.85546875" style="2" bestFit="1" customWidth="1"/>
    <col min="242" max="242" width="11.140625" style="39" customWidth="1"/>
    <col min="243" max="243" width="27" style="2" customWidth="1"/>
    <col min="244" max="244" width="13.7109375" style="2" bestFit="1" customWidth="1"/>
    <col min="245" max="259" width="9.140625" style="2"/>
    <col min="260" max="260" width="17.85546875" style="39" bestFit="1" customWidth="1"/>
    <col min="261" max="262" width="9.140625" style="2"/>
    <col min="263" max="263" width="20.28515625" style="39" customWidth="1"/>
    <col min="264" max="264" width="9.140625" style="2"/>
    <col min="265" max="265" width="14.140625" style="2" bestFit="1" customWidth="1"/>
    <col min="266" max="266" width="13.7109375" style="2" bestFit="1" customWidth="1"/>
    <col min="267" max="267" width="14.140625" style="2" bestFit="1" customWidth="1"/>
    <col min="268" max="268" width="13.7109375" style="2" bestFit="1" customWidth="1"/>
    <col min="269" max="269" width="9.140625" style="2"/>
    <col min="270" max="270" width="20.42578125" style="39" bestFit="1" customWidth="1"/>
    <col min="271" max="271" width="9.140625" style="2"/>
    <col min="272" max="272" width="13.85546875" style="2" bestFit="1" customWidth="1"/>
    <col min="273" max="275" width="9.140625" style="2"/>
    <col min="276" max="276" width="9.5703125" style="39" bestFit="1" customWidth="1"/>
    <col min="277" max="277" width="9.140625" style="2"/>
    <col min="278" max="278" width="9.140625" style="39"/>
    <col min="279" max="279" width="9.140625" style="2"/>
    <col min="280" max="287" width="10.85546875" style="2" bestFit="1" customWidth="1"/>
    <col min="288" max="288" width="14.140625" style="2" bestFit="1" customWidth="1"/>
    <col min="289" max="296" width="10.7109375" style="2" bestFit="1" customWidth="1"/>
    <col min="297" max="297" width="14.28515625" style="2" bestFit="1" customWidth="1"/>
    <col min="298" max="298" width="9.140625" style="2"/>
    <col min="299" max="299" width="21.28515625" style="2" bestFit="1" customWidth="1"/>
    <col min="300" max="300" width="22.7109375" style="2" bestFit="1" customWidth="1"/>
    <col min="301" max="302" width="9.140625" style="2"/>
    <col min="303" max="303" width="18.42578125" style="2" bestFit="1" customWidth="1"/>
    <col min="304" max="304" width="22.7109375" style="2" bestFit="1" customWidth="1"/>
    <col min="305" max="305" width="10.42578125" style="2" bestFit="1" customWidth="1"/>
    <col min="306" max="306" width="9.140625" style="2"/>
    <col min="307" max="308" width="13.7109375" style="2" bestFit="1" customWidth="1"/>
    <col min="309" max="323" width="9.140625" style="2"/>
    <col min="324" max="324" width="18.5703125" style="39" bestFit="1" customWidth="1"/>
    <col min="325" max="16384" width="9.140625" style="2"/>
  </cols>
  <sheetData>
    <row r="1" spans="1:329">
      <c r="D1" s="2" t="s">
        <v>1</v>
      </c>
      <c r="E1" s="2" t="s">
        <v>5</v>
      </c>
      <c r="F1" s="2" t="s">
        <v>0</v>
      </c>
      <c r="G1" s="2" t="s">
        <v>144</v>
      </c>
      <c r="H1" s="3" t="s">
        <v>154</v>
      </c>
      <c r="J1" s="3">
        <v>1</v>
      </c>
      <c r="K1" s="3">
        <v>2</v>
      </c>
      <c r="L1" s="3">
        <v>3</v>
      </c>
      <c r="M1" s="3">
        <v>4</v>
      </c>
      <c r="N1" s="3">
        <v>5</v>
      </c>
      <c r="O1" s="3" t="s">
        <v>163</v>
      </c>
      <c r="P1" s="3" t="s">
        <v>153</v>
      </c>
      <c r="Q1" s="3" t="s">
        <v>145</v>
      </c>
      <c r="R1" s="3" t="s">
        <v>146</v>
      </c>
      <c r="S1" s="3" t="s">
        <v>147</v>
      </c>
      <c r="T1" s="3" t="s">
        <v>164</v>
      </c>
      <c r="U1" s="3" t="s">
        <v>148</v>
      </c>
      <c r="V1" s="3" t="s">
        <v>160</v>
      </c>
      <c r="W1" s="3" t="s">
        <v>149</v>
      </c>
      <c r="X1" s="3" t="s">
        <v>165</v>
      </c>
      <c r="Y1" s="3" t="s">
        <v>150</v>
      </c>
      <c r="Z1" s="3" t="s">
        <v>151</v>
      </c>
      <c r="AA1" s="3" t="s">
        <v>166</v>
      </c>
      <c r="AB1" s="3" t="s">
        <v>152</v>
      </c>
      <c r="AC1" s="49" t="s">
        <v>167</v>
      </c>
      <c r="AD1" s="3" t="s">
        <v>139</v>
      </c>
      <c r="AE1" s="2" t="s">
        <v>140</v>
      </c>
      <c r="AF1" s="2" t="s">
        <v>141</v>
      </c>
      <c r="AG1" s="2" t="s">
        <v>142</v>
      </c>
      <c r="AH1" s="2" t="s">
        <v>143</v>
      </c>
      <c r="AI1" s="3" t="s">
        <v>161</v>
      </c>
      <c r="AJ1" s="3" t="s">
        <v>9</v>
      </c>
      <c r="AK1" s="3" t="s">
        <v>155</v>
      </c>
      <c r="AL1" s="3" t="s">
        <v>156</v>
      </c>
      <c r="AM1" s="3" t="s">
        <v>157</v>
      </c>
      <c r="AN1" s="3" t="s">
        <v>158</v>
      </c>
      <c r="AO1" s="3" t="s">
        <v>159</v>
      </c>
      <c r="AP1" s="3" t="s">
        <v>162</v>
      </c>
      <c r="AQ1" s="3" t="s">
        <v>168</v>
      </c>
      <c r="AR1" s="3" t="s">
        <v>169</v>
      </c>
      <c r="AS1" s="3" t="s">
        <v>170</v>
      </c>
      <c r="AT1" s="3" t="s">
        <v>171</v>
      </c>
      <c r="AU1" s="3" t="s">
        <v>172</v>
      </c>
      <c r="AV1" s="3" t="s">
        <v>173</v>
      </c>
      <c r="AW1" s="3" t="s">
        <v>174</v>
      </c>
      <c r="AX1" s="3" t="s">
        <v>175</v>
      </c>
      <c r="AY1" s="3" t="s">
        <v>176</v>
      </c>
      <c r="AZ1" s="3" t="s">
        <v>177</v>
      </c>
      <c r="BA1" s="3" t="s">
        <v>178</v>
      </c>
      <c r="BB1" s="3" t="s">
        <v>179</v>
      </c>
      <c r="BC1" s="3" t="s">
        <v>180</v>
      </c>
      <c r="BD1" s="3" t="s">
        <v>181</v>
      </c>
      <c r="BE1" s="3" t="s">
        <v>182</v>
      </c>
      <c r="BF1" s="5" t="s">
        <v>8</v>
      </c>
      <c r="BG1" s="3" t="s">
        <v>7</v>
      </c>
      <c r="BH1" s="3" t="s">
        <v>6</v>
      </c>
      <c r="BI1" s="3" t="s">
        <v>182</v>
      </c>
      <c r="BJ1" s="46" t="s">
        <v>236</v>
      </c>
      <c r="BK1" s="52" t="s">
        <v>10</v>
      </c>
      <c r="BL1" s="52" t="s">
        <v>12</v>
      </c>
      <c r="BM1" s="52" t="s">
        <v>13</v>
      </c>
      <c r="BN1" s="52" t="s">
        <v>14</v>
      </c>
      <c r="BO1" s="52" t="s">
        <v>15</v>
      </c>
      <c r="BP1" s="52" t="s">
        <v>16</v>
      </c>
      <c r="BQ1" s="52" t="s">
        <v>17</v>
      </c>
      <c r="BR1" s="52" t="s">
        <v>18</v>
      </c>
      <c r="BT1" s="34" t="s">
        <v>10</v>
      </c>
      <c r="BU1" s="34" t="s">
        <v>72</v>
      </c>
      <c r="BV1" s="34"/>
      <c r="BW1" s="34" t="s">
        <v>73</v>
      </c>
      <c r="BX1" s="34" t="s">
        <v>12</v>
      </c>
      <c r="BY1" s="34" t="s">
        <v>13</v>
      </c>
      <c r="BZ1" s="34" t="s">
        <v>14</v>
      </c>
      <c r="CA1" s="34" t="s">
        <v>15</v>
      </c>
      <c r="CB1" s="34" t="s">
        <v>16</v>
      </c>
      <c r="CC1" s="34" t="s">
        <v>17</v>
      </c>
      <c r="CD1" s="34" t="s">
        <v>122</v>
      </c>
      <c r="CE1" s="34" t="s">
        <v>120</v>
      </c>
      <c r="CF1" s="34" t="s">
        <v>121</v>
      </c>
      <c r="CG1" s="47" t="s">
        <v>18</v>
      </c>
      <c r="CH1" s="3" t="s">
        <v>11</v>
      </c>
      <c r="CI1" s="3" t="s">
        <v>72</v>
      </c>
      <c r="CJ1" s="34"/>
      <c r="CK1" s="3" t="s">
        <v>73</v>
      </c>
      <c r="CL1" s="3" t="s">
        <v>19</v>
      </c>
      <c r="CM1" s="3" t="s">
        <v>20</v>
      </c>
      <c r="CN1" s="3" t="s">
        <v>21</v>
      </c>
      <c r="CO1" s="3" t="s">
        <v>22</v>
      </c>
      <c r="CP1" s="3" t="s">
        <v>23</v>
      </c>
      <c r="CQ1" s="3" t="s">
        <v>24</v>
      </c>
      <c r="CR1" s="3" t="s">
        <v>122</v>
      </c>
      <c r="CS1" s="3" t="s">
        <v>120</v>
      </c>
      <c r="CT1" s="3" t="s">
        <v>123</v>
      </c>
      <c r="CU1" s="37" t="s">
        <v>25</v>
      </c>
      <c r="CW1" s="3" t="s">
        <v>26</v>
      </c>
      <c r="CX1" s="3" t="s">
        <v>27</v>
      </c>
      <c r="CY1" s="3" t="s">
        <v>28</v>
      </c>
      <c r="CZ1" s="3" t="s">
        <v>2</v>
      </c>
      <c r="DA1" s="3"/>
      <c r="DB1" s="3"/>
      <c r="DC1" s="3" t="s">
        <v>69</v>
      </c>
      <c r="DD1" s="37"/>
      <c r="DE1" s="3" t="s">
        <v>29</v>
      </c>
      <c r="DF1" s="3" t="s">
        <v>27</v>
      </c>
      <c r="DG1" s="3" t="s">
        <v>28</v>
      </c>
      <c r="DH1" s="3" t="s">
        <v>2</v>
      </c>
      <c r="DI1" s="3"/>
      <c r="DJ1" s="3"/>
      <c r="DK1" s="3"/>
      <c r="DN1" s="3" t="s">
        <v>30</v>
      </c>
      <c r="DO1" s="3" t="s">
        <v>31</v>
      </c>
      <c r="DP1" s="3" t="s">
        <v>32</v>
      </c>
      <c r="DQ1" s="3" t="s">
        <v>33</v>
      </c>
      <c r="DR1" s="3" t="s">
        <v>34</v>
      </c>
      <c r="DS1" s="3" t="s">
        <v>35</v>
      </c>
      <c r="DT1" s="37" t="s">
        <v>2</v>
      </c>
      <c r="DU1" s="3" t="s">
        <v>84</v>
      </c>
      <c r="DV1" s="3" t="s">
        <v>37</v>
      </c>
      <c r="DW1" s="7" t="s">
        <v>38</v>
      </c>
      <c r="DX1" s="7"/>
      <c r="DY1" s="13" t="s">
        <v>70</v>
      </c>
      <c r="DZ1" s="13" t="s">
        <v>71</v>
      </c>
      <c r="EA1" s="13"/>
      <c r="EB1" s="13"/>
      <c r="EC1" s="14"/>
      <c r="ED1" s="3" t="s">
        <v>183</v>
      </c>
      <c r="EE1" s="3" t="s">
        <v>184</v>
      </c>
      <c r="EF1" s="3" t="s">
        <v>185</v>
      </c>
      <c r="EG1" s="3" t="s">
        <v>186</v>
      </c>
      <c r="EH1" s="3" t="s">
        <v>187</v>
      </c>
      <c r="EI1" s="3" t="s">
        <v>188</v>
      </c>
      <c r="EJ1" s="3" t="s">
        <v>191</v>
      </c>
      <c r="EK1" s="3" t="s">
        <v>192</v>
      </c>
      <c r="EL1" s="3" t="s">
        <v>193</v>
      </c>
      <c r="EM1" s="3" t="s">
        <v>194</v>
      </c>
      <c r="EN1" s="3" t="s">
        <v>195</v>
      </c>
      <c r="EO1" s="3" t="s">
        <v>196</v>
      </c>
      <c r="EP1" s="3" t="s">
        <v>197</v>
      </c>
      <c r="EQ1" s="3" t="s">
        <v>198</v>
      </c>
      <c r="ER1" s="3" t="s">
        <v>199</v>
      </c>
      <c r="ES1" s="3" t="s">
        <v>200</v>
      </c>
      <c r="ET1" s="3" t="s">
        <v>201</v>
      </c>
      <c r="EU1" s="3" t="s">
        <v>202</v>
      </c>
      <c r="EV1" s="3" t="s">
        <v>203</v>
      </c>
      <c r="EW1" s="3" t="s">
        <v>204</v>
      </c>
      <c r="EX1" s="3" t="s">
        <v>205</v>
      </c>
      <c r="EY1" s="3"/>
      <c r="EZ1" s="3" t="s">
        <v>40</v>
      </c>
      <c r="FA1" s="9" t="s">
        <v>41</v>
      </c>
      <c r="FB1" s="9" t="s">
        <v>43</v>
      </c>
      <c r="FC1" s="9" t="s">
        <v>44</v>
      </c>
      <c r="FD1" s="9" t="s">
        <v>42</v>
      </c>
      <c r="FE1" s="3" t="s">
        <v>189</v>
      </c>
      <c r="FF1" s="3"/>
      <c r="FG1" s="3" t="s">
        <v>206</v>
      </c>
      <c r="FH1" s="3" t="s">
        <v>207</v>
      </c>
      <c r="FI1" s="3" t="s">
        <v>208</v>
      </c>
      <c r="FJ1" s="3" t="s">
        <v>209</v>
      </c>
      <c r="FK1" s="3" t="s">
        <v>210</v>
      </c>
      <c r="FL1" s="3" t="s">
        <v>211</v>
      </c>
      <c r="FM1" s="3" t="s">
        <v>212</v>
      </c>
      <c r="FN1" s="3" t="s">
        <v>213</v>
      </c>
      <c r="FO1" s="3" t="s">
        <v>214</v>
      </c>
      <c r="FP1" s="3" t="s">
        <v>215</v>
      </c>
      <c r="FQ1" s="3" t="s">
        <v>216</v>
      </c>
      <c r="FR1" s="3" t="s">
        <v>217</v>
      </c>
      <c r="FS1" s="3" t="s">
        <v>218</v>
      </c>
      <c r="FT1" s="3" t="s">
        <v>219</v>
      </c>
      <c r="FU1" s="3" t="s">
        <v>220</v>
      </c>
      <c r="FV1" s="3" t="s">
        <v>221</v>
      </c>
      <c r="FW1" s="3" t="s">
        <v>222</v>
      </c>
      <c r="FX1" s="3" t="s">
        <v>220</v>
      </c>
      <c r="FY1" s="3" t="s">
        <v>223</v>
      </c>
      <c r="FZ1" s="3" t="s">
        <v>224</v>
      </c>
      <c r="GA1" s="3" t="s">
        <v>225</v>
      </c>
      <c r="GB1" s="3" t="s">
        <v>226</v>
      </c>
      <c r="GC1" s="3" t="s">
        <v>227</v>
      </c>
      <c r="GD1" s="3" t="s">
        <v>228</v>
      </c>
      <c r="GE1" s="3" t="s">
        <v>229</v>
      </c>
      <c r="GF1" s="3" t="s">
        <v>230</v>
      </c>
      <c r="GG1" s="3" t="s">
        <v>231</v>
      </c>
      <c r="GH1" s="3"/>
      <c r="GI1" s="10" t="s">
        <v>45</v>
      </c>
      <c r="GJ1" s="10" t="s">
        <v>45</v>
      </c>
      <c r="GK1" s="10" t="s">
        <v>52</v>
      </c>
      <c r="GL1" s="10" t="s">
        <v>55</v>
      </c>
      <c r="GM1" s="10" t="s">
        <v>56</v>
      </c>
      <c r="GN1" s="10" t="s">
        <v>53</v>
      </c>
      <c r="GO1" s="7" t="s">
        <v>54</v>
      </c>
      <c r="GP1" s="3" t="s">
        <v>232</v>
      </c>
      <c r="GQ1" s="56" t="s">
        <v>47</v>
      </c>
      <c r="GR1" s="56" t="s">
        <v>46</v>
      </c>
      <c r="GS1" s="7" t="s">
        <v>48</v>
      </c>
      <c r="GT1" s="7" t="s">
        <v>49</v>
      </c>
      <c r="GU1" s="7" t="s">
        <v>50</v>
      </c>
      <c r="GV1" s="7" t="s">
        <v>51</v>
      </c>
      <c r="GX1" s="37" t="s">
        <v>64</v>
      </c>
      <c r="GY1" s="3"/>
      <c r="GZ1" s="3" t="s">
        <v>65</v>
      </c>
      <c r="HA1" s="2">
        <v>1</v>
      </c>
      <c r="HB1" s="2">
        <v>2</v>
      </c>
      <c r="HC1" s="2">
        <v>3</v>
      </c>
      <c r="HD1" s="53" t="s">
        <v>66</v>
      </c>
      <c r="HF1" s="3" t="s">
        <v>10</v>
      </c>
      <c r="HG1" s="3" t="s">
        <v>11</v>
      </c>
      <c r="HH1" s="3" t="s">
        <v>12</v>
      </c>
      <c r="HI1" s="3" t="s">
        <v>13</v>
      </c>
      <c r="HJ1" s="3" t="s">
        <v>14</v>
      </c>
      <c r="HK1" s="3" t="s">
        <v>15</v>
      </c>
      <c r="HL1" s="3" t="s">
        <v>16</v>
      </c>
      <c r="HM1" s="3" t="s">
        <v>17</v>
      </c>
      <c r="HN1" s="3" t="s">
        <v>58</v>
      </c>
      <c r="HO1" s="3" t="s">
        <v>59</v>
      </c>
      <c r="HP1" s="37" t="s">
        <v>60</v>
      </c>
      <c r="HQ1" s="3" t="s">
        <v>19</v>
      </c>
      <c r="HR1" s="3" t="s">
        <v>20</v>
      </c>
      <c r="HS1" s="3" t="s">
        <v>21</v>
      </c>
      <c r="HT1" s="3" t="s">
        <v>22</v>
      </c>
      <c r="HU1" s="3" t="s">
        <v>23</v>
      </c>
      <c r="HV1" s="3" t="s">
        <v>24</v>
      </c>
      <c r="HW1" s="3" t="s">
        <v>61</v>
      </c>
      <c r="HX1" s="3" t="s">
        <v>62</v>
      </c>
      <c r="HY1" s="37" t="s">
        <v>63</v>
      </c>
      <c r="IA1" s="3" t="s">
        <v>26</v>
      </c>
      <c r="IB1" s="3" t="s">
        <v>27</v>
      </c>
      <c r="IC1" s="3" t="s">
        <v>28</v>
      </c>
      <c r="ID1" s="37" t="s">
        <v>2</v>
      </c>
      <c r="IE1" s="3" t="s">
        <v>29</v>
      </c>
      <c r="IF1" s="3" t="s">
        <v>27</v>
      </c>
      <c r="IG1" s="3" t="s">
        <v>28</v>
      </c>
      <c r="IH1" s="37" t="s">
        <v>2</v>
      </c>
      <c r="II1" s="3" t="s">
        <v>190</v>
      </c>
      <c r="IJ1" s="3" t="s">
        <v>67</v>
      </c>
      <c r="IK1" s="2">
        <v>1</v>
      </c>
      <c r="IL1" s="2">
        <v>2</v>
      </c>
      <c r="IM1" s="2">
        <v>3</v>
      </c>
      <c r="IN1" s="2">
        <v>4</v>
      </c>
      <c r="IO1" s="2">
        <v>5</v>
      </c>
      <c r="IP1" s="2">
        <v>6</v>
      </c>
      <c r="IQ1" s="2">
        <v>7</v>
      </c>
      <c r="IR1" s="2">
        <v>8</v>
      </c>
      <c r="IS1" s="2">
        <v>9</v>
      </c>
      <c r="IT1" s="2">
        <v>10</v>
      </c>
      <c r="IU1" s="2">
        <v>11</v>
      </c>
      <c r="IV1" s="2">
        <v>12</v>
      </c>
      <c r="IW1" s="2">
        <v>13</v>
      </c>
      <c r="IX1" s="2">
        <v>14</v>
      </c>
      <c r="IY1" s="2">
        <v>15</v>
      </c>
      <c r="IZ1" s="53" t="s">
        <v>68</v>
      </c>
      <c r="JB1" s="2" t="s">
        <v>45</v>
      </c>
      <c r="JC1" s="39" t="s">
        <v>57</v>
      </c>
      <c r="JD1" s="2" t="s">
        <v>129</v>
      </c>
      <c r="JE1" s="3" t="s">
        <v>130</v>
      </c>
      <c r="JF1" s="3" t="s">
        <v>131</v>
      </c>
      <c r="JG1" s="3" t="s">
        <v>132</v>
      </c>
      <c r="JH1" s="3" t="s">
        <v>133</v>
      </c>
      <c r="JJ1" s="39" t="s">
        <v>64</v>
      </c>
      <c r="JL1" s="3" t="s">
        <v>65</v>
      </c>
      <c r="JM1" s="2">
        <v>1</v>
      </c>
      <c r="JN1" s="2">
        <v>2</v>
      </c>
      <c r="JO1" s="2">
        <v>3</v>
      </c>
      <c r="JP1" s="53" t="s">
        <v>66</v>
      </c>
      <c r="JR1" s="37" t="s">
        <v>10</v>
      </c>
      <c r="JS1" s="3" t="s">
        <v>11</v>
      </c>
      <c r="JT1" s="3" t="s">
        <v>12</v>
      </c>
      <c r="JU1" s="3" t="s">
        <v>13</v>
      </c>
      <c r="JV1" s="3" t="s">
        <v>14</v>
      </c>
      <c r="JW1" s="3" t="s">
        <v>15</v>
      </c>
      <c r="JX1" s="3" t="s">
        <v>16</v>
      </c>
      <c r="JY1" s="3" t="s">
        <v>17</v>
      </c>
      <c r="JZ1" s="3" t="s">
        <v>58</v>
      </c>
      <c r="KA1" s="3" t="s">
        <v>59</v>
      </c>
      <c r="KB1" s="3" t="s">
        <v>60</v>
      </c>
      <c r="KC1" s="3" t="s">
        <v>19</v>
      </c>
      <c r="KD1" s="3" t="s">
        <v>20</v>
      </c>
      <c r="KE1" s="3" t="s">
        <v>21</v>
      </c>
      <c r="KF1" s="3" t="s">
        <v>22</v>
      </c>
      <c r="KG1" s="3" t="s">
        <v>23</v>
      </c>
      <c r="KH1" s="3" t="s">
        <v>24</v>
      </c>
      <c r="KI1" s="3" t="s">
        <v>61</v>
      </c>
      <c r="KJ1" s="3" t="s">
        <v>62</v>
      </c>
      <c r="KK1" s="3" t="s">
        <v>63</v>
      </c>
      <c r="KM1" s="3" t="s">
        <v>26</v>
      </c>
      <c r="KN1" s="3" t="s">
        <v>27</v>
      </c>
      <c r="KO1" s="3" t="s">
        <v>28</v>
      </c>
      <c r="KP1" s="3" t="s">
        <v>2</v>
      </c>
      <c r="KQ1" s="3" t="s">
        <v>29</v>
      </c>
      <c r="KR1" s="3" t="s">
        <v>27</v>
      </c>
      <c r="KS1" s="3" t="s">
        <v>28</v>
      </c>
      <c r="KT1" s="3" t="s">
        <v>2</v>
      </c>
      <c r="KU1" s="3" t="s">
        <v>67</v>
      </c>
      <c r="KV1" s="3" t="s">
        <v>67</v>
      </c>
      <c r="KW1" s="2">
        <v>1</v>
      </c>
      <c r="KX1" s="2">
        <v>2</v>
      </c>
      <c r="KY1" s="2">
        <v>3</v>
      </c>
      <c r="KZ1" s="2">
        <v>4</v>
      </c>
      <c r="LA1" s="2">
        <v>5</v>
      </c>
      <c r="LB1" s="2">
        <v>6</v>
      </c>
      <c r="LC1" s="2">
        <v>7</v>
      </c>
      <c r="LD1" s="2">
        <v>8</v>
      </c>
      <c r="LE1" s="2">
        <v>9</v>
      </c>
      <c r="LF1" s="2">
        <v>10</v>
      </c>
      <c r="LG1" s="2">
        <v>11</v>
      </c>
      <c r="LH1" s="2">
        <v>12</v>
      </c>
      <c r="LI1" s="2">
        <v>13</v>
      </c>
      <c r="LJ1" s="2">
        <v>14</v>
      </c>
      <c r="LK1" s="2">
        <v>15</v>
      </c>
      <c r="LL1" s="53" t="s">
        <v>68</v>
      </c>
    </row>
    <row r="2" spans="1:329" s="4" customFormat="1">
      <c r="B2" s="6"/>
      <c r="C2" s="4">
        <v>-7</v>
      </c>
      <c r="AC2" s="50"/>
      <c r="BF2" s="6"/>
      <c r="BJ2" s="45"/>
      <c r="BK2" s="52"/>
      <c r="BL2" s="52"/>
      <c r="BM2" s="52"/>
      <c r="BN2" s="52"/>
      <c r="BO2" s="52"/>
      <c r="BP2" s="52"/>
      <c r="BQ2" s="52"/>
      <c r="BR2" s="52"/>
      <c r="BS2" s="52"/>
      <c r="CG2" s="38"/>
      <c r="CU2" s="38"/>
      <c r="DD2" s="38"/>
      <c r="DL2" s="38"/>
      <c r="DT2" s="38"/>
      <c r="DW2" s="1"/>
      <c r="DX2" s="1"/>
      <c r="DY2" s="1"/>
      <c r="DZ2" s="1"/>
      <c r="EA2" s="1"/>
      <c r="EB2" s="1"/>
      <c r="FA2" s="6"/>
      <c r="FB2" s="6"/>
      <c r="FC2" s="6"/>
      <c r="FD2" s="6"/>
      <c r="GI2" s="6"/>
      <c r="GJ2" s="6"/>
      <c r="GK2" s="6"/>
      <c r="GL2" s="6"/>
      <c r="GM2" s="6"/>
      <c r="GN2" s="6"/>
      <c r="GQ2" s="38"/>
      <c r="GR2" s="38"/>
      <c r="GX2" s="38"/>
      <c r="HD2" s="38"/>
      <c r="HP2" s="38"/>
      <c r="HY2" s="38"/>
      <c r="ID2" s="38"/>
      <c r="IH2" s="38"/>
      <c r="IZ2" s="38"/>
      <c r="JC2" s="38"/>
      <c r="JJ2" s="38"/>
      <c r="JP2" s="38"/>
      <c r="JR2" s="38"/>
      <c r="LL2" s="38"/>
      <c r="LQ2" t="s">
        <v>233</v>
      </c>
    </row>
    <row r="3" spans="1:329" s="4" customFormat="1">
      <c r="B3" s="6"/>
      <c r="C3" s="4">
        <v>-6</v>
      </c>
      <c r="AC3" s="50"/>
      <c r="BF3" s="6"/>
      <c r="BJ3" s="45"/>
      <c r="BK3" s="52"/>
      <c r="BL3" s="52"/>
      <c r="BM3" s="52"/>
      <c r="BN3" s="52"/>
      <c r="BO3" s="52"/>
      <c r="BP3" s="52"/>
      <c r="BQ3" s="52"/>
      <c r="BR3" s="52"/>
      <c r="BS3" s="52"/>
      <c r="CG3" s="38"/>
      <c r="CU3" s="38"/>
      <c r="DD3" s="38"/>
      <c r="DL3" s="38"/>
      <c r="DT3" s="38"/>
      <c r="DW3" s="1"/>
      <c r="DX3" s="1"/>
      <c r="DY3" s="1"/>
      <c r="DZ3" s="1"/>
      <c r="EA3" s="1"/>
      <c r="EB3" s="1"/>
      <c r="FA3" s="6"/>
      <c r="FB3" s="6"/>
      <c r="FC3" s="6"/>
      <c r="FD3" s="6"/>
      <c r="GI3" s="6"/>
      <c r="GJ3" s="6"/>
      <c r="GK3" s="6"/>
      <c r="GL3" s="6"/>
      <c r="GM3" s="6"/>
      <c r="GN3" s="6"/>
      <c r="GQ3" s="38"/>
      <c r="GR3" s="38"/>
      <c r="GX3" s="38"/>
      <c r="HD3" s="38"/>
      <c r="HP3" s="38"/>
      <c r="HY3" s="38"/>
      <c r="ID3" s="38"/>
      <c r="IH3" s="38"/>
      <c r="IZ3" s="38"/>
      <c r="JC3" s="38"/>
      <c r="JJ3" s="38"/>
      <c r="JP3" s="38"/>
      <c r="JR3" s="38"/>
      <c r="LL3" s="38"/>
      <c r="LQ3" s="36" t="s">
        <v>243</v>
      </c>
    </row>
    <row r="4" spans="1:329" s="4" customFormat="1">
      <c r="B4" s="6"/>
      <c r="C4" s="4">
        <v>-5</v>
      </c>
      <c r="AC4" s="50"/>
      <c r="BF4" s="6"/>
      <c r="BJ4" s="45"/>
      <c r="BK4" s="52"/>
      <c r="BL4" s="52"/>
      <c r="BM4" s="52"/>
      <c r="BN4" s="52"/>
      <c r="BO4" s="52"/>
      <c r="BP4" s="52"/>
      <c r="BQ4" s="52"/>
      <c r="BR4" s="52"/>
      <c r="BS4" s="52"/>
      <c r="CG4" s="38"/>
      <c r="CU4" s="38"/>
      <c r="DD4" s="38"/>
      <c r="DL4" s="38"/>
      <c r="DT4" s="38"/>
      <c r="DW4" s="1"/>
      <c r="DX4" s="1"/>
      <c r="DY4" s="1"/>
      <c r="DZ4" s="1"/>
      <c r="EA4" s="1"/>
      <c r="EB4" s="1"/>
      <c r="FA4" s="6"/>
      <c r="FB4" s="6"/>
      <c r="FC4" s="6"/>
      <c r="FD4" s="6"/>
      <c r="GI4" s="6"/>
      <c r="GJ4" s="6"/>
      <c r="GK4" s="6"/>
      <c r="GL4" s="6"/>
      <c r="GM4" s="6"/>
      <c r="GN4" s="6"/>
      <c r="GQ4" s="38"/>
      <c r="GR4" s="38"/>
      <c r="GX4" s="38"/>
      <c r="HD4" s="38"/>
      <c r="HP4" s="38"/>
      <c r="HY4" s="38"/>
      <c r="ID4" s="38"/>
      <c r="IH4" s="38"/>
      <c r="IZ4" s="38"/>
      <c r="JC4" s="38"/>
      <c r="JJ4" s="38"/>
      <c r="JP4" s="38"/>
      <c r="JR4" s="38"/>
      <c r="LL4" s="38"/>
    </row>
    <row r="5" spans="1:329" s="4" customFormat="1">
      <c r="B5" s="6"/>
      <c r="C5" s="4">
        <v>-4</v>
      </c>
      <c r="AC5" s="50"/>
      <c r="BF5" s="6"/>
      <c r="BJ5" s="45"/>
      <c r="BK5" s="52"/>
      <c r="BL5" s="52"/>
      <c r="BM5" s="52"/>
      <c r="BN5" s="52"/>
      <c r="BO5" s="52"/>
      <c r="BP5" s="52"/>
      <c r="BQ5" s="52"/>
      <c r="BR5" s="52"/>
      <c r="BS5" s="52"/>
      <c r="CG5" s="38"/>
      <c r="CU5" s="38"/>
      <c r="DD5" s="38"/>
      <c r="DL5" s="38"/>
      <c r="DT5" s="38"/>
      <c r="DW5" s="1"/>
      <c r="DX5" s="1"/>
      <c r="DY5" s="1"/>
      <c r="DZ5" s="1"/>
      <c r="EA5" s="1"/>
      <c r="EB5" s="1"/>
      <c r="FA5" s="6"/>
      <c r="FB5" s="6"/>
      <c r="FC5" s="6"/>
      <c r="FD5" s="6"/>
      <c r="GI5" s="6"/>
      <c r="GJ5" s="6"/>
      <c r="GK5" s="6"/>
      <c r="GL5" s="6"/>
      <c r="GM5" s="6"/>
      <c r="GN5" s="6"/>
      <c r="GQ5" s="38"/>
      <c r="GR5" s="38"/>
      <c r="GX5" s="38"/>
      <c r="HD5" s="38"/>
      <c r="HP5" s="38"/>
      <c r="HY5" s="38"/>
      <c r="ID5" s="38"/>
      <c r="IH5" s="38"/>
      <c r="IZ5" s="38"/>
      <c r="JC5" s="38"/>
      <c r="JJ5" s="38"/>
      <c r="JP5" s="38"/>
      <c r="JR5" s="38"/>
      <c r="LL5" s="38"/>
    </row>
    <row r="6" spans="1:329" s="4" customFormat="1">
      <c r="B6" s="6"/>
      <c r="C6" s="4">
        <v>-3</v>
      </c>
      <c r="AC6" s="50"/>
      <c r="BF6" s="6"/>
      <c r="BJ6" s="45"/>
      <c r="BK6" s="52"/>
      <c r="BL6" s="52"/>
      <c r="BM6" s="52"/>
      <c r="BN6" s="52"/>
      <c r="BO6" s="52"/>
      <c r="BP6" s="52"/>
      <c r="BQ6" s="52"/>
      <c r="BR6" s="52"/>
      <c r="BS6" s="52"/>
      <c r="CG6" s="38"/>
      <c r="CU6" s="38"/>
      <c r="DD6" s="38"/>
      <c r="DL6" s="38"/>
      <c r="DT6" s="38"/>
      <c r="DW6" s="1"/>
      <c r="DX6" s="1"/>
      <c r="DY6" s="1"/>
      <c r="DZ6" s="1"/>
      <c r="EA6" s="1"/>
      <c r="EB6" s="1"/>
      <c r="FA6" s="6"/>
      <c r="FB6" s="6"/>
      <c r="FC6" s="6"/>
      <c r="FD6" s="6"/>
      <c r="GI6" s="6"/>
      <c r="GJ6" s="6"/>
      <c r="GK6" s="6"/>
      <c r="GL6" s="6"/>
      <c r="GM6" s="6"/>
      <c r="GN6" s="6"/>
      <c r="GQ6" s="38"/>
      <c r="GR6" s="38"/>
      <c r="GX6" s="38"/>
      <c r="HD6" s="38"/>
      <c r="HP6" s="38"/>
      <c r="HY6" s="38"/>
      <c r="ID6" s="38"/>
      <c r="IH6" s="38"/>
      <c r="IZ6" s="38"/>
      <c r="JC6" s="38"/>
      <c r="JJ6" s="38"/>
      <c r="JP6" s="38"/>
      <c r="JR6" s="38"/>
      <c r="LL6" s="38"/>
    </row>
    <row r="7" spans="1:329" s="4" customFormat="1">
      <c r="B7" s="6"/>
      <c r="C7" s="4">
        <v>-2</v>
      </c>
      <c r="AC7" s="50"/>
      <c r="BF7" s="6"/>
      <c r="BJ7" s="45"/>
      <c r="BK7" s="52"/>
      <c r="BL7" s="52"/>
      <c r="BM7" s="52"/>
      <c r="BN7" s="52"/>
      <c r="BO7" s="52"/>
      <c r="BP7" s="52"/>
      <c r="BQ7" s="52"/>
      <c r="BR7" s="52"/>
      <c r="BS7" s="52"/>
      <c r="CG7" s="38"/>
      <c r="CU7" s="38"/>
      <c r="DD7" s="38"/>
      <c r="DL7" s="38"/>
      <c r="DT7" s="38"/>
      <c r="DW7" s="1"/>
      <c r="DX7" s="1"/>
      <c r="DY7" s="1"/>
      <c r="DZ7" s="1"/>
      <c r="EA7" s="1"/>
      <c r="EB7" s="1"/>
      <c r="FA7" s="6"/>
      <c r="FB7" s="6"/>
      <c r="FC7" s="6"/>
      <c r="FD7" s="6"/>
      <c r="GI7" s="6"/>
      <c r="GJ7" s="6"/>
      <c r="GK7" s="6"/>
      <c r="GL7" s="6"/>
      <c r="GM7" s="6"/>
      <c r="GN7" s="6"/>
      <c r="GQ7" s="38"/>
      <c r="GR7" s="38"/>
      <c r="GX7" s="38"/>
      <c r="HD7" s="38"/>
      <c r="HP7" s="38"/>
      <c r="HY7" s="38"/>
      <c r="ID7" s="38"/>
      <c r="IH7" s="38"/>
      <c r="IZ7" s="38"/>
      <c r="JC7" s="38"/>
      <c r="JJ7" s="38"/>
      <c r="JP7" s="38"/>
      <c r="JR7" s="38"/>
      <c r="LL7" s="38"/>
    </row>
    <row r="8" spans="1:329" s="4" customFormat="1">
      <c r="B8" s="6"/>
      <c r="C8" s="4">
        <v>-1</v>
      </c>
      <c r="AC8" s="50"/>
      <c r="AK8" s="4">
        <v>1</v>
      </c>
      <c r="AL8" s="4">
        <v>2</v>
      </c>
      <c r="AM8" s="4">
        <v>3</v>
      </c>
      <c r="AN8" s="4">
        <v>4</v>
      </c>
      <c r="AO8" s="4">
        <v>5</v>
      </c>
      <c r="AP8" s="4">
        <v>6</v>
      </c>
      <c r="BF8" s="6"/>
      <c r="BJ8" s="45"/>
      <c r="BK8" s="52"/>
      <c r="BL8" s="52"/>
      <c r="BM8" s="52"/>
      <c r="BN8" s="52"/>
      <c r="BO8" s="52"/>
      <c r="BP8" s="52"/>
      <c r="BQ8" s="52"/>
      <c r="BR8" s="52"/>
      <c r="BS8" s="52"/>
      <c r="BW8" s="4">
        <v>0</v>
      </c>
      <c r="CG8" s="38"/>
      <c r="CK8" s="4">
        <v>0</v>
      </c>
      <c r="CU8" s="38"/>
      <c r="DD8" s="38"/>
      <c r="DL8" s="38"/>
      <c r="DT8" s="38"/>
      <c r="DW8" s="1"/>
      <c r="DX8" s="1"/>
      <c r="DY8" s="1"/>
      <c r="DZ8" s="1"/>
      <c r="EA8" s="1"/>
      <c r="EB8" s="1"/>
      <c r="ED8" s="4">
        <v>1</v>
      </c>
      <c r="EE8" s="4">
        <v>2</v>
      </c>
      <c r="EF8" s="4">
        <v>3</v>
      </c>
      <c r="EG8" s="4">
        <v>4</v>
      </c>
      <c r="EH8" s="4">
        <v>5</v>
      </c>
      <c r="EI8" s="4">
        <v>6</v>
      </c>
      <c r="FA8" s="6"/>
      <c r="FB8" s="6"/>
      <c r="FC8" s="6"/>
      <c r="FD8" s="6"/>
      <c r="FG8" s="4">
        <v>1</v>
      </c>
      <c r="FH8" s="4">
        <v>2</v>
      </c>
      <c r="FI8" s="4">
        <v>3</v>
      </c>
      <c r="FJ8" s="4">
        <v>4</v>
      </c>
      <c r="FK8" s="4">
        <v>5</v>
      </c>
      <c r="FL8" s="4">
        <v>6</v>
      </c>
      <c r="GI8" s="6"/>
      <c r="GJ8" s="6"/>
      <c r="GK8" s="6"/>
      <c r="GL8" s="6"/>
      <c r="GM8" s="6"/>
      <c r="GN8" s="6"/>
      <c r="GQ8" s="38"/>
      <c r="GR8" s="38"/>
      <c r="GX8" s="38"/>
      <c r="HD8" s="38"/>
      <c r="HP8" s="38"/>
      <c r="HY8" s="38"/>
      <c r="IC8" s="4">
        <v>0</v>
      </c>
      <c r="ID8" s="38"/>
      <c r="IH8" s="38"/>
      <c r="IZ8" s="38"/>
      <c r="JC8" s="38"/>
      <c r="JJ8" s="38"/>
      <c r="JP8" s="38"/>
      <c r="JR8" s="38"/>
      <c r="LL8" s="38"/>
    </row>
    <row r="9" spans="1:329">
      <c r="A9" s="42">
        <f>IF(D9="","",Data!C17)</f>
        <v>1</v>
      </c>
      <c r="B9" s="5">
        <f>IF(D9="","",Data!B17)</f>
        <v>1</v>
      </c>
      <c r="C9" s="2">
        <f>IF(D9="","",1)</f>
        <v>1</v>
      </c>
      <c r="D9" s="2">
        <f>IF(Data!C17="", NA(), Data!C17)</f>
        <v>1</v>
      </c>
      <c r="E9" s="2">
        <f>IF(Data!C17="", " ", Data!D17)</f>
        <v>1</v>
      </c>
      <c r="F9" s="2" t="str">
        <f>IF(E9=" "," ",Data!F$26)</f>
        <v>Target</v>
      </c>
      <c r="G9" s="2" t="str">
        <f>IF($C9&lt;Data!$F$37,"x"," ")</f>
        <v>x</v>
      </c>
      <c r="H9" s="2">
        <f>IF(I9="",#REF!,I9)</f>
        <v>1</v>
      </c>
      <c r="I9" s="2">
        <f>IF(B9&lt;&gt;C9,"",IF(AC9="","",AC9))</f>
        <v>1</v>
      </c>
      <c r="J9" s="2">
        <f>IF(AND(Data!$F$37&lt;&gt;""),IF(AD9=$E9,1,""))</f>
        <v>1</v>
      </c>
      <c r="K9" s="2" t="str">
        <f>IF(AND(Data!$F$40&lt;&gt;""),IF(AE9=$E9,2,""))</f>
        <v/>
      </c>
      <c r="L9" s="2" t="str">
        <f>IF(AND(Data!$F$43&lt;&gt;""),IF(AF9=$E9,3,""))</f>
        <v/>
      </c>
      <c r="M9" s="2" t="str">
        <f>IF(AND(Data!$F$46&lt;&gt;""),IF(AG9=$E9,4,""))</f>
        <v/>
      </c>
      <c r="N9" s="2" t="str">
        <f>IF(AND(Data!$F$49&lt;&gt;""),IF(AH9=$E9,5,""))</f>
        <v/>
      </c>
      <c r="O9" s="2" t="str">
        <f>IF(AND(Calc!$LQ$3&lt;&gt;""),IF(AI9=$E9,6,""))</f>
        <v/>
      </c>
      <c r="P9" s="2">
        <f>IF(J9&lt;&gt;"",J9, K9)</f>
        <v>1</v>
      </c>
      <c r="Q9" s="2" t="str">
        <f>IF(K9&lt;&gt;"",K9, L9)</f>
        <v/>
      </c>
      <c r="R9" s="2" t="str">
        <f>IF(L9&lt;&gt;"",L9, M9)</f>
        <v/>
      </c>
      <c r="S9" s="2" t="str">
        <f>IF(M9&lt;&gt;"",M9, N9)</f>
        <v/>
      </c>
      <c r="T9" s="2" t="str">
        <f>IF(N9&lt;&gt;"",N9, O9)</f>
        <v/>
      </c>
      <c r="U9" s="2">
        <f>IF(P9&lt;&gt;"",P9, Q9)</f>
        <v>1</v>
      </c>
      <c r="V9" s="2" t="str">
        <f>IF(Q9&lt;&gt;"",Q9, R9)</f>
        <v/>
      </c>
      <c r="W9" s="2" t="str">
        <f>IF(R9&lt;&gt;"",R9, S9)</f>
        <v/>
      </c>
      <c r="X9" s="2" t="str">
        <f>IF(S9&lt;&gt;"",S9, T9)</f>
        <v/>
      </c>
      <c r="Y9" s="2">
        <f>IF(U9&lt;&gt;"",U9, V9)</f>
        <v>1</v>
      </c>
      <c r="Z9" s="2" t="str">
        <f>IF(V9&lt;&gt;"",V9, W9)</f>
        <v/>
      </c>
      <c r="AA9" s="2" t="str">
        <f>IF(W9&lt;&gt;"",W9, X9)</f>
        <v/>
      </c>
      <c r="AB9" s="2">
        <f>IF(Y9&lt;&gt;"",Y9, Z9)</f>
        <v>1</v>
      </c>
      <c r="AC9" s="51">
        <f>IF(AB9&lt;&gt;"",AB9, AA9)</f>
        <v>1</v>
      </c>
      <c r="AD9" s="2">
        <f>IF($C9&lt;Data!$F$37,E9,"")</f>
        <v>1</v>
      </c>
      <c r="AE9" s="2" t="b">
        <f>IF(AND($C9&gt;=Data!$F$37),IF($C9&lt;Data!$F$40,E9,""))</f>
        <v>0</v>
      </c>
      <c r="AF9" s="2" t="b">
        <f>IF(AND($C9&gt;=Data!$F$40),IF($C9&lt;Data!$F$43,E9,""))</f>
        <v>0</v>
      </c>
      <c r="AG9" s="2" t="b">
        <f>IF(AND($C9&gt;=Data!$F$43),IF($C9&lt;Data!$F$46,E9,""))</f>
        <v>0</v>
      </c>
      <c r="AH9" s="2" t="b">
        <f>IF(AND($C9&gt;=Data!$F$46),IF($C9&lt;Data!$F$49,E9,""))</f>
        <v>0</v>
      </c>
      <c r="AI9" s="2" t="b">
        <f>IF(AND($C9&gt;=Data!$F$49),IF($C9&lt;=Calc!$LQ$3,E9,""))</f>
        <v>0</v>
      </c>
      <c r="AJ9" s="2">
        <f t="shared" ref="AJ9:AJ40" si="0">IF(G9=" "," ", E9)</f>
        <v>1</v>
      </c>
      <c r="AK9" s="2">
        <f>IF($AC9=1,(MEDIAN(AJ$9:AJ$208)),"")</f>
        <v>1</v>
      </c>
      <c r="AL9" s="2" t="str">
        <f>IF($AC9=2,(MEDIAN(AE$9:AE$208)),"")</f>
        <v/>
      </c>
      <c r="AM9" s="2" t="str">
        <f>IF($AC9=3,(MEDIAN(AF$9:AF$208)),"")</f>
        <v/>
      </c>
      <c r="AN9" s="2" t="str">
        <f>IF($AC9=4,(MEDIAN(AG$9:AG$208)),"")</f>
        <v/>
      </c>
      <c r="AO9" s="2" t="str">
        <f>IF($AC9=5,(MEDIAN(AH$9:AH$208)),"")</f>
        <v/>
      </c>
      <c r="AP9" s="2" t="str">
        <f>IF($AC9=6,(MEDIAN(AI$9:AI$208)),"")</f>
        <v/>
      </c>
      <c r="AQ9" s="2">
        <f>IF(AK9&lt;&gt;"",AK9,AL9)</f>
        <v>1</v>
      </c>
      <c r="AR9" s="2" t="str">
        <f>IF(AL9&lt;&gt;"",AL9,AM9)</f>
        <v/>
      </c>
      <c r="AS9" s="2" t="str">
        <f>IF(AM9&lt;&gt;"",AM9,AN9)</f>
        <v/>
      </c>
      <c r="AT9" s="2" t="str">
        <f>IF(AN9&lt;&gt;"",AN9,AO9)</f>
        <v/>
      </c>
      <c r="AU9" s="2" t="str">
        <f>IF(AO9&lt;&gt;"",AO9,AP9)</f>
        <v/>
      </c>
      <c r="AV9" s="2">
        <f>IF(AQ9&lt;&gt;"",AQ9,AR9)</f>
        <v>1</v>
      </c>
      <c r="AW9" s="2" t="str">
        <f>IF(AR9&lt;&gt;"",AR9,AS9)</f>
        <v/>
      </c>
      <c r="AX9" s="2" t="str">
        <f>IF(AS9&lt;&gt;"",AS9,AT9)</f>
        <v/>
      </c>
      <c r="AY9" s="2" t="str">
        <f>IF(AT9&lt;&gt;"",AT9,AU9)</f>
        <v/>
      </c>
      <c r="AZ9" s="2">
        <f>IF(AV9&lt;&gt;"",AV9,AW9)</f>
        <v>1</v>
      </c>
      <c r="BA9" s="2" t="str">
        <f>IF(AW9&lt;&gt;"",AW9,AX9)</f>
        <v/>
      </c>
      <c r="BB9" s="2" t="str">
        <f>IF(AX9&lt;&gt;"",AX9,AY9)</f>
        <v/>
      </c>
      <c r="BC9" s="2">
        <f>IF(AZ9&lt;&gt;"",AZ9,BA9)</f>
        <v>1</v>
      </c>
      <c r="BD9" s="2" t="str">
        <f>IF(BA9&lt;&gt;"",BA9,BB9)</f>
        <v/>
      </c>
      <c r="BE9" s="2">
        <f>IF($BC9&lt;&gt;"",$BC9,$BD9)</f>
        <v>1</v>
      </c>
      <c r="BF9" s="5">
        <f t="shared" ref="BF9:BF40" si="1">IF(G9="x",AK9, #N/A)</f>
        <v>1</v>
      </c>
      <c r="BG9" s="2" t="e">
        <f t="shared" ref="BG9:BG40" si="2">IF(OR(AND(COUNT(E9)=1, G9="x"), COUNT(E9)=0), NA(), $AK$9)</f>
        <v>#N/A</v>
      </c>
      <c r="BH9" s="2" t="e">
        <f t="shared" ref="BH9:BH54" si="3">IF(E9=" ", #N/A, IF(G9=" ", AM9,#N/A))</f>
        <v>#N/A</v>
      </c>
      <c r="BI9" s="2">
        <f>IF($BC9&lt;&gt;"",$BC9,$BD9)</f>
        <v>1</v>
      </c>
      <c r="BJ9" s="44">
        <f>IF(E9&lt;&gt; " ", BI9, "")</f>
        <v>1</v>
      </c>
      <c r="BK9" s="52">
        <f t="shared" ref="BK9:BK40" si="4">IF(COUNT(E9)=0,2,IF(E9&gt;BJ9,1,IF(E9=BJ9,0,2)))</f>
        <v>0</v>
      </c>
      <c r="BQ9" s="52" t="str">
        <f ca="1">IF(BP10=1,1," ")</f>
        <v xml:space="preserve"> </v>
      </c>
      <c r="BR9" s="52" t="e">
        <f t="shared" ref="BR9:BR40" ca="1" si="5">IF(SUM(BL9:BQ9)=0, NA(),E9)</f>
        <v>#N/A</v>
      </c>
      <c r="BT9" s="2">
        <f>IF(COUNT(E9)=0,"", IF(E9&gt;=BJ9,1,""))</f>
        <v>1</v>
      </c>
      <c r="BU9" s="2">
        <f t="shared" ref="BU9:BU40" si="6">IF(E9=BJ9,1,0)</f>
        <v>1</v>
      </c>
      <c r="BV9" s="2">
        <f>IF(BJ9=BJ10, 1, 0)</f>
        <v>0</v>
      </c>
      <c r="BW9" s="2">
        <f>IF(BT9=1,(BT9+BT8), 0)</f>
        <v>1</v>
      </c>
      <c r="BX9" s="2" t="str">
        <f t="shared" ref="BX9:BX40" ca="1" si="7">IF(AND(G9=" ",OFFSET(G9,-5,0)="x"), " ", IF(BW9&gt;5, 1, " "))</f>
        <v xml:space="preserve"> </v>
      </c>
      <c r="CC9" s="2" t="str">
        <f ca="1">IF(CB10=1,1,"")</f>
        <v/>
      </c>
      <c r="CD9" s="3" t="str">
        <f t="shared" ref="CD9:CD72" ca="1" si="8">IF(CE9="","",IF(CF9="","",IF(BV9=1,1,"")))</f>
        <v/>
      </c>
      <c r="CE9" s="2" t="str">
        <f t="shared" ref="CE9:CE40" ca="1" si="9">IF(SUM(CC9:CC10)=0,"",IF(E9&lt;BJ9,"",1))</f>
        <v/>
      </c>
      <c r="CF9" s="2" t="str">
        <f t="shared" ref="CF9:CF40" si="10">IF(BW10&lt;=BW9,"",IF(CE9="","",1))</f>
        <v/>
      </c>
      <c r="CG9" s="39" t="e">
        <f t="shared" ref="CG9:CG40" ca="1" si="11">IF(SUM(BX9:CD9)=0, NA(),E9)</f>
        <v>#N/A</v>
      </c>
      <c r="CH9" s="2">
        <f t="shared" ref="CH9:CH40" si="12">IF(COUNT(E9)=0,"", IF(E9&lt;=BJ9,1,""))</f>
        <v>1</v>
      </c>
      <c r="CI9" s="2">
        <f>IF(E9=BJ9,1,0)</f>
        <v>1</v>
      </c>
      <c r="CJ9" s="2">
        <f>IF(BJ9=BJ10, 1, 0)</f>
        <v>0</v>
      </c>
      <c r="CK9" s="2">
        <f>IF(CH9=1,(CH9+CH8), 0)</f>
        <v>1</v>
      </c>
      <c r="CL9" s="2" t="str">
        <f t="shared" ref="CL9:CL40" ca="1" si="13">IF(AND(G9=" ",OFFSET(G9,-5,0)="x"), " ", IF(CK9&gt;5, 1, " "))</f>
        <v xml:space="preserve"> </v>
      </c>
      <c r="CQ9" s="2" t="str">
        <f ca="1">IF(CP10=1,1,"")</f>
        <v/>
      </c>
      <c r="CR9" s="2" t="str">
        <f ca="1">IF(CS9="","",IF(CT9="","",IF(CJ9=1,1,"")))</f>
        <v/>
      </c>
      <c r="CS9" s="2" t="str">
        <f ca="1">IF(SUM(CQ9:CQ10)=0,"",IF(E9&gt;BJ9,"",1))</f>
        <v/>
      </c>
      <c r="CT9" s="2" t="str">
        <f>IF(CK10&lt;=CK9,"",IF(CS9="","",1))</f>
        <v/>
      </c>
      <c r="CU9" s="48" t="e">
        <f ca="1">IF(SUM(CL9:CQ9)=0, NA(),E9)</f>
        <v>#N/A</v>
      </c>
      <c r="CX9" s="2">
        <v>0</v>
      </c>
      <c r="CY9" s="2">
        <f ca="1">IF(AND(CX9&gt;=5, OFFSET(CX9,1,0)=0, COUNTBLANK(CX9)=0), 1, 0)</f>
        <v>0</v>
      </c>
      <c r="CZ9" s="2" t="str">
        <f t="shared" ref="CZ9:CZ40" ca="1" si="14">IF(CY9&gt;0,E9,"")</f>
        <v/>
      </c>
      <c r="DA9" s="2">
        <f t="shared" ref="DA9:DA40" si="15">IF(E9=BJ9,1,IF(CZ9=E9,9,""))</f>
        <v>1</v>
      </c>
      <c r="DB9" s="2" t="str">
        <f t="shared" ref="DB9:DB40" ca="1" si="16">IF(AND(OFFSET(CY9,1,0)=1,OFFSET(DA9,1,0)=1),E9,"")</f>
        <v/>
      </c>
      <c r="DC9" s="2" t="str">
        <f>IF(DA9=9,CZ9, "")</f>
        <v/>
      </c>
      <c r="DD9" s="39" t="e">
        <f t="shared" ref="DD9:DD40" ca="1" si="17">IF(DB9=E9,E9, IF(DC9="",#N/A,E9))</f>
        <v>#N/A</v>
      </c>
      <c r="DG9" s="2">
        <f ca="1">IF(AND(DF9&gt;=5, OFFSET(DF9,1,0)=0, COUNTBLANK(DF9)=0), 1, 0)</f>
        <v>0</v>
      </c>
      <c r="DH9" s="2" t="str">
        <f t="shared" ref="DH9:DH40" ca="1" si="18">IF(DG9&gt;0,E9,"")</f>
        <v/>
      </c>
      <c r="DI9" s="3">
        <f t="shared" ref="DI9:DI24" si="19">IF(E9=BJ9,1,IF(DH9=E9,9,""))</f>
        <v>1</v>
      </c>
      <c r="DJ9" s="2" t="str">
        <f t="shared" ref="DJ9:DJ40" ca="1" si="20">IF(AND(OFFSET(DG9,1,0)=1,OFFSET(DI9,1,0)=1),E9,"")</f>
        <v/>
      </c>
      <c r="DK9" s="2" t="str">
        <f>IF(DI9=9,DH9, "")</f>
        <v/>
      </c>
      <c r="DL9" s="39" t="e">
        <f t="shared" ref="DL9:DL40" ca="1" si="21">IF(DJ9=E9,E9, IF(DK9="",#N/A,E9))</f>
        <v>#N/A</v>
      </c>
      <c r="DN9" s="2">
        <f t="shared" ref="DN9:DN40" si="22">IF(AND(E9&gt;BJ9, COUNT(E9)=1), 1, IF(AND(E9=BJ9, COUNT(E9)=1), 0, IF(AND(E9&lt;BJ9, COUNT(E9)=1), -1, " ")))</f>
        <v>0</v>
      </c>
      <c r="DO9" s="2" t="str">
        <f>IF(DN9&lt;&gt;0,DN9,IF(DN10&lt;&gt;0,DN10,IF(DN11&lt;&gt;0,DN11,IF(DN12&lt;&gt;0,DN12,IF(DN13&lt;&gt;0,DN13,IF(DN14&lt;&gt;0,DN14,NA()))))))</f>
        <v xml:space="preserve"> </v>
      </c>
      <c r="DP9" s="2" t="str">
        <f>IF(AND(DO10=DO9,COUNT(DO9)=1),0,IF(AND(COUNT(DO9)=1,DO10&lt;&gt;DO9),1," "))</f>
        <v xml:space="preserve"> </v>
      </c>
      <c r="DQ9" s="2">
        <f>SUM(DP9:DP208)</f>
        <v>0</v>
      </c>
      <c r="DR9" s="2">
        <f>COUNT(Data!D17:D216)</f>
        <v>1</v>
      </c>
      <c r="DS9" s="2" t="e">
        <f>IF(AND(DQ9&gt;=VLOOKUP(DR9,$DU$9:$DW$207,2,FALSE), DQ9&lt;=VLOOKUP(DR9, $DU$9:$DW$207, 3, FALSE)),0,1)</f>
        <v>#N/A</v>
      </c>
      <c r="DT9" s="39" t="e">
        <f t="shared" ref="DT9:DT40" si="23">IF($DS$9=1, E9, NA())</f>
        <v>#N/A</v>
      </c>
      <c r="DU9" s="3">
        <v>2</v>
      </c>
      <c r="DV9" s="3">
        <v>0</v>
      </c>
      <c r="DW9" s="7">
        <v>4</v>
      </c>
      <c r="DX9" s="7"/>
      <c r="DY9" s="7" t="e">
        <f>LARGE(E$9:E$200, 2)</f>
        <v>#NUM!</v>
      </c>
      <c r="DZ9" s="7" t="e">
        <f t="shared" ref="DZ9:DZ40" si="24">SMALL(E$9:E$200,2)</f>
        <v>#NUM!</v>
      </c>
      <c r="EA9" s="7" t="e">
        <f t="shared" ref="EA9:EA40" si="25">IF(E9&gt;(DY9*1.5), E9, #N/A)</f>
        <v>#NUM!</v>
      </c>
      <c r="EB9" s="7" t="e">
        <f>IF(E9&lt;(DZ9*0.2), E9, #N/A)</f>
        <v>#NUM!</v>
      </c>
      <c r="EC9" s="2" t="e">
        <f t="shared" ref="EC9:EC40" si="26">IF(E9&gt;(DY9*1.5),E9,IF(E9&lt;(DZ9*0.5),E9,#N/A))</f>
        <v>#NUM!</v>
      </c>
      <c r="ED9" s="2">
        <f>IF($AC9=1,(AVERAGE(AD$9:AD$208)),"")</f>
        <v>1</v>
      </c>
      <c r="EE9" s="2" t="str">
        <f>IF($AC9=2,(AVERAGE(AE$9:AE$208)),"")</f>
        <v/>
      </c>
      <c r="EF9" s="2" t="str">
        <f>IF($AC9=3,(AVERAGE(AF$9:AF$208)),"")</f>
        <v/>
      </c>
      <c r="EG9" s="2" t="str">
        <f>IF($AC9=4,(AVERAGE(AG$9:AG$208)),"")</f>
        <v/>
      </c>
      <c r="EH9" s="2" t="str">
        <f>IF($AC9=5,(AVERAGE(AH$9:AH$208)),"")</f>
        <v/>
      </c>
      <c r="EI9" s="2" t="str">
        <f>IF($AC9=6,(AVERAGE(AI$9:AI$208)),"")</f>
        <v/>
      </c>
      <c r="EJ9" s="2">
        <f>IF(ED9&lt;&gt;"",ED9,EE9)</f>
        <v>1</v>
      </c>
      <c r="EK9" s="2" t="str">
        <f>IF(EE9&lt;&gt;"",EE9,EF9)</f>
        <v/>
      </c>
      <c r="EL9" s="2" t="str">
        <f>IF(EF9&lt;&gt;"",EF9,EG9)</f>
        <v/>
      </c>
      <c r="EM9" s="2" t="str">
        <f>IF(EG9&lt;&gt;"",EG9,EH9)</f>
        <v/>
      </c>
      <c r="EN9" s="2" t="str">
        <f>IF(EH9&lt;&gt;"",EH9,EI9)</f>
        <v/>
      </c>
      <c r="EO9" s="2">
        <f>IF(EJ9&lt;&gt;"",EJ9,EK9)</f>
        <v>1</v>
      </c>
      <c r="EP9" s="2" t="str">
        <f>IF(EK9&lt;&gt;"",EK9,EL9)</f>
        <v/>
      </c>
      <c r="EQ9" s="2" t="str">
        <f>IF(EL9&lt;&gt;"",EL9,EM9)</f>
        <v/>
      </c>
      <c r="ER9" s="2" t="str">
        <f>IF(EM9&lt;&gt;"",EM9,EN9)</f>
        <v/>
      </c>
      <c r="ES9" s="2">
        <f>IF(EO9&lt;&gt;"",EO9,EP9)</f>
        <v>1</v>
      </c>
      <c r="ET9" s="2" t="str">
        <f>IF(EP9&lt;&gt;"",EP9,EQ9)</f>
        <v/>
      </c>
      <c r="EU9" s="2" t="str">
        <f>IF(EQ9&lt;&gt;"",EQ9,ER9)</f>
        <v/>
      </c>
      <c r="EV9" s="2">
        <f>IF(ES9&lt;&gt;"",ES9,ET9)</f>
        <v>1</v>
      </c>
      <c r="EW9" s="2" t="str">
        <f>IF(ET9&lt;&gt;"",ET9,EU9)</f>
        <v/>
      </c>
      <c r="EX9" s="2">
        <f>IF($BC9&lt;&gt;"",$EV9,$EW9)</f>
        <v>1</v>
      </c>
      <c r="EZ9" s="8">
        <f t="shared" ref="EZ9:EZ40" si="27">AVERAGE(AJ$9:AJ$208)</f>
        <v>1</v>
      </c>
      <c r="FA9" s="5" t="e">
        <f t="shared" ref="FA9:FA40" si="28">AVERAGE(AL$9:AL$208)</f>
        <v>#NUM!</v>
      </c>
      <c r="FB9" s="5">
        <f t="shared" ref="FB9:FB40" si="29">IF(G9="x",EZ9, #N/A)</f>
        <v>1</v>
      </c>
      <c r="FC9" s="5" t="e">
        <f t="shared" ref="FC9:FC40" si="30">IF(OR(AND(COUNT(E9)=1, G9="x"), COUNT(E9)=0), NA(), $FB$9)</f>
        <v>#N/A</v>
      </c>
      <c r="FD9" s="5" t="e">
        <f t="shared" ref="FD9:FD40" si="31">IF(E9=" ", #N/A, IF(G9=" ", FA9,#N/A))</f>
        <v>#N/A</v>
      </c>
      <c r="FE9" s="2">
        <f>IF($BC9&lt;&gt;"",$EV9,$EW9)</f>
        <v>1</v>
      </c>
      <c r="FG9" s="2" t="e">
        <f>IF($AC9=1,(AVERAGE(GB$9:GB$208)),"")</f>
        <v>#DIV/0!</v>
      </c>
      <c r="FH9" s="2" t="str">
        <f>IF($AC9=2,(AVERAGE(GC$9:GC$208)),"")</f>
        <v/>
      </c>
      <c r="FI9" s="2" t="str">
        <f>IF($AC9=3,(AVERAGE(GD$9:GD$208)),"")</f>
        <v/>
      </c>
      <c r="FJ9" s="2" t="str">
        <f>IF($AC9=4,(AVERAGE(GE$9:GE$208)),"")</f>
        <v/>
      </c>
      <c r="FK9" s="2" t="str">
        <f>IF($AC9=5,(AVERAGE(GF$9:GF$208)),"")</f>
        <v/>
      </c>
      <c r="FL9" s="2" t="str">
        <f>IF($AC9=6,(AVERAGE(GG$9:GG$208)),"")</f>
        <v/>
      </c>
      <c r="FM9" s="2" t="e">
        <f>IF(FG9&lt;&gt;"",FG9,FH9)</f>
        <v>#DIV/0!</v>
      </c>
      <c r="FN9" s="2" t="str">
        <f>IF(FH9&lt;&gt;"",FH9,FI9)</f>
        <v/>
      </c>
      <c r="FO9" s="2" t="str">
        <f>IF(FI9&lt;&gt;"",FI9,FJ9)</f>
        <v/>
      </c>
      <c r="FP9" s="2" t="str">
        <f>IF(FJ9&lt;&gt;"",FJ9,FK9)</f>
        <v/>
      </c>
      <c r="FQ9" s="2" t="str">
        <f>IF(FK9&lt;&gt;"",FK9,FL9)</f>
        <v/>
      </c>
      <c r="FR9" s="2" t="e">
        <f>IF(FM9&lt;&gt;"",FM9,FN9)</f>
        <v>#DIV/0!</v>
      </c>
      <c r="FS9" s="2" t="str">
        <f>IF(FN9&lt;&gt;"",FN9,FO9)</f>
        <v/>
      </c>
      <c r="FT9" s="2" t="str">
        <f>IF(FO9&lt;&gt;"",FO9,FP9)</f>
        <v/>
      </c>
      <c r="FU9" s="2" t="str">
        <f>IF(FP9&lt;&gt;"",FP9,FQ9)</f>
        <v/>
      </c>
      <c r="FV9" s="2" t="e">
        <f>IF(FR9&lt;&gt;"",FR9,FS9)</f>
        <v>#DIV/0!</v>
      </c>
      <c r="FW9" s="2" t="str">
        <f>IF(FS9&lt;&gt;"",FS9,FT9)</f>
        <v/>
      </c>
      <c r="FX9" s="2" t="str">
        <f>IF(FT9&lt;&gt;"",FT9,FU9)</f>
        <v/>
      </c>
      <c r="FY9" s="2" t="e">
        <f>IF(FV9&lt;&gt;"",FV9,FW9)</f>
        <v>#DIV/0!</v>
      </c>
      <c r="FZ9" s="2" t="str">
        <f>IF(FW9&lt;&gt;"",FW9,FX9)</f>
        <v/>
      </c>
      <c r="GA9" s="2" t="e">
        <f>IF($BC9&lt;&gt;"",$FY9,$FZ9)</f>
        <v>#DIV/0!</v>
      </c>
      <c r="GL9" s="11" t="e">
        <f>AVERAGE(GJ$9:GJ$208)</f>
        <v>#DIV/0!</v>
      </c>
      <c r="GM9" s="11" t="e">
        <f>AVERAGE(GK$9:GK$208)</f>
        <v>#DIV/0!</v>
      </c>
      <c r="GN9" s="11" t="e">
        <f t="shared" ref="GN9:GN40" si="32">IF(G9="x",GL9, #N/A)</f>
        <v>#DIV/0!</v>
      </c>
      <c r="GO9" s="11" t="e">
        <f t="shared" ref="GO9:GO40" si="33">IF(E9=" ", #N/A, IF(G9=" ", GM9,#N/A))</f>
        <v>#N/A</v>
      </c>
      <c r="GP9" s="2" t="e">
        <f>IF($BC9&lt;&gt;"",$FY9,$FZ9)</f>
        <v>#DIV/0!</v>
      </c>
      <c r="GQ9" s="54" t="e">
        <f t="shared" ref="GQ9:GQ40" si="34">MAX(FE9-(3*(GP9/1.128)),0)</f>
        <v>#DIV/0!</v>
      </c>
      <c r="GR9" s="54" t="e">
        <f t="shared" ref="GR9:GR40" si="35">(FE9+(3*(GP9/1.128)))</f>
        <v>#DIV/0!</v>
      </c>
      <c r="GS9" s="2" t="e">
        <f t="shared" ref="GS9:GS40" si="36">($FE9+(2*($GP9/1.128)))</f>
        <v>#DIV/0!</v>
      </c>
      <c r="GT9" s="2" t="e">
        <f t="shared" ref="GT9:GT40" si="37">MAX($FE9-(2*($GP9/1.128)),0)</f>
        <v>#DIV/0!</v>
      </c>
      <c r="GU9" s="2" t="e">
        <f t="shared" ref="GU9:GU40" si="38">($FE9+(1*($GP9/1.128)))</f>
        <v>#DIV/0!</v>
      </c>
      <c r="GV9" s="2" t="e">
        <f t="shared" ref="GV9:GV40" si="39">MAX($FE9-(1*($GP9/1.128)),0)</f>
        <v>#DIV/0!</v>
      </c>
      <c r="GX9" s="39" t="e">
        <f t="shared" ref="GX9:GX40" si="40">IF(OR(E9&gt;GR9, E9&lt;GQ9),E9,NA())</f>
        <v>#DIV/0!</v>
      </c>
      <c r="GZ9" s="2" t="e">
        <f t="shared" ref="GZ9:GZ40" si="41">IF(OR(AND(COUNT(E9)=1, E9&gt;GS9, E9&lt;GR9), AND(COUNT(E9)=1, E9&lt;GT9, E9&gt;GQ9)),1,"")</f>
        <v>#DIV/0!</v>
      </c>
      <c r="HC9" s="57" t="e">
        <f ca="1">IF(HB10=1,1,"")</f>
        <v>#DIV/0!</v>
      </c>
      <c r="HD9" s="39" t="e">
        <f>IF(AND(OR(HA9=1, HB9=1),GZ9=1), E9, NA())</f>
        <v>#DIV/0!</v>
      </c>
      <c r="HF9" s="2" t="str">
        <f t="shared" ref="HF9:HF40" si="42">IF(COUNT(E9)=0,"", IF(E9&gt;FE9,1,""))</f>
        <v/>
      </c>
      <c r="HG9" s="2" t="str">
        <f t="shared" ref="HG9:HG40" si="43">IF(COUNT(E9)=0,"", IF(E9&lt;FE9,1,""))</f>
        <v/>
      </c>
      <c r="HO9" s="2" t="str">
        <f ca="1">IF(HN10=1,1,"")</f>
        <v/>
      </c>
      <c r="HP9" s="39" t="e">
        <f t="shared" ref="HP9:HP40" ca="1" si="44">IF(SUM(HH9:HO9)=0,NA(),E9)</f>
        <v>#N/A</v>
      </c>
      <c r="HX9" s="2" t="str">
        <f ca="1">IF(HW10=1,1,"")</f>
        <v/>
      </c>
      <c r="HY9" s="39" t="e">
        <f t="shared" ref="HY9:HY40" ca="1" si="45">IF(SUM(HQ9:HX9)=0,NA(),E9)</f>
        <v>#N/A</v>
      </c>
      <c r="IC9" s="2">
        <f ca="1">IF(AND(IB9&gt;=6, OFFSET(IB9,1,0)=0, COUNTBLANK(IB9)=0), 1, 0)</f>
        <v>0</v>
      </c>
      <c r="ID9" s="39" t="e">
        <f t="shared" ref="ID9:ID40" ca="1" si="46">IF(IC9&gt;0,E9,NA())</f>
        <v>#N/A</v>
      </c>
      <c r="IG9" s="2">
        <f ca="1">IF(AND(IF9&gt;=6, OFFSET(IF9,1,0)=0, COUNTBLANK(IF9)=0), 1, 0)</f>
        <v>0</v>
      </c>
      <c r="IH9" s="39" t="e">
        <f t="shared" ref="IH9:IH40" ca="1" si="47">IF(IG9&gt;0,E9,NA())</f>
        <v>#N/A</v>
      </c>
      <c r="II9" s="2">
        <f>IF(E9=" ", NA(), E9)</f>
        <v>1</v>
      </c>
      <c r="IJ9" s="2" t="e">
        <f>IF(AND(COUNT(II9)=1, II9&gt;GV9, II9&lt;GU9),1,"")</f>
        <v>#DIV/0!</v>
      </c>
      <c r="IY9" s="2" t="e">
        <f ca="1">IF(IX10=1,1,"")</f>
        <v>#DIV/0!</v>
      </c>
      <c r="IZ9" s="39" t="e">
        <f t="shared" ref="IZ9:IZ40" ca="1" si="48">IF(SUM(IK9:IY9)=0, NA(), E9)</f>
        <v>#DIV/0!</v>
      </c>
      <c r="JB9" s="2">
        <f>IF(ISERROR(GI9), NA(), GI9)</f>
        <v>0</v>
      </c>
      <c r="JC9" s="54" t="e">
        <f>GP9</f>
        <v>#DIV/0!</v>
      </c>
      <c r="JD9" s="11" t="e">
        <f>JC9*3.268</f>
        <v>#DIV/0!</v>
      </c>
      <c r="JE9" s="11" t="e">
        <f>((JD9-JC9) * (2/3)) + JC9</f>
        <v>#DIV/0!</v>
      </c>
      <c r="JF9" s="2" t="e">
        <f>MAX(JC9 - ((JD9-JC9) * (2/3)), 0)</f>
        <v>#DIV/0!</v>
      </c>
      <c r="JG9" s="11" t="e">
        <f>((JD9-JC9) * (1/3)) + JC9</f>
        <v>#DIV/0!</v>
      </c>
      <c r="JH9" s="11" t="e">
        <f>MAX(JC9 - ((JD9-JC9) * (1/3)), 0)</f>
        <v>#DIV/0!</v>
      </c>
      <c r="JJ9" s="39" t="e">
        <f>IF(JB9&gt;JD9,JB9,NA())</f>
        <v>#DIV/0!</v>
      </c>
      <c r="JL9" s="2" t="e">
        <f>IF(OR(AND(COUNT(JB9)=1, JB9&gt;JE9, JB9&lt;JD9), AND(COUNT(JB9)=1, JB9&lt;JF9)),1,"")</f>
        <v>#DIV/0!</v>
      </c>
      <c r="JO9" s="2" t="e">
        <f ca="1">IF(JN10=1,1,"")</f>
        <v>#DIV/0!</v>
      </c>
      <c r="JP9" s="39" t="e">
        <f ca="1">IF(SUM(JM9:JO9)=0, NA(), JB9)</f>
        <v>#DIV/0!</v>
      </c>
      <c r="JR9" s="39" t="e">
        <f>IF(COUNT(JB9)=0,"", IF(JB9&gt;JC9,1,""))</f>
        <v>#DIV/0!</v>
      </c>
      <c r="JS9" s="2" t="e">
        <f>IF(COUNT(JB9)=0,"", IF(JB9&lt;JC9,1,""))</f>
        <v>#DIV/0!</v>
      </c>
      <c r="KA9" s="2" t="e">
        <f ca="1">IF(JZ10=1,1,"")</f>
        <v>#DIV/0!</v>
      </c>
      <c r="KB9" s="2" t="e">
        <f ca="1">IF(SUM(JT9:KA9)=0,NA(),JB9)</f>
        <v>#DIV/0!</v>
      </c>
      <c r="KJ9" s="2" t="e">
        <f ca="1">IF(KI10=1,1,"")</f>
        <v>#DIV/0!</v>
      </c>
      <c r="KK9" s="2" t="e">
        <f ca="1">IF(SUM(KC9:KJ9)=0,NA(),JB9)</f>
        <v>#DIV/0!</v>
      </c>
      <c r="KU9" s="2">
        <f>IF(BC9="", NA(), JB9)</f>
        <v>0</v>
      </c>
      <c r="KV9" s="2" t="e">
        <f>IF(AND(COUNT(KU9)=1, KU9&gt;JH9, KU9&lt;JG9),1,"")</f>
        <v>#DIV/0!</v>
      </c>
      <c r="LK9" s="2" t="e">
        <f ca="1">IF(LJ10=1,1,"")</f>
        <v>#DIV/0!</v>
      </c>
      <c r="LL9" s="39" t="e">
        <f ca="1">IF(SUM(KW9:LK9)=0, NA(), JB9)</f>
        <v>#DIV/0!</v>
      </c>
    </row>
    <row r="10" spans="1:329">
      <c r="A10" s="42" t="e">
        <f>IF(D10="","",Data!C18)</f>
        <v>#N/A</v>
      </c>
      <c r="B10" s="5" t="e">
        <f>IF(D10="","",Data!B18)</f>
        <v>#N/A</v>
      </c>
      <c r="C10" s="2">
        <v>2</v>
      </c>
      <c r="D10" s="2" t="e">
        <f>IF(Data!C18="", NA(), Data!C18)</f>
        <v>#N/A</v>
      </c>
      <c r="E10" s="2" t="str">
        <f>IF(Data!C18="", " ", Data!D18)</f>
        <v xml:space="preserve"> </v>
      </c>
      <c r="F10" s="2" t="str">
        <f>IF(E10=" "," ",Data!F$26)</f>
        <v xml:space="preserve"> </v>
      </c>
      <c r="G10" s="2" t="str">
        <f>IF($C10&lt;Data!$F$37,"x"," ")</f>
        <v>x</v>
      </c>
      <c r="H10" s="2" t="e">
        <f>IF(I10="",#REF!,I10)</f>
        <v>#N/A</v>
      </c>
      <c r="I10" s="2" t="e">
        <f t="shared" ref="I10:I73" si="49">IF(B10&lt;&gt;C10,"",IF(AC10="","",AC10))</f>
        <v>#N/A</v>
      </c>
      <c r="J10" s="2">
        <f>IF(AND(Data!$F$37&lt;&gt;""),IF(AD10=$E10,1,""))</f>
        <v>1</v>
      </c>
      <c r="K10" s="2" t="str">
        <f>IF(AND(Data!$F$40&lt;&gt;""),IF(AE10=$E10,2,""))</f>
        <v/>
      </c>
      <c r="L10" s="2" t="str">
        <f>IF(AND(Data!$F$43&lt;&gt;""),IF(AF10=$E10,3,""))</f>
        <v/>
      </c>
      <c r="M10" s="2" t="str">
        <f>IF(AND(Data!$F$46&lt;&gt;""),IF(AG10=$E10,4,""))</f>
        <v/>
      </c>
      <c r="N10" s="2" t="str">
        <f>IF(AND(Data!$F$49&lt;&gt;""),IF(AH10=$E10,5,""))</f>
        <v/>
      </c>
      <c r="O10" s="2" t="str">
        <f>IF(AND(Calc!$LQ$3&lt;&gt;""),IF(AI10=$E10,6,""))</f>
        <v/>
      </c>
      <c r="P10" s="2">
        <f t="shared" ref="P10:P73" si="50">IF(J10&lt;&gt;"",J10, K10)</f>
        <v>1</v>
      </c>
      <c r="Q10" s="2" t="str">
        <f t="shared" ref="Q10:Q73" si="51">IF(K10&lt;&gt;"",K10, L10)</f>
        <v/>
      </c>
      <c r="R10" s="2" t="str">
        <f t="shared" ref="R10:R73" si="52">IF(L10&lt;&gt;"",L10, M10)</f>
        <v/>
      </c>
      <c r="S10" s="2" t="str">
        <f t="shared" ref="S10:S73" si="53">IF(M10&lt;&gt;"",M10, N10)</f>
        <v/>
      </c>
      <c r="T10" s="2" t="str">
        <f t="shared" ref="T10:T73" si="54">IF(N10&lt;&gt;"",N10, O10)</f>
        <v/>
      </c>
      <c r="U10" s="2">
        <f t="shared" ref="U10:U73" si="55">IF(P10&lt;&gt;"",P10, Q10)</f>
        <v>1</v>
      </c>
      <c r="V10" s="2" t="str">
        <f t="shared" ref="V10:V73" si="56">IF(Q10&lt;&gt;"",Q10, R10)</f>
        <v/>
      </c>
      <c r="W10" s="2" t="str">
        <f t="shared" ref="W10:W73" si="57">IF(R10&lt;&gt;"",R10, S10)</f>
        <v/>
      </c>
      <c r="X10" s="2" t="str">
        <f t="shared" ref="X10:X73" si="58">IF(S10&lt;&gt;"",S10, T10)</f>
        <v/>
      </c>
      <c r="Y10" s="2">
        <f t="shared" ref="Y10:Y73" si="59">IF(U10&lt;&gt;"",U10, V10)</f>
        <v>1</v>
      </c>
      <c r="Z10" s="2" t="str">
        <f t="shared" ref="Z10:Z73" si="60">IF(V10&lt;&gt;"",V10, W10)</f>
        <v/>
      </c>
      <c r="AA10" s="2" t="str">
        <f t="shared" ref="AA10:AA73" si="61">IF(W10&lt;&gt;"",W10, X10)</f>
        <v/>
      </c>
      <c r="AB10" s="2">
        <f t="shared" ref="AB10:AB73" si="62">IF(Y10&lt;&gt;"",Y10, Z10)</f>
        <v>1</v>
      </c>
      <c r="AC10" s="51">
        <f t="shared" ref="AC10:AC73" si="63">IF(AB10&lt;&gt;"",AB10, AA10)</f>
        <v>1</v>
      </c>
      <c r="AD10" s="2" t="str">
        <f>IF($C10&lt;Data!$F$37,E10,"")</f>
        <v xml:space="preserve"> </v>
      </c>
      <c r="AE10" s="2" t="b">
        <f>IF(AND($C10&gt;=Data!$F$37),IF($C10&lt;Data!$F$40,E10,""))</f>
        <v>0</v>
      </c>
      <c r="AF10" s="2" t="b">
        <f>IF(AND($C10&gt;=Data!$F$40),IF($C10&lt;Data!$F$43,E10,""))</f>
        <v>0</v>
      </c>
      <c r="AG10" s="2" t="b">
        <f>IF(AND($C10&gt;=Data!$F$43),IF($C10&lt;Data!$F$46,E10,""))</f>
        <v>0</v>
      </c>
      <c r="AH10" s="2" t="b">
        <f>IF(AND($C10&gt;=Data!$F$46),IF($C10&lt;Data!$F$49,E10,""))</f>
        <v>0</v>
      </c>
      <c r="AI10" s="2" t="b">
        <f>IF(AND($C10&gt;=Data!$F$49),IF($C10&lt;=Calc!$LQ$3,E10,""))</f>
        <v>0</v>
      </c>
      <c r="AJ10" s="2" t="str">
        <f t="shared" si="0"/>
        <v xml:space="preserve"> </v>
      </c>
      <c r="AK10" s="2">
        <f t="shared" ref="AK10:AK72" si="64">IF($AC10=1,(MEDIAN(AJ$9:AJ$208)),"")</f>
        <v>1</v>
      </c>
      <c r="AL10" s="2" t="str">
        <f t="shared" ref="AL10:AL73" si="65">IF($AC10=2,(MEDIAN(AE$9:AE$208)),"")</f>
        <v/>
      </c>
      <c r="AM10" s="2" t="str">
        <f t="shared" ref="AM10:AM73" si="66">IF($AC10=3,(MEDIAN(AF$9:AF$208)),"")</f>
        <v/>
      </c>
      <c r="AN10" s="2" t="str">
        <f t="shared" ref="AN10:AN73" si="67">IF($AC10=4,(MEDIAN(AG$9:AG$208)),"")</f>
        <v/>
      </c>
      <c r="AO10" s="2" t="str">
        <f t="shared" ref="AO10:AO73" si="68">IF($AC10=5,(MEDIAN(AH$9:AH$208)),"")</f>
        <v/>
      </c>
      <c r="AP10" s="2" t="str">
        <f t="shared" ref="AP10:AP73" si="69">IF($AC10=6,(MEDIAN(AI$9:AI$208)),"")</f>
        <v/>
      </c>
      <c r="AQ10" s="2">
        <f t="shared" ref="AQ10:AQ45" si="70">IF(AK10&lt;&gt;"",AK10,AL10)</f>
        <v>1</v>
      </c>
      <c r="AR10" s="2" t="str">
        <f t="shared" ref="AR10:AR45" si="71">IF(AL10&lt;&gt;"",AL10,AM10)</f>
        <v/>
      </c>
      <c r="AS10" s="2" t="str">
        <f t="shared" ref="AS10:AS45" si="72">IF(AM10&lt;&gt;"",AM10,AN10)</f>
        <v/>
      </c>
      <c r="AT10" s="2" t="str">
        <f t="shared" ref="AT10:AT73" si="73">IF(AN10&lt;&gt;"",AN10,AO10)</f>
        <v/>
      </c>
      <c r="AU10" s="2" t="str">
        <f t="shared" ref="AU10:AU73" si="74">IF(AO10&lt;&gt;"",AO10,AP10)</f>
        <v/>
      </c>
      <c r="AV10" s="2">
        <f t="shared" ref="AV10:AV73" si="75">IF(AQ10&lt;&gt;"",AQ10,AR10)</f>
        <v>1</v>
      </c>
      <c r="AW10" s="2" t="str">
        <f t="shared" ref="AW10:AW73" si="76">IF(AR10&lt;&gt;"",AR10,AS10)</f>
        <v/>
      </c>
      <c r="AX10" s="2" t="str">
        <f t="shared" ref="AX10:AX73" si="77">IF(AS10&lt;&gt;"",AS10,AT10)</f>
        <v/>
      </c>
      <c r="AY10" s="2" t="str">
        <f t="shared" ref="AY10:AY73" si="78">IF(AT10&lt;&gt;"",AT10,AU10)</f>
        <v/>
      </c>
      <c r="AZ10" s="2">
        <f t="shared" ref="AZ10:AZ73" si="79">IF(AV10&lt;&gt;"",AV10,AW10)</f>
        <v>1</v>
      </c>
      <c r="BA10" s="2" t="str">
        <f t="shared" ref="BA10:BA73" si="80">IF(AW10&lt;&gt;"",AW10,AX10)</f>
        <v/>
      </c>
      <c r="BB10" s="2" t="str">
        <f t="shared" ref="BB10:BB73" si="81">IF(AX10&lt;&gt;"",AX10,AY10)</f>
        <v/>
      </c>
      <c r="BC10" s="2">
        <f t="shared" ref="BC10:BC73" si="82">IF(AZ10&lt;&gt;"",AZ10,BA10)</f>
        <v>1</v>
      </c>
      <c r="BD10" s="2" t="str">
        <f t="shared" ref="BD10:BD73" si="83">IF(BA10&lt;&gt;"",BA10,BB10)</f>
        <v/>
      </c>
      <c r="BE10" s="2">
        <f t="shared" ref="BE10:BE73" si="84">IF($BC10&lt;&gt;"",$BC10,$BD10)</f>
        <v>1</v>
      </c>
      <c r="BF10" s="5">
        <f t="shared" si="1"/>
        <v>1</v>
      </c>
      <c r="BG10" s="2" t="e">
        <f t="shared" si="2"/>
        <v>#N/A</v>
      </c>
      <c r="BH10" s="2" t="e">
        <f t="shared" si="3"/>
        <v>#N/A</v>
      </c>
      <c r="BI10" s="2">
        <f t="shared" ref="BI10:BI73" si="85">IF($BC10&lt;&gt;"",$BC10,$BD10)</f>
        <v>1</v>
      </c>
      <c r="BJ10" s="44" t="str">
        <f t="shared" ref="BJ10:BJ73" si="86">IF(E10&lt;&gt; " ", BI10, "")</f>
        <v/>
      </c>
      <c r="BK10" s="52">
        <f t="shared" si="4"/>
        <v>2</v>
      </c>
      <c r="BP10" s="52" t="str">
        <f ca="1">IF(BO11=1,1," ")</f>
        <v xml:space="preserve"> </v>
      </c>
      <c r="BQ10" s="52" t="str">
        <f t="shared" ref="BQ10:BQ73" ca="1" si="87">IF(BP11=1,1," ")</f>
        <v xml:space="preserve"> </v>
      </c>
      <c r="BR10" s="52" t="e">
        <f t="shared" ca="1" si="5"/>
        <v>#N/A</v>
      </c>
      <c r="BT10" s="2" t="str">
        <f t="shared" ref="BT10:BT40" si="88">IF(COUNT(E10)=0,"", IF(E10&gt;=BJ10,1,""))</f>
        <v/>
      </c>
      <c r="BU10" s="2">
        <f t="shared" si="6"/>
        <v>0</v>
      </c>
      <c r="BV10" s="2">
        <f t="shared" ref="BV10:BV73" si="89">IF(BJ10=BJ11, 1, 0)</f>
        <v>1</v>
      </c>
      <c r="BW10" s="2">
        <f t="shared" ref="BW10:BW41" si="90">IF(BT10=1, ((BT10+BW9)-BU10), 0)</f>
        <v>0</v>
      </c>
      <c r="BX10" s="2" t="str">
        <f t="shared" ca="1" si="7"/>
        <v xml:space="preserve"> </v>
      </c>
      <c r="CB10" s="2" t="str">
        <f ca="1">IF(CA11=1,1,"")</f>
        <v/>
      </c>
      <c r="CC10" s="2" t="str">
        <f t="shared" ref="CC10:CC73" ca="1" si="91">IF(CB11=1,1,"")</f>
        <v/>
      </c>
      <c r="CD10" s="3" t="str">
        <f t="shared" ca="1" si="8"/>
        <v/>
      </c>
      <c r="CE10" s="2" t="str">
        <f t="shared" ca="1" si="9"/>
        <v/>
      </c>
      <c r="CF10" s="2" t="str">
        <f t="shared" si="10"/>
        <v/>
      </c>
      <c r="CG10" s="39" t="e">
        <f t="shared" ca="1" si="11"/>
        <v>#N/A</v>
      </c>
      <c r="CH10" s="2" t="str">
        <f t="shared" si="12"/>
        <v/>
      </c>
      <c r="CI10" s="2">
        <f t="shared" ref="CI10:CI73" si="92">IF(E10=BJ10,1,0)</f>
        <v>0</v>
      </c>
      <c r="CJ10" s="2">
        <f>IF(BJ10=BJ9, 1, 0)</f>
        <v>0</v>
      </c>
      <c r="CK10" s="2">
        <f>IF(CH10=1, ((CH10+CK9)-BU10), 0)</f>
        <v>0</v>
      </c>
      <c r="CL10" s="2" t="str">
        <f t="shared" ca="1" si="13"/>
        <v xml:space="preserve"> </v>
      </c>
      <c r="CP10" s="2" t="str">
        <f ca="1">IF(CO11=1,1,"")</f>
        <v/>
      </c>
      <c r="CQ10" s="2" t="str">
        <f t="shared" ref="CQ10:CQ73" ca="1" si="93">IF(CP11=1,1,"")</f>
        <v/>
      </c>
      <c r="CR10" s="2" t="str">
        <f t="shared" ref="CR10:CR73" ca="1" si="94">IF(CS10="","",IF(CT10="","",IF(CJ10=1,1,"")))</f>
        <v/>
      </c>
      <c r="CS10" s="2" t="str">
        <f t="shared" ref="CS10:CS40" ca="1" si="95">IF(SUM(CQ10:CQ11)=0,"",IF(E10&gt;BJ10,"",1))</f>
        <v/>
      </c>
      <c r="CT10" s="2" t="str">
        <f t="shared" ref="CT10:CT73" si="96">IF(CK11&lt;=CK10,"",IF(CS10="","",1))</f>
        <v/>
      </c>
      <c r="CU10" s="48" t="e">
        <f t="shared" ref="CU10:CU73" ca="1" si="97">IF(SUM(CL10:CQ10)=0, NA(),E10)</f>
        <v>#N/A</v>
      </c>
      <c r="CW10" s="2" t="str">
        <f t="shared" ref="CW10:CW41" ca="1" si="98">IF(AND(COUNT(E10)=1, E10&gt;OFFSET(E10,-1,0)), 1, IF(ISNA(BJ10)=TRUE, "", IF(AND(OR(E10=OFFSET(E10,-1,0), E10=BJ10), COUNT(E10)=1), 0, "")))</f>
        <v/>
      </c>
      <c r="CX10" s="2">
        <f ca="1">IF(COUNTBLANK(CW10)=1,0,CW10+CX9)</f>
        <v>0</v>
      </c>
      <c r="CY10" s="2">
        <f t="shared" ref="CY10:CY73" ca="1" si="99">IF(AND(CX10&gt;=5, OFFSET(CX10,1,0)=0, COUNTBLANK(CX10)=0), 1, 0)</f>
        <v>0</v>
      </c>
      <c r="CZ10" s="2" t="str">
        <f t="shared" ca="1" si="14"/>
        <v/>
      </c>
      <c r="DA10" s="2" t="str">
        <f t="shared" ca="1" si="15"/>
        <v/>
      </c>
      <c r="DB10" s="2" t="str">
        <f t="shared" ca="1" si="16"/>
        <v/>
      </c>
      <c r="DC10" s="2" t="str">
        <f t="shared" ref="DC10:DC40" ca="1" si="100">IF(DA10=9,CZ10, "")</f>
        <v/>
      </c>
      <c r="DD10" s="39" t="e">
        <f t="shared" ca="1" si="17"/>
        <v>#N/A</v>
      </c>
      <c r="DE10" s="2" t="str">
        <f t="shared" ref="DE10:DE41" ca="1" si="101">IF(AND(COUNT(E10)=1, E10&lt;OFFSET(E10,-1,0)), 1, IF(ISNA(BJ10)=TRUE, "", IF(AND(OR(E10=OFFSET(E10,-1,0), E10=BJ10), COUNT(E10)=1), 0, "")))</f>
        <v/>
      </c>
      <c r="DF10" s="2">
        <f ca="1">IF(COUNTBLANK(DE10)=1,0,DE10+DF9)</f>
        <v>0</v>
      </c>
      <c r="DG10" s="2">
        <f t="shared" ref="DG10:DG73" ca="1" si="102">IF(AND(DF10&gt;=5, OFFSET(DF10,1,0)=0, COUNTBLANK(DF10)=0), 1, 0)</f>
        <v>0</v>
      </c>
      <c r="DH10" s="2" t="str">
        <f t="shared" ca="1" si="18"/>
        <v/>
      </c>
      <c r="DI10" s="3" t="str">
        <f t="shared" ca="1" si="19"/>
        <v/>
      </c>
      <c r="DJ10" s="2" t="str">
        <f t="shared" ca="1" si="20"/>
        <v/>
      </c>
      <c r="DK10" s="2" t="str">
        <f t="shared" ref="DK10:DK73" ca="1" si="103">IF(DI10=9,DH10, "")</f>
        <v/>
      </c>
      <c r="DL10" s="39" t="e">
        <f t="shared" ca="1" si="21"/>
        <v>#N/A</v>
      </c>
      <c r="DN10" s="2" t="str">
        <f t="shared" si="22"/>
        <v xml:space="preserve"> </v>
      </c>
      <c r="DO10" s="2" t="str">
        <f t="shared" ref="DO10:DO73" si="104">IF(DN10&lt;&gt;0,DN10,IF(DN11&lt;&gt;0,DN11,IF(DN12&lt;&gt;0,DN12,IF(DN13&lt;&gt;0,DN13,IF(DN14&lt;&gt;0,DN14,IF(DN15&lt;&gt;0,DN15,NA()))))))</f>
        <v xml:space="preserve"> </v>
      </c>
      <c r="DP10" s="2" t="str">
        <f t="shared" ref="DP10:DP73" si="105">IF(AND(DO11=DO10,COUNT(DO10)=1),0,IF(AND(COUNT(DO10)=1,DO11&lt;&gt;DO10),1," "))</f>
        <v xml:space="preserve"> </v>
      </c>
      <c r="DT10" s="39" t="e">
        <f t="shared" si="23"/>
        <v>#N/A</v>
      </c>
      <c r="DU10" s="3">
        <v>3</v>
      </c>
      <c r="DV10" s="3">
        <v>0</v>
      </c>
      <c r="DW10" s="7">
        <v>5</v>
      </c>
      <c r="DX10" s="7"/>
      <c r="DY10" s="7" t="e">
        <f t="shared" ref="DY10:DY40" si="106">LARGE(E$9:E$200, 2)</f>
        <v>#NUM!</v>
      </c>
      <c r="DZ10" s="7" t="e">
        <f t="shared" si="24"/>
        <v>#NUM!</v>
      </c>
      <c r="EA10" s="7" t="e">
        <f t="shared" si="25"/>
        <v>#NUM!</v>
      </c>
      <c r="EB10" s="7" t="e">
        <f t="shared" ref="EB10:EB41" si="107">IF(E10&lt;(DZ10*0.5), E10, #N/A)</f>
        <v>#NUM!</v>
      </c>
      <c r="EC10" s="2" t="e">
        <f t="shared" si="26"/>
        <v>#NUM!</v>
      </c>
      <c r="ED10" s="2">
        <f t="shared" ref="ED10:ED73" si="108">IF($AC10=1,(AVERAGE(AD$9:AD$208)),"")</f>
        <v>1</v>
      </c>
      <c r="EE10" s="2" t="str">
        <f t="shared" ref="EE10:EE73" si="109">IF($AC10=2,(AVERAGE(AE$9:AE$208)),"")</f>
        <v/>
      </c>
      <c r="EF10" s="2" t="str">
        <f t="shared" ref="EF10:EF73" si="110">IF($AC10=3,(AVERAGE(AF$9:AF$208)),"")</f>
        <v/>
      </c>
      <c r="EG10" s="2" t="str">
        <f t="shared" ref="EG10:EG73" si="111">IF($AC10=4,(AVERAGE(AG$9:AG$208)),"")</f>
        <v/>
      </c>
      <c r="EH10" s="2" t="str">
        <f t="shared" ref="EH10:EH73" si="112">IF($AC10=5,(AVERAGE(AH$9:AH$208)),"")</f>
        <v/>
      </c>
      <c r="EI10" s="2" t="str">
        <f t="shared" ref="EI10:EI73" si="113">IF($AC10=6,(AVERAGE(AI$9:AI$208)),"")</f>
        <v/>
      </c>
      <c r="EJ10" s="2">
        <f t="shared" ref="EJ10:EJ73" si="114">IF(ED10&lt;&gt;"",ED10,EE10)</f>
        <v>1</v>
      </c>
      <c r="EK10" s="2" t="str">
        <f t="shared" ref="EK10:EK73" si="115">IF(EE10&lt;&gt;"",EE10,EF10)</f>
        <v/>
      </c>
      <c r="EL10" s="2" t="str">
        <f t="shared" ref="EL10:EL73" si="116">IF(EF10&lt;&gt;"",EF10,EG10)</f>
        <v/>
      </c>
      <c r="EM10" s="2" t="str">
        <f t="shared" ref="EM10:EM73" si="117">IF(EG10&lt;&gt;"",EG10,EH10)</f>
        <v/>
      </c>
      <c r="EN10" s="2" t="str">
        <f t="shared" ref="EN10:EN73" si="118">IF(EH10&lt;&gt;"",EH10,EI10)</f>
        <v/>
      </c>
      <c r="EO10" s="2">
        <f t="shared" ref="EO10:EO73" si="119">IF(EJ10&lt;&gt;"",EJ10,EK10)</f>
        <v>1</v>
      </c>
      <c r="EP10" s="2" t="str">
        <f t="shared" ref="EP10:EP73" si="120">IF(EK10&lt;&gt;"",EK10,EL10)</f>
        <v/>
      </c>
      <c r="EQ10" s="2" t="str">
        <f t="shared" ref="EQ10:EQ73" si="121">IF(EL10&lt;&gt;"",EL10,EM10)</f>
        <v/>
      </c>
      <c r="ER10" s="2" t="str">
        <f t="shared" ref="ER10:ER73" si="122">IF(EM10&lt;&gt;"",EM10,EN10)</f>
        <v/>
      </c>
      <c r="ES10" s="2">
        <f t="shared" ref="ES10:ES73" si="123">IF(EO10&lt;&gt;"",EO10,EP10)</f>
        <v>1</v>
      </c>
      <c r="ET10" s="2" t="str">
        <f t="shared" ref="ET10:ET73" si="124">IF(EP10&lt;&gt;"",EP10,EQ10)</f>
        <v/>
      </c>
      <c r="EU10" s="2" t="str">
        <f t="shared" ref="EU10:EU73" si="125">IF(EQ10&lt;&gt;"",EQ10,ER10)</f>
        <v/>
      </c>
      <c r="EV10" s="2">
        <f t="shared" ref="EV10:EV73" si="126">IF(ES10&lt;&gt;"",ES10,ET10)</f>
        <v>1</v>
      </c>
      <c r="EW10" s="2" t="str">
        <f t="shared" ref="EW10:EW73" si="127">IF(ET10&lt;&gt;"",ET10,EU10)</f>
        <v/>
      </c>
      <c r="EX10" s="2">
        <f t="shared" ref="EX10:EX73" si="128">IF($BC10&lt;&gt;"",$EV10,$EW10)</f>
        <v>1</v>
      </c>
      <c r="EZ10" s="8">
        <f t="shared" si="27"/>
        <v>1</v>
      </c>
      <c r="FA10" s="5" t="e">
        <f t="shared" si="28"/>
        <v>#NUM!</v>
      </c>
      <c r="FB10" s="5">
        <f t="shared" si="29"/>
        <v>1</v>
      </c>
      <c r="FC10" s="5" t="e">
        <f t="shared" si="30"/>
        <v>#N/A</v>
      </c>
      <c r="FD10" s="5" t="e">
        <f t="shared" si="31"/>
        <v>#N/A</v>
      </c>
      <c r="FE10" s="2">
        <f t="shared" ref="FE10:FE73" si="129">IF($BC10&lt;&gt;"",$EV10,$EW10)</f>
        <v>1</v>
      </c>
      <c r="FG10" s="2" t="e">
        <f t="shared" ref="FG10:FG73" si="130">IF($AC10=1,(AVERAGE(GB$9:GB$208)),"")</f>
        <v>#DIV/0!</v>
      </c>
      <c r="FH10" s="2" t="str">
        <f t="shared" ref="FH10:FH73" si="131">IF($AC10=2,(AVERAGE(GC$9:GC$208)),"")</f>
        <v/>
      </c>
      <c r="FI10" s="2" t="str">
        <f t="shared" ref="FI10:FI73" si="132">IF($AC10=3,(AVERAGE(GD$9:GD$208)),"")</f>
        <v/>
      </c>
      <c r="FJ10" s="2" t="str">
        <f t="shared" ref="FJ10:FJ73" si="133">IF($AC10=4,(AVERAGE(GE$9:GE$208)),"")</f>
        <v/>
      </c>
      <c r="FK10" s="2" t="str">
        <f t="shared" ref="FK10:FK73" si="134">IF($AC10=5,(AVERAGE(GF$9:GF$208)),"")</f>
        <v/>
      </c>
      <c r="FL10" s="2" t="str">
        <f t="shared" ref="FL10:FL73" si="135">IF($AC10=6,(AVERAGE(GG$9:GG$208)),"")</f>
        <v/>
      </c>
      <c r="FM10" s="2" t="e">
        <f t="shared" ref="FM10:FM73" si="136">IF(FG10&lt;&gt;"",FG10,FH10)</f>
        <v>#DIV/0!</v>
      </c>
      <c r="FN10" s="2" t="str">
        <f t="shared" ref="FN10:FN73" si="137">IF(FH10&lt;&gt;"",FH10,FI10)</f>
        <v/>
      </c>
      <c r="FO10" s="2" t="str">
        <f t="shared" ref="FO10:FO73" si="138">IF(FI10&lt;&gt;"",FI10,FJ10)</f>
        <v/>
      </c>
      <c r="FP10" s="2" t="str">
        <f t="shared" ref="FP10:FP73" si="139">IF(FJ10&lt;&gt;"",FJ10,FK10)</f>
        <v/>
      </c>
      <c r="FQ10" s="2" t="str">
        <f t="shared" ref="FQ10:FQ73" si="140">IF(FK10&lt;&gt;"",FK10,FL10)</f>
        <v/>
      </c>
      <c r="FR10" s="2" t="e">
        <f t="shared" ref="FR10:FR73" si="141">IF(FM10&lt;&gt;"",FM10,FN10)</f>
        <v>#DIV/0!</v>
      </c>
      <c r="FS10" s="2" t="str">
        <f t="shared" ref="FS10:FS73" si="142">IF(FN10&lt;&gt;"",FN10,FO10)</f>
        <v/>
      </c>
      <c r="FT10" s="2" t="str">
        <f t="shared" ref="FT10:FT73" si="143">IF(FO10&lt;&gt;"",FO10,FP10)</f>
        <v/>
      </c>
      <c r="FU10" s="2" t="str">
        <f t="shared" ref="FU10:FU73" si="144">IF(FP10&lt;&gt;"",FP10,FQ10)</f>
        <v/>
      </c>
      <c r="FV10" s="2" t="e">
        <f t="shared" ref="FV10:FV73" si="145">IF(FR10&lt;&gt;"",FR10,FS10)</f>
        <v>#DIV/0!</v>
      </c>
      <c r="FW10" s="2" t="str">
        <f t="shared" ref="FW10:FW73" si="146">IF(FS10&lt;&gt;"",FS10,FT10)</f>
        <v/>
      </c>
      <c r="FX10" s="2" t="str">
        <f t="shared" ref="FX10:FX73" si="147">IF(FT10&lt;&gt;"",FT10,FU10)</f>
        <v/>
      </c>
      <c r="FY10" s="2" t="e">
        <f t="shared" ref="FY10:FY73" si="148">IF(FV10&lt;&gt;"",FV10,FW10)</f>
        <v>#DIV/0!</v>
      </c>
      <c r="FZ10" s="2" t="str">
        <f t="shared" ref="FZ10:FZ73" si="149">IF(FW10&lt;&gt;"",FW10,FX10)</f>
        <v/>
      </c>
      <c r="GA10" s="2" t="e">
        <f t="shared" ref="GA10:GA73" si="150">IF($BC10&lt;&gt;"",$FY10,$FZ10)</f>
        <v>#DIV/0!</v>
      </c>
      <c r="GB10" s="2" t="str">
        <f t="shared" ref="GB10:GB73" si="151">IF(AD10=$E10,$GI10,"")</f>
        <v/>
      </c>
      <c r="GC10" s="2" t="str">
        <f t="shared" ref="GC10:GC73" si="152">IF(AE10=$E10,$GI10,"")</f>
        <v/>
      </c>
      <c r="GD10" s="2" t="str">
        <f t="shared" ref="GD10:GD73" si="153">IF(AF10=$E10,$GI10,"")</f>
        <v/>
      </c>
      <c r="GE10" s="2" t="str">
        <f t="shared" ref="GE10:GE73" si="154">IF(AG10=$E10,$GI10,"")</f>
        <v/>
      </c>
      <c r="GF10" s="2" t="str">
        <f t="shared" ref="GF10:GF73" si="155">IF(AH10=$E10,$GI10,"")</f>
        <v/>
      </c>
      <c r="GG10" s="2" t="str">
        <f t="shared" ref="GG10:GG73" si="156">IF(AI10=$E10,$GI10,"")</f>
        <v/>
      </c>
      <c r="GI10" s="5" t="str">
        <f>IF(E10&lt;&gt; " ",(ABS(E10-E9)),"")</f>
        <v/>
      </c>
      <c r="GJ10" s="5" t="str">
        <f t="shared" ref="GJ10:GJ41" si="157">IF(G10="x",GI10, "")</f>
        <v/>
      </c>
      <c r="GK10" s="5" t="str">
        <f t="shared" ref="GK10:GK41" si="158">IF(E10=" ", "", IF(G10=" ", GI10,""))</f>
        <v/>
      </c>
      <c r="GL10" s="11" t="e">
        <f t="shared" ref="GL10:GL73" si="159">AVERAGE(GJ$9:GJ$208)</f>
        <v>#DIV/0!</v>
      </c>
      <c r="GM10" s="11" t="e">
        <f t="shared" ref="GM10:GM73" si="160">AVERAGE(GK$9:GK$208)</f>
        <v>#DIV/0!</v>
      </c>
      <c r="GN10" s="11" t="e">
        <f t="shared" si="32"/>
        <v>#DIV/0!</v>
      </c>
      <c r="GO10" s="11" t="e">
        <f t="shared" si="33"/>
        <v>#N/A</v>
      </c>
      <c r="GP10" s="2" t="e">
        <f t="shared" ref="GP10:GP73" si="161">IF($BC10&lt;&gt;"",$FY10,$FZ10)</f>
        <v>#DIV/0!</v>
      </c>
      <c r="GQ10" s="54" t="e">
        <f t="shared" si="34"/>
        <v>#DIV/0!</v>
      </c>
      <c r="GR10" s="54" t="e">
        <f t="shared" si="35"/>
        <v>#DIV/0!</v>
      </c>
      <c r="GS10" s="2" t="e">
        <f t="shared" si="36"/>
        <v>#DIV/0!</v>
      </c>
      <c r="GT10" s="2" t="e">
        <f t="shared" si="37"/>
        <v>#DIV/0!</v>
      </c>
      <c r="GU10" s="2" t="e">
        <f t="shared" si="38"/>
        <v>#DIV/0!</v>
      </c>
      <c r="GV10" s="2" t="e">
        <f t="shared" si="39"/>
        <v>#DIV/0!</v>
      </c>
      <c r="GX10" s="39" t="e">
        <f t="shared" si="40"/>
        <v>#DIV/0!</v>
      </c>
      <c r="GZ10" s="2" t="e">
        <f t="shared" si="41"/>
        <v>#DIV/0!</v>
      </c>
      <c r="HB10" s="2" t="e">
        <f ca="1">IF(HA11=1,1,"")</f>
        <v>#DIV/0!</v>
      </c>
      <c r="HC10" s="2" t="e">
        <f t="shared" ref="HC10:HC11" ca="1" si="162">IF(AND(OR(HA10=1, HB10=1), GZ10=1), 1,"")</f>
        <v>#DIV/0!</v>
      </c>
      <c r="HD10" s="39" t="e">
        <f t="shared" ref="HD10:HD73" ca="1" si="163">IF(AND(OR(HA10=1, HB10=1),GZ10=1), E10, NA())</f>
        <v>#DIV/0!</v>
      </c>
      <c r="HF10" s="2" t="str">
        <f t="shared" si="42"/>
        <v/>
      </c>
      <c r="HG10" s="2" t="str">
        <f t="shared" si="43"/>
        <v/>
      </c>
      <c r="HN10" s="2" t="str">
        <f ca="1">IF(HM11=1,1,"")</f>
        <v/>
      </c>
      <c r="HO10" s="2" t="str">
        <f t="shared" ref="HO10:HO73" ca="1" si="164">IF(HN11=1,1,"")</f>
        <v/>
      </c>
      <c r="HP10" s="39" t="e">
        <f t="shared" ca="1" si="44"/>
        <v>#N/A</v>
      </c>
      <c r="HW10" s="2" t="str">
        <f ca="1">IF(HV11=1,1,"")</f>
        <v/>
      </c>
      <c r="HX10" s="2" t="str">
        <f t="shared" ref="HX10:HX73" ca="1" si="165">IF(HW11=1,1,"")</f>
        <v/>
      </c>
      <c r="HY10" s="39" t="e">
        <f t="shared" ca="1" si="45"/>
        <v>#N/A</v>
      </c>
      <c r="IA10" s="2" t="str">
        <f t="shared" ref="IA10:IA41" ca="1" si="166">IF(AND(COUNT(E10)=1, E10&gt;OFFSET(E10,-1,0)), 1, IF(ISNA(FE10)=TRUE, "", IF(AND(OR(E10=OFFSET(E10,-1,0), E10=FE10), COUNT(E10)=1), 0, "")))</f>
        <v/>
      </c>
      <c r="IB10" s="2">
        <f ca="1">IF(COUNTBLANK(IA10)=1,0,IA10+IB9)</f>
        <v>0</v>
      </c>
      <c r="IC10" s="2">
        <f t="shared" ref="IC10:IC73" ca="1" si="167">IF(AND(IB10&gt;=6, OFFSET(IB10,1,0)=0, COUNTBLANK(IB10)=0), 1, 0)</f>
        <v>0</v>
      </c>
      <c r="ID10" s="39" t="e">
        <f t="shared" ca="1" si="46"/>
        <v>#N/A</v>
      </c>
      <c r="IE10" s="2" t="str">
        <f t="shared" ref="IE10:IE41" ca="1" si="168">IF(AND(COUNT(E10)=1, E10&lt;OFFSET(E10,-1,0)), 1, IF(ISNA(FE10)=TRUE, "", IF(AND(OR(E10=OFFSET(E10,-1,0), E10=FE10), COUNT(E10)=1), 0, "")))</f>
        <v/>
      </c>
      <c r="IF10" s="2">
        <f t="shared" ref="IF10:IF41" ca="1" si="169">IF(COUNTBLANK(IE10)=1,0,IE10+IF9)</f>
        <v>0</v>
      </c>
      <c r="IG10" s="2">
        <f t="shared" ref="IG10:IG73" ca="1" si="170">IF(AND(IF10&gt;=6, OFFSET(IF10,1,0)=0, COUNTBLANK(IF10)=0), 1, 0)</f>
        <v>0</v>
      </c>
      <c r="IH10" s="39" t="e">
        <f t="shared" ca="1" si="47"/>
        <v>#N/A</v>
      </c>
      <c r="II10" s="2" t="e">
        <f t="shared" ref="II10:II73" si="171">IF(E10=" ", NA(), E10)</f>
        <v>#N/A</v>
      </c>
      <c r="IJ10" s="2" t="e">
        <f t="shared" ref="IJ10:IJ73" si="172">IF(AND(COUNT(II10)=1, II10&gt;GV10, II10&lt;GU10),1,"")</f>
        <v>#N/A</v>
      </c>
      <c r="IX10" s="2" t="e">
        <f ca="1">IF(IW11=1,1,"")</f>
        <v>#DIV/0!</v>
      </c>
      <c r="IY10" s="2" t="e">
        <f t="shared" ref="IY10:IY73" ca="1" si="173">IF(IX11=1,1,"")</f>
        <v>#N/A</v>
      </c>
      <c r="IZ10" s="39" t="e">
        <f t="shared" ca="1" si="48"/>
        <v>#DIV/0!</v>
      </c>
      <c r="JB10" s="2" t="str">
        <f t="shared" ref="JB10:JB73" si="174">IF(ISERROR(GI10), NA(), GI10)</f>
        <v/>
      </c>
      <c r="JC10" s="54" t="e">
        <f t="shared" ref="JC10:JC40" si="175">GP10</f>
        <v>#DIV/0!</v>
      </c>
      <c r="JD10" s="11" t="e">
        <f t="shared" ref="JD10:JD73" si="176">JC10*3.267</f>
        <v>#DIV/0!</v>
      </c>
      <c r="JE10" s="11" t="e">
        <f t="shared" ref="JE10:JE73" si="177">((JD10-JC10) * (2/3)) + JC10</f>
        <v>#DIV/0!</v>
      </c>
      <c r="JF10" s="2" t="e">
        <f t="shared" ref="JF10:JF73" si="178">MAX(JC10 - ((JD10-JC10) * (2/3)), 0)</f>
        <v>#DIV/0!</v>
      </c>
      <c r="JG10" s="11" t="e">
        <f t="shared" ref="JG10:JG73" si="179">((JD10-JC10) * (1/3)) + JC10</f>
        <v>#DIV/0!</v>
      </c>
      <c r="JH10" s="11" t="e">
        <f t="shared" ref="JH10:JH73" si="180">MAX(JC10 - ((JD10-JC10) * (1/3)), 0)</f>
        <v>#DIV/0!</v>
      </c>
      <c r="JJ10" s="39" t="e">
        <f t="shared" ref="JJ10:JJ73" si="181">IF(JB10&gt;JD10,JB10,NA())</f>
        <v>#DIV/0!</v>
      </c>
      <c r="JL10" s="2" t="e">
        <f t="shared" ref="JL10:JL73" si="182">IF(OR(AND(COUNT(JB10)=1, JB10&gt;JE10, JB10&lt;JD10), AND(COUNT(JB10)=1, JB10&lt;JF10)),1,"")</f>
        <v>#DIV/0!</v>
      </c>
      <c r="JN10" s="2" t="e">
        <f ca="1">IF(JM11=1,1,"")</f>
        <v>#DIV/0!</v>
      </c>
      <c r="JP10" s="39" t="e">
        <f t="shared" ref="JP10:JP73" ca="1" si="183">IF(SUM(JM10:JO10)=0, NA(), JB10)</f>
        <v>#DIV/0!</v>
      </c>
      <c r="JR10" s="39" t="str">
        <f t="shared" ref="JR10:JR73" si="184">IF(COUNT(JB10)=0,"", IF(JB10&gt;JC10,1,""))</f>
        <v/>
      </c>
      <c r="JS10" s="2" t="str">
        <f t="shared" ref="JS10:JS73" si="185">IF(COUNT(JB10)=0,"", IF(JB10&lt;JC10,1,""))</f>
        <v/>
      </c>
      <c r="JZ10" s="2" t="e">
        <f ca="1">IF(JY11=1,1,"")</f>
        <v>#DIV/0!</v>
      </c>
      <c r="KA10" s="2" t="str">
        <f t="shared" ref="KA10:KA73" ca="1" si="186">IF(JZ11=1,1,"")</f>
        <v/>
      </c>
      <c r="KB10" s="2" t="e">
        <f t="shared" ref="KB10:KB73" ca="1" si="187">IF(SUM(JT10:KA10)=0,NA(),JB10)</f>
        <v>#DIV/0!</v>
      </c>
      <c r="KI10" s="2" t="e">
        <f ca="1">IF(KH11=1,1,"")</f>
        <v>#DIV/0!</v>
      </c>
      <c r="KJ10" s="2" t="str">
        <f t="shared" ref="KJ10:KJ73" ca="1" si="188">IF(KI11=1,1,"")</f>
        <v/>
      </c>
      <c r="KK10" s="2" t="e">
        <f t="shared" ref="KK10:KK73" ca="1" si="189">IF(SUM(KC10:KJ10)=0,NA(),JB10)</f>
        <v>#DIV/0!</v>
      </c>
      <c r="KU10" s="2" t="str">
        <f t="shared" ref="KU10:KU73" si="190">IF(BC10="", NA(), JB10)</f>
        <v/>
      </c>
      <c r="KV10" s="2" t="e">
        <f t="shared" ref="KV10:KV73" si="191">IF(AND(COUNT(KU10)=1, KU10&gt;JH10, KU10&lt;JG10),1,"")</f>
        <v>#DIV/0!</v>
      </c>
      <c r="LJ10" s="2" t="e">
        <f ca="1">IF(LI11=1,1,"")</f>
        <v>#DIV/0!</v>
      </c>
      <c r="LK10" s="2" t="e">
        <f t="shared" ref="LK10:LK73" ca="1" si="192">IF(LJ11=1,1,"")</f>
        <v>#DIV/0!</v>
      </c>
      <c r="LL10" s="39" t="e">
        <f t="shared" ref="LL10:LL40" ca="1" si="193">IF(SUM(KW10:LK10)=0, NA(), JB10)</f>
        <v>#DIV/0!</v>
      </c>
    </row>
    <row r="11" spans="1:329">
      <c r="A11" s="42" t="e">
        <f>IF(D11="","",Data!C19)</f>
        <v>#N/A</v>
      </c>
      <c r="B11" s="5" t="e">
        <f>IF(D11="","",Data!B19)</f>
        <v>#N/A</v>
      </c>
      <c r="C11" s="2">
        <v>3</v>
      </c>
      <c r="D11" s="2" t="e">
        <f>IF(Data!C19="", NA(), Data!C19)</f>
        <v>#N/A</v>
      </c>
      <c r="E11" s="2" t="str">
        <f>IF(Data!C19="", " ", Data!D19)</f>
        <v xml:space="preserve"> </v>
      </c>
      <c r="F11" s="2" t="str">
        <f>IF(E11=" "," ",Data!F$26)</f>
        <v xml:space="preserve"> </v>
      </c>
      <c r="G11" s="2" t="str">
        <f>IF($C11&lt;Data!$F$37,"x"," ")</f>
        <v>x</v>
      </c>
      <c r="H11" s="2" t="e">
        <f>IF(I11="",#REF!,I11)</f>
        <v>#N/A</v>
      </c>
      <c r="I11" s="2" t="e">
        <f t="shared" si="49"/>
        <v>#N/A</v>
      </c>
      <c r="J11" s="2">
        <f>IF(AND(Data!$F$37&lt;&gt;""),IF(AD11=$E11,1,""))</f>
        <v>1</v>
      </c>
      <c r="K11" s="2" t="str">
        <f>IF(AND(Data!$F$40&lt;&gt;""),IF(AE11=$E11,2,""))</f>
        <v/>
      </c>
      <c r="L11" s="2" t="str">
        <f>IF(AND(Data!$F$43&lt;&gt;""),IF(AF11=$E11,3,""))</f>
        <v/>
      </c>
      <c r="M11" s="2" t="str">
        <f>IF(AND(Data!$F$46&lt;&gt;""),IF(AG11=$E11,4,""))</f>
        <v/>
      </c>
      <c r="N11" s="2" t="str">
        <f>IF(AND(Data!$F$49&lt;&gt;""),IF(AH11=$E11,5,""))</f>
        <v/>
      </c>
      <c r="O11" s="2" t="str">
        <f>IF(AND(Calc!$LQ$3&lt;&gt;""),IF(AI11=$E11,6,""))</f>
        <v/>
      </c>
      <c r="P11" s="2">
        <f t="shared" si="50"/>
        <v>1</v>
      </c>
      <c r="Q11" s="2" t="str">
        <f t="shared" si="51"/>
        <v/>
      </c>
      <c r="R11" s="2" t="str">
        <f t="shared" si="52"/>
        <v/>
      </c>
      <c r="S11" s="2" t="str">
        <f t="shared" si="53"/>
        <v/>
      </c>
      <c r="T11" s="2" t="str">
        <f t="shared" si="54"/>
        <v/>
      </c>
      <c r="U11" s="2">
        <f t="shared" si="55"/>
        <v>1</v>
      </c>
      <c r="V11" s="2" t="str">
        <f t="shared" si="56"/>
        <v/>
      </c>
      <c r="W11" s="2" t="str">
        <f t="shared" si="57"/>
        <v/>
      </c>
      <c r="X11" s="2" t="str">
        <f t="shared" si="58"/>
        <v/>
      </c>
      <c r="Y11" s="2">
        <f t="shared" si="59"/>
        <v>1</v>
      </c>
      <c r="Z11" s="2" t="str">
        <f t="shared" si="60"/>
        <v/>
      </c>
      <c r="AA11" s="2" t="str">
        <f t="shared" si="61"/>
        <v/>
      </c>
      <c r="AB11" s="2">
        <f t="shared" si="62"/>
        <v>1</v>
      </c>
      <c r="AC11" s="51">
        <f t="shared" si="63"/>
        <v>1</v>
      </c>
      <c r="AD11" s="2" t="str">
        <f>IF($C11&lt;Data!$F$37,E11,"")</f>
        <v xml:space="preserve"> </v>
      </c>
      <c r="AE11" s="2" t="b">
        <f>IF(AND($C11&gt;=Data!$F$37),IF($C11&lt;Data!$F$40,E11,""))</f>
        <v>0</v>
      </c>
      <c r="AF11" s="2" t="b">
        <f>IF(AND($C11&gt;=Data!$F$40),IF($C11&lt;Data!$F$43,E11,""))</f>
        <v>0</v>
      </c>
      <c r="AG11" s="2" t="b">
        <f>IF(AND($C11&gt;=Data!$F$43),IF($C11&lt;Data!$F$46,E11,""))</f>
        <v>0</v>
      </c>
      <c r="AH11" s="2" t="b">
        <f>IF(AND($C11&gt;=Data!$F$46),IF($C11&lt;Data!$F$49,E11,""))</f>
        <v>0</v>
      </c>
      <c r="AI11" s="2" t="b">
        <f>IF(AND($C11&gt;=Data!$F$49),IF($C11&lt;=Calc!$LQ$3,E11,""))</f>
        <v>0</v>
      </c>
      <c r="AJ11" s="2" t="str">
        <f t="shared" si="0"/>
        <v xml:space="preserve"> </v>
      </c>
      <c r="AK11" s="2">
        <f t="shared" si="64"/>
        <v>1</v>
      </c>
      <c r="AL11" s="2" t="str">
        <f t="shared" si="65"/>
        <v/>
      </c>
      <c r="AM11" s="2" t="str">
        <f t="shared" si="66"/>
        <v/>
      </c>
      <c r="AN11" s="2" t="str">
        <f t="shared" si="67"/>
        <v/>
      </c>
      <c r="AO11" s="2" t="str">
        <f t="shared" si="68"/>
        <v/>
      </c>
      <c r="AP11" s="2" t="str">
        <f t="shared" si="69"/>
        <v/>
      </c>
      <c r="AQ11" s="2">
        <f t="shared" si="70"/>
        <v>1</v>
      </c>
      <c r="AR11" s="2" t="str">
        <f t="shared" si="71"/>
        <v/>
      </c>
      <c r="AS11" s="2" t="str">
        <f t="shared" si="72"/>
        <v/>
      </c>
      <c r="AT11" s="2" t="str">
        <f t="shared" si="73"/>
        <v/>
      </c>
      <c r="AU11" s="2" t="str">
        <f t="shared" si="74"/>
        <v/>
      </c>
      <c r="AV11" s="2">
        <f t="shared" si="75"/>
        <v>1</v>
      </c>
      <c r="AW11" s="2" t="str">
        <f t="shared" si="76"/>
        <v/>
      </c>
      <c r="AX11" s="2" t="str">
        <f t="shared" si="77"/>
        <v/>
      </c>
      <c r="AY11" s="2" t="str">
        <f t="shared" si="78"/>
        <v/>
      </c>
      <c r="AZ11" s="2">
        <f t="shared" si="79"/>
        <v>1</v>
      </c>
      <c r="BA11" s="2" t="str">
        <f t="shared" si="80"/>
        <v/>
      </c>
      <c r="BB11" s="2" t="str">
        <f t="shared" si="81"/>
        <v/>
      </c>
      <c r="BC11" s="2">
        <f t="shared" si="82"/>
        <v>1</v>
      </c>
      <c r="BD11" s="2" t="str">
        <f t="shared" si="83"/>
        <v/>
      </c>
      <c r="BE11" s="2">
        <f t="shared" si="84"/>
        <v>1</v>
      </c>
      <c r="BF11" s="5">
        <f t="shared" si="1"/>
        <v>1</v>
      </c>
      <c r="BG11" s="2" t="e">
        <f t="shared" si="2"/>
        <v>#N/A</v>
      </c>
      <c r="BH11" s="2" t="e">
        <f t="shared" si="3"/>
        <v>#N/A</v>
      </c>
      <c r="BI11" s="2">
        <f t="shared" si="85"/>
        <v>1</v>
      </c>
      <c r="BJ11" s="44" t="str">
        <f t="shared" si="86"/>
        <v/>
      </c>
      <c r="BK11" s="52">
        <f t="shared" si="4"/>
        <v>2</v>
      </c>
      <c r="BO11" s="52" t="str">
        <f ca="1">IF(BN12=1,1," ")</f>
        <v xml:space="preserve"> </v>
      </c>
      <c r="BP11" s="52" t="str">
        <f t="shared" ref="BP11:BQ74" ca="1" si="194">IF(BO12=1,1," ")</f>
        <v xml:space="preserve"> </v>
      </c>
      <c r="BQ11" s="52" t="str">
        <f t="shared" ca="1" si="87"/>
        <v xml:space="preserve"> </v>
      </c>
      <c r="BR11" s="52" t="e">
        <f t="shared" ca="1" si="5"/>
        <v>#N/A</v>
      </c>
      <c r="BT11" s="2" t="str">
        <f t="shared" si="88"/>
        <v/>
      </c>
      <c r="BU11" s="2">
        <f t="shared" si="6"/>
        <v>0</v>
      </c>
      <c r="BV11" s="2">
        <f t="shared" si="89"/>
        <v>1</v>
      </c>
      <c r="BW11" s="2">
        <f t="shared" si="90"/>
        <v>0</v>
      </c>
      <c r="BX11" s="2" t="str">
        <f t="shared" ca="1" si="7"/>
        <v xml:space="preserve"> </v>
      </c>
      <c r="CA11" s="2" t="str">
        <f ca="1">IF(BZ12=1,1,"")</f>
        <v/>
      </c>
      <c r="CB11" s="2" t="str">
        <f t="shared" ref="CB11:CC74" ca="1" si="195">IF(CA12=1,1,"")</f>
        <v/>
      </c>
      <c r="CC11" s="2" t="str">
        <f t="shared" ca="1" si="91"/>
        <v/>
      </c>
      <c r="CD11" s="3" t="str">
        <f t="shared" ca="1" si="8"/>
        <v/>
      </c>
      <c r="CE11" s="2" t="str">
        <f t="shared" ca="1" si="9"/>
        <v/>
      </c>
      <c r="CF11" s="2" t="str">
        <f t="shared" si="10"/>
        <v/>
      </c>
      <c r="CG11" s="39" t="e">
        <f t="shared" ca="1" si="11"/>
        <v>#N/A</v>
      </c>
      <c r="CH11" s="2" t="str">
        <f t="shared" si="12"/>
        <v/>
      </c>
      <c r="CI11" s="2">
        <f t="shared" si="92"/>
        <v>0</v>
      </c>
      <c r="CJ11" s="2">
        <f t="shared" ref="CJ11:CJ74" si="196">IF(BJ11=BJ10, 1, 0)</f>
        <v>1</v>
      </c>
      <c r="CK11" s="2">
        <f t="shared" ref="CK11:CK41" si="197">IF(CH11=1, ((CH11+CK10)-BU11), 0)</f>
        <v>0</v>
      </c>
      <c r="CL11" s="2" t="str">
        <f t="shared" ca="1" si="13"/>
        <v xml:space="preserve"> </v>
      </c>
      <c r="CO11" s="2" t="str">
        <f ca="1">IF(CN12=1,1,"")</f>
        <v/>
      </c>
      <c r="CP11" s="2" t="str">
        <f t="shared" ref="CP11:CQ74" ca="1" si="198">IF(CO12=1,1,"")</f>
        <v/>
      </c>
      <c r="CQ11" s="2" t="str">
        <f t="shared" ca="1" si="93"/>
        <v/>
      </c>
      <c r="CR11" s="2" t="str">
        <f t="shared" ca="1" si="94"/>
        <v/>
      </c>
      <c r="CS11" s="2" t="str">
        <f t="shared" ca="1" si="95"/>
        <v/>
      </c>
      <c r="CT11" s="2" t="str">
        <f t="shared" si="96"/>
        <v/>
      </c>
      <c r="CU11" s="48" t="e">
        <f t="shared" ca="1" si="97"/>
        <v>#N/A</v>
      </c>
      <c r="CW11" s="2" t="str">
        <f t="shared" ca="1" si="98"/>
        <v/>
      </c>
      <c r="CX11" s="2">
        <f ca="1">IF(COUNTBLANK(CW11)=1,0,CW11+CX10)</f>
        <v>0</v>
      </c>
      <c r="CY11" s="2">
        <f t="shared" ca="1" si="99"/>
        <v>0</v>
      </c>
      <c r="CZ11" s="2" t="str">
        <f t="shared" ca="1" si="14"/>
        <v/>
      </c>
      <c r="DA11" s="2" t="str">
        <f t="shared" ca="1" si="15"/>
        <v/>
      </c>
      <c r="DB11" s="2" t="str">
        <f t="shared" ca="1" si="16"/>
        <v/>
      </c>
      <c r="DC11" s="2" t="str">
        <f t="shared" ca="1" si="100"/>
        <v/>
      </c>
      <c r="DD11" s="39" t="e">
        <f t="shared" ca="1" si="17"/>
        <v>#N/A</v>
      </c>
      <c r="DE11" s="2" t="str">
        <f t="shared" ca="1" si="101"/>
        <v/>
      </c>
      <c r="DF11" s="2">
        <f t="shared" ref="DF11:DF74" ca="1" si="199">IF(COUNTBLANK(DE11)=1,0,DE11+DF10)</f>
        <v>0</v>
      </c>
      <c r="DG11" s="2">
        <f t="shared" ca="1" si="102"/>
        <v>0</v>
      </c>
      <c r="DH11" s="2" t="str">
        <f t="shared" ca="1" si="18"/>
        <v/>
      </c>
      <c r="DI11" s="3" t="str">
        <f t="shared" ca="1" si="19"/>
        <v/>
      </c>
      <c r="DJ11" s="2" t="str">
        <f t="shared" ca="1" si="20"/>
        <v/>
      </c>
      <c r="DK11" s="2" t="str">
        <f t="shared" ca="1" si="103"/>
        <v/>
      </c>
      <c r="DL11" s="39" t="e">
        <f t="shared" ca="1" si="21"/>
        <v>#N/A</v>
      </c>
      <c r="DN11" s="2" t="str">
        <f t="shared" si="22"/>
        <v xml:space="preserve"> </v>
      </c>
      <c r="DO11" s="2" t="str">
        <f t="shared" si="104"/>
        <v xml:space="preserve"> </v>
      </c>
      <c r="DP11" s="2" t="str">
        <f t="shared" si="105"/>
        <v xml:space="preserve"> </v>
      </c>
      <c r="DT11" s="39" t="e">
        <f t="shared" si="23"/>
        <v>#N/A</v>
      </c>
      <c r="DU11" s="3">
        <v>4</v>
      </c>
      <c r="DV11" s="3">
        <v>0</v>
      </c>
      <c r="DW11" s="7">
        <v>6</v>
      </c>
      <c r="DX11" s="7"/>
      <c r="DY11" s="7" t="e">
        <f t="shared" si="106"/>
        <v>#NUM!</v>
      </c>
      <c r="DZ11" s="7" t="e">
        <f t="shared" si="24"/>
        <v>#NUM!</v>
      </c>
      <c r="EA11" s="7" t="e">
        <f t="shared" si="25"/>
        <v>#NUM!</v>
      </c>
      <c r="EB11" s="7" t="e">
        <f t="shared" si="107"/>
        <v>#NUM!</v>
      </c>
      <c r="EC11" s="2" t="e">
        <f t="shared" si="26"/>
        <v>#NUM!</v>
      </c>
      <c r="ED11" s="2">
        <f t="shared" si="108"/>
        <v>1</v>
      </c>
      <c r="EE11" s="2" t="str">
        <f t="shared" si="109"/>
        <v/>
      </c>
      <c r="EF11" s="2" t="str">
        <f t="shared" si="110"/>
        <v/>
      </c>
      <c r="EG11" s="2" t="str">
        <f t="shared" si="111"/>
        <v/>
      </c>
      <c r="EH11" s="2" t="str">
        <f t="shared" si="112"/>
        <v/>
      </c>
      <c r="EI11" s="2" t="str">
        <f t="shared" si="113"/>
        <v/>
      </c>
      <c r="EJ11" s="2">
        <f t="shared" si="114"/>
        <v>1</v>
      </c>
      <c r="EK11" s="2" t="str">
        <f t="shared" si="115"/>
        <v/>
      </c>
      <c r="EL11" s="2" t="str">
        <f t="shared" si="116"/>
        <v/>
      </c>
      <c r="EM11" s="2" t="str">
        <f t="shared" si="117"/>
        <v/>
      </c>
      <c r="EN11" s="2" t="str">
        <f t="shared" si="118"/>
        <v/>
      </c>
      <c r="EO11" s="2">
        <f t="shared" si="119"/>
        <v>1</v>
      </c>
      <c r="EP11" s="2" t="str">
        <f t="shared" si="120"/>
        <v/>
      </c>
      <c r="EQ11" s="2" t="str">
        <f t="shared" si="121"/>
        <v/>
      </c>
      <c r="ER11" s="2" t="str">
        <f t="shared" si="122"/>
        <v/>
      </c>
      <c r="ES11" s="2">
        <f t="shared" si="123"/>
        <v>1</v>
      </c>
      <c r="ET11" s="2" t="str">
        <f t="shared" si="124"/>
        <v/>
      </c>
      <c r="EU11" s="2" t="str">
        <f t="shared" si="125"/>
        <v/>
      </c>
      <c r="EV11" s="2">
        <f t="shared" si="126"/>
        <v>1</v>
      </c>
      <c r="EW11" s="2" t="str">
        <f t="shared" si="127"/>
        <v/>
      </c>
      <c r="EX11" s="2">
        <f t="shared" si="128"/>
        <v>1</v>
      </c>
      <c r="EZ11" s="8">
        <f t="shared" si="27"/>
        <v>1</v>
      </c>
      <c r="FA11" s="5" t="e">
        <f t="shared" si="28"/>
        <v>#NUM!</v>
      </c>
      <c r="FB11" s="5">
        <f t="shared" si="29"/>
        <v>1</v>
      </c>
      <c r="FC11" s="5" t="e">
        <f t="shared" si="30"/>
        <v>#N/A</v>
      </c>
      <c r="FD11" s="5" t="e">
        <f t="shared" si="31"/>
        <v>#N/A</v>
      </c>
      <c r="FE11" s="2">
        <f t="shared" si="129"/>
        <v>1</v>
      </c>
      <c r="FG11" s="2" t="e">
        <f t="shared" si="130"/>
        <v>#DIV/0!</v>
      </c>
      <c r="FH11" s="2" t="str">
        <f t="shared" si="131"/>
        <v/>
      </c>
      <c r="FI11" s="2" t="str">
        <f t="shared" si="132"/>
        <v/>
      </c>
      <c r="FJ11" s="2" t="str">
        <f t="shared" si="133"/>
        <v/>
      </c>
      <c r="FK11" s="2" t="str">
        <f t="shared" si="134"/>
        <v/>
      </c>
      <c r="FL11" s="2" t="str">
        <f t="shared" si="135"/>
        <v/>
      </c>
      <c r="FM11" s="2" t="e">
        <f t="shared" si="136"/>
        <v>#DIV/0!</v>
      </c>
      <c r="FN11" s="2" t="str">
        <f t="shared" si="137"/>
        <v/>
      </c>
      <c r="FO11" s="2" t="str">
        <f t="shared" si="138"/>
        <v/>
      </c>
      <c r="FP11" s="2" t="str">
        <f t="shared" si="139"/>
        <v/>
      </c>
      <c r="FQ11" s="2" t="str">
        <f t="shared" si="140"/>
        <v/>
      </c>
      <c r="FR11" s="2" t="e">
        <f t="shared" si="141"/>
        <v>#DIV/0!</v>
      </c>
      <c r="FS11" s="2" t="str">
        <f t="shared" si="142"/>
        <v/>
      </c>
      <c r="FT11" s="2" t="str">
        <f t="shared" si="143"/>
        <v/>
      </c>
      <c r="FU11" s="2" t="str">
        <f t="shared" si="144"/>
        <v/>
      </c>
      <c r="FV11" s="2" t="e">
        <f t="shared" si="145"/>
        <v>#DIV/0!</v>
      </c>
      <c r="FW11" s="2" t="str">
        <f t="shared" si="146"/>
        <v/>
      </c>
      <c r="FX11" s="2" t="str">
        <f t="shared" si="147"/>
        <v/>
      </c>
      <c r="FY11" s="2" t="e">
        <f t="shared" si="148"/>
        <v>#DIV/0!</v>
      </c>
      <c r="FZ11" s="2" t="str">
        <f t="shared" si="149"/>
        <v/>
      </c>
      <c r="GA11" s="2" t="e">
        <f t="shared" si="150"/>
        <v>#DIV/0!</v>
      </c>
      <c r="GB11" s="2" t="str">
        <f t="shared" si="151"/>
        <v/>
      </c>
      <c r="GC11" s="2" t="str">
        <f t="shared" si="152"/>
        <v/>
      </c>
      <c r="GD11" s="2" t="str">
        <f t="shared" si="153"/>
        <v/>
      </c>
      <c r="GE11" s="2" t="str">
        <f t="shared" si="154"/>
        <v/>
      </c>
      <c r="GF11" s="2" t="str">
        <f t="shared" si="155"/>
        <v/>
      </c>
      <c r="GG11" s="2" t="str">
        <f t="shared" si="156"/>
        <v/>
      </c>
      <c r="GI11" s="5" t="str">
        <f t="shared" ref="GI11:GI74" si="200">IF(E11&lt;&gt; " ",(ABS(E11-E10)),"")</f>
        <v/>
      </c>
      <c r="GJ11" s="5" t="str">
        <f t="shared" si="157"/>
        <v/>
      </c>
      <c r="GK11" s="5" t="str">
        <f t="shared" si="158"/>
        <v/>
      </c>
      <c r="GL11" s="11" t="e">
        <f t="shared" si="159"/>
        <v>#DIV/0!</v>
      </c>
      <c r="GM11" s="11" t="e">
        <f t="shared" si="160"/>
        <v>#DIV/0!</v>
      </c>
      <c r="GN11" s="11" t="e">
        <f t="shared" si="32"/>
        <v>#DIV/0!</v>
      </c>
      <c r="GO11" s="11" t="e">
        <f t="shared" si="33"/>
        <v>#N/A</v>
      </c>
      <c r="GP11" s="2" t="e">
        <f t="shared" si="161"/>
        <v>#DIV/0!</v>
      </c>
      <c r="GQ11" s="54" t="e">
        <f t="shared" si="34"/>
        <v>#DIV/0!</v>
      </c>
      <c r="GR11" s="54" t="e">
        <f t="shared" si="35"/>
        <v>#DIV/0!</v>
      </c>
      <c r="GS11" s="2" t="e">
        <f t="shared" si="36"/>
        <v>#DIV/0!</v>
      </c>
      <c r="GT11" s="2" t="e">
        <f t="shared" si="37"/>
        <v>#DIV/0!</v>
      </c>
      <c r="GU11" s="2" t="e">
        <f t="shared" si="38"/>
        <v>#DIV/0!</v>
      </c>
      <c r="GV11" s="2" t="e">
        <f t="shared" si="39"/>
        <v>#DIV/0!</v>
      </c>
      <c r="GX11" s="39" t="e">
        <f t="shared" si="40"/>
        <v>#DIV/0!</v>
      </c>
      <c r="GZ11" s="2" t="e">
        <f t="shared" si="41"/>
        <v>#DIV/0!</v>
      </c>
      <c r="HA11" s="2" t="e">
        <f ca="1">IF(AND($G11=" ",OFFSET($G11,-2,0)="x"), " ", IF(SUM(OFFSET($GZ11,0,0,-3,1))&gt;=2,1," "))</f>
        <v>#DIV/0!</v>
      </c>
      <c r="HB11" s="2" t="e">
        <f ca="1">IF(AND($G11=" ",OFFSET($G11,-2,0)="x"), " ", IF(SUM(OFFSET($GZ11,0,0,3,1))&gt;=2,1," "))</f>
        <v>#DIV/0!</v>
      </c>
      <c r="HC11" s="2" t="e">
        <f t="shared" ca="1" si="162"/>
        <v>#DIV/0!</v>
      </c>
      <c r="HD11" s="39" t="e">
        <f t="shared" ca="1" si="163"/>
        <v>#DIV/0!</v>
      </c>
      <c r="HF11" s="2" t="str">
        <f t="shared" si="42"/>
        <v/>
      </c>
      <c r="HG11" s="2" t="str">
        <f t="shared" si="43"/>
        <v/>
      </c>
      <c r="HM11" s="2" t="str">
        <f ca="1">IF(HL12=1,1,"")</f>
        <v/>
      </c>
      <c r="HN11" s="2" t="str">
        <f t="shared" ref="HN11:HO74" ca="1" si="201">IF(HM12=1,1,"")</f>
        <v/>
      </c>
      <c r="HO11" s="2" t="str">
        <f t="shared" ca="1" si="164"/>
        <v/>
      </c>
      <c r="HP11" s="39" t="e">
        <f t="shared" ca="1" si="44"/>
        <v>#N/A</v>
      </c>
      <c r="HV11" s="2" t="str">
        <f ca="1">IF(HU12=1,1,"")</f>
        <v/>
      </c>
      <c r="HW11" s="2" t="str">
        <f t="shared" ref="HW11:HX74" ca="1" si="202">IF(HV12=1,1,"")</f>
        <v/>
      </c>
      <c r="HX11" s="2" t="str">
        <f t="shared" ca="1" si="165"/>
        <v/>
      </c>
      <c r="HY11" s="39" t="e">
        <f t="shared" ca="1" si="45"/>
        <v>#N/A</v>
      </c>
      <c r="IA11" s="2" t="str">
        <f t="shared" ca="1" si="166"/>
        <v/>
      </c>
      <c r="IB11" s="2">
        <f t="shared" ref="IB11:IB74" ca="1" si="203">IF(COUNTBLANK(IA11)=1,0,IA11+IB10)</f>
        <v>0</v>
      </c>
      <c r="IC11" s="2">
        <f t="shared" ca="1" si="167"/>
        <v>0</v>
      </c>
      <c r="ID11" s="39" t="e">
        <f t="shared" ca="1" si="46"/>
        <v>#N/A</v>
      </c>
      <c r="IE11" s="2" t="str">
        <f t="shared" ca="1" si="168"/>
        <v/>
      </c>
      <c r="IF11" s="2">
        <f t="shared" ca="1" si="169"/>
        <v>0</v>
      </c>
      <c r="IG11" s="2">
        <f t="shared" ca="1" si="170"/>
        <v>0</v>
      </c>
      <c r="IH11" s="39" t="e">
        <f t="shared" ca="1" si="47"/>
        <v>#N/A</v>
      </c>
      <c r="II11" s="2" t="e">
        <f t="shared" si="171"/>
        <v>#N/A</v>
      </c>
      <c r="IJ11" s="2" t="e">
        <f t="shared" si="172"/>
        <v>#N/A</v>
      </c>
      <c r="IW11" s="2" t="e">
        <f ca="1">IF(IV12=1,1,"")</f>
        <v>#DIV/0!</v>
      </c>
      <c r="IX11" s="2" t="e">
        <f t="shared" ref="IX11:IY74" ca="1" si="204">IF(IW12=1,1,"")</f>
        <v>#N/A</v>
      </c>
      <c r="IY11" s="2" t="str">
        <f t="shared" ca="1" si="173"/>
        <v/>
      </c>
      <c r="IZ11" s="39" t="e">
        <f t="shared" ca="1" si="48"/>
        <v>#DIV/0!</v>
      </c>
      <c r="JB11" s="2" t="str">
        <f t="shared" si="174"/>
        <v/>
      </c>
      <c r="JC11" s="54" t="e">
        <f t="shared" si="175"/>
        <v>#DIV/0!</v>
      </c>
      <c r="JD11" s="11" t="e">
        <f t="shared" si="176"/>
        <v>#DIV/0!</v>
      </c>
      <c r="JE11" s="11" t="e">
        <f t="shared" si="177"/>
        <v>#DIV/0!</v>
      </c>
      <c r="JF11" s="2" t="e">
        <f t="shared" si="178"/>
        <v>#DIV/0!</v>
      </c>
      <c r="JG11" s="11" t="e">
        <f t="shared" si="179"/>
        <v>#DIV/0!</v>
      </c>
      <c r="JH11" s="11" t="e">
        <f t="shared" si="180"/>
        <v>#DIV/0!</v>
      </c>
      <c r="JJ11" s="39" t="e">
        <f t="shared" si="181"/>
        <v>#DIV/0!</v>
      </c>
      <c r="JL11" s="2" t="e">
        <f t="shared" si="182"/>
        <v>#DIV/0!</v>
      </c>
      <c r="JM11" s="2" t="e">
        <f t="shared" ref="JM11:JM42" ca="1" si="205">IF(AND(G11=" ",OFFSET(G11,-2,0)="x"), " ", IF(SUM(OFFSET(JL11,0,0,-3,1))&gt;=2,1," "))</f>
        <v>#DIV/0!</v>
      </c>
      <c r="JP11" s="39" t="e">
        <f t="shared" ca="1" si="183"/>
        <v>#DIV/0!</v>
      </c>
      <c r="JR11" s="39" t="str">
        <f t="shared" si="184"/>
        <v/>
      </c>
      <c r="JS11" s="2" t="str">
        <f t="shared" si="185"/>
        <v/>
      </c>
      <c r="JY11" s="2" t="e">
        <f ca="1">IF(JX12=1,1,"")</f>
        <v>#DIV/0!</v>
      </c>
      <c r="JZ11" s="2" t="str">
        <f t="shared" ref="JZ11:KA74" ca="1" si="206">IF(JY12=1,1,"")</f>
        <v/>
      </c>
      <c r="KA11" s="2" t="str">
        <f t="shared" ca="1" si="186"/>
        <v/>
      </c>
      <c r="KB11" s="2" t="e">
        <f t="shared" ca="1" si="187"/>
        <v>#DIV/0!</v>
      </c>
      <c r="KH11" s="2" t="e">
        <f ca="1">IF(KG12=1,1,"")</f>
        <v>#DIV/0!</v>
      </c>
      <c r="KI11" s="2" t="str">
        <f t="shared" ref="KI11:KJ74" ca="1" si="207">IF(KH12=1,1,"")</f>
        <v/>
      </c>
      <c r="KJ11" s="2" t="str">
        <f t="shared" ca="1" si="188"/>
        <v/>
      </c>
      <c r="KK11" s="2" t="e">
        <f t="shared" ca="1" si="189"/>
        <v>#DIV/0!</v>
      </c>
      <c r="KU11" s="2" t="str">
        <f t="shared" si="190"/>
        <v/>
      </c>
      <c r="KV11" s="2" t="e">
        <f t="shared" si="191"/>
        <v>#DIV/0!</v>
      </c>
      <c r="LI11" s="2" t="e">
        <f ca="1">IF(LH12=1,1,"")</f>
        <v>#DIV/0!</v>
      </c>
      <c r="LJ11" s="2" t="e">
        <f t="shared" ref="LJ11:LK74" ca="1" si="208">IF(LI12=1,1,"")</f>
        <v>#DIV/0!</v>
      </c>
      <c r="LK11" s="2" t="str">
        <f t="shared" ca="1" si="192"/>
        <v/>
      </c>
      <c r="LL11" s="39" t="e">
        <f t="shared" ca="1" si="193"/>
        <v>#DIV/0!</v>
      </c>
    </row>
    <row r="12" spans="1:329">
      <c r="A12" s="42" t="e">
        <f>IF(D12="","",Data!C20)</f>
        <v>#N/A</v>
      </c>
      <c r="B12" s="5" t="e">
        <f>IF(D12="","",Data!B20)</f>
        <v>#N/A</v>
      </c>
      <c r="C12" s="2">
        <v>4</v>
      </c>
      <c r="D12" s="2" t="e">
        <f>IF(Data!C20="", NA(), Data!C20)</f>
        <v>#N/A</v>
      </c>
      <c r="E12" s="2" t="str">
        <f>IF(Data!C20="", " ", Data!D20)</f>
        <v xml:space="preserve"> </v>
      </c>
      <c r="F12" s="2" t="str">
        <f>IF(E12=" "," ",Data!F$26)</f>
        <v xml:space="preserve"> </v>
      </c>
      <c r="G12" s="2" t="str">
        <f>IF($C12&lt;Data!$F$37,"x"," ")</f>
        <v>x</v>
      </c>
      <c r="H12" s="2" t="e">
        <f>IF(I12="",#REF!,I12)</f>
        <v>#N/A</v>
      </c>
      <c r="I12" s="2" t="e">
        <f t="shared" si="49"/>
        <v>#N/A</v>
      </c>
      <c r="J12" s="2">
        <f>IF(AND(Data!$F$37&lt;&gt;""),IF(AD12=$E12,1,""))</f>
        <v>1</v>
      </c>
      <c r="K12" s="2" t="str">
        <f>IF(AND(Data!$F$40&lt;&gt;""),IF(AE12=$E12,2,""))</f>
        <v/>
      </c>
      <c r="L12" s="2" t="str">
        <f>IF(AND(Data!$F$43&lt;&gt;""),IF(AF12=$E12,3,""))</f>
        <v/>
      </c>
      <c r="M12" s="2" t="str">
        <f>IF(AND(Data!$F$46&lt;&gt;""),IF(AG12=$E12,4,""))</f>
        <v/>
      </c>
      <c r="N12" s="2" t="str">
        <f>IF(AND(Data!$F$49&lt;&gt;""),IF(AH12=$E12,5,""))</f>
        <v/>
      </c>
      <c r="O12" s="2" t="str">
        <f>IF(AND(Calc!$LQ$3&lt;&gt;""),IF(AI12=$E12,6,""))</f>
        <v/>
      </c>
      <c r="P12" s="2">
        <f t="shared" si="50"/>
        <v>1</v>
      </c>
      <c r="Q12" s="2" t="str">
        <f t="shared" si="51"/>
        <v/>
      </c>
      <c r="R12" s="2" t="str">
        <f t="shared" si="52"/>
        <v/>
      </c>
      <c r="S12" s="2" t="str">
        <f t="shared" si="53"/>
        <v/>
      </c>
      <c r="T12" s="2" t="str">
        <f t="shared" si="54"/>
        <v/>
      </c>
      <c r="U12" s="2">
        <f t="shared" si="55"/>
        <v>1</v>
      </c>
      <c r="V12" s="2" t="str">
        <f t="shared" si="56"/>
        <v/>
      </c>
      <c r="W12" s="2" t="str">
        <f t="shared" si="57"/>
        <v/>
      </c>
      <c r="X12" s="2" t="str">
        <f t="shared" si="58"/>
        <v/>
      </c>
      <c r="Y12" s="2">
        <f t="shared" si="59"/>
        <v>1</v>
      </c>
      <c r="Z12" s="2" t="str">
        <f t="shared" si="60"/>
        <v/>
      </c>
      <c r="AA12" s="2" t="str">
        <f t="shared" si="61"/>
        <v/>
      </c>
      <c r="AB12" s="2">
        <f t="shared" si="62"/>
        <v>1</v>
      </c>
      <c r="AC12" s="51">
        <f t="shared" si="63"/>
        <v>1</v>
      </c>
      <c r="AD12" s="2" t="str">
        <f>IF($C12&lt;Data!$F$37,E12,"")</f>
        <v xml:space="preserve"> </v>
      </c>
      <c r="AE12" s="2" t="b">
        <f>IF(AND($C12&gt;=Data!$F$37),IF($C12&lt;Data!$F$40,E12,""))</f>
        <v>0</v>
      </c>
      <c r="AF12" s="2" t="b">
        <f>IF(AND($C12&gt;=Data!$F$40),IF($C12&lt;Data!$F$43,E12,""))</f>
        <v>0</v>
      </c>
      <c r="AG12" s="2" t="b">
        <f>IF(AND($C12&gt;=Data!$F$43),IF($C12&lt;Data!$F$46,E12,""))</f>
        <v>0</v>
      </c>
      <c r="AH12" s="2" t="b">
        <f>IF(AND($C12&gt;=Data!$F$46),IF($C12&lt;Data!$F$49,E12,""))</f>
        <v>0</v>
      </c>
      <c r="AI12" s="2" t="b">
        <f>IF(AND($C12&gt;=Data!$F$49),IF($C12&lt;=Calc!$LQ$3,E12,""))</f>
        <v>0</v>
      </c>
      <c r="AJ12" s="2" t="str">
        <f t="shared" si="0"/>
        <v xml:space="preserve"> </v>
      </c>
      <c r="AK12" s="2">
        <f t="shared" si="64"/>
        <v>1</v>
      </c>
      <c r="AL12" s="2" t="str">
        <f t="shared" si="65"/>
        <v/>
      </c>
      <c r="AM12" s="2" t="str">
        <f t="shared" si="66"/>
        <v/>
      </c>
      <c r="AN12" s="2" t="str">
        <f t="shared" si="67"/>
        <v/>
      </c>
      <c r="AO12" s="2" t="str">
        <f t="shared" si="68"/>
        <v/>
      </c>
      <c r="AP12" s="2" t="str">
        <f t="shared" si="69"/>
        <v/>
      </c>
      <c r="AQ12" s="2">
        <f t="shared" si="70"/>
        <v>1</v>
      </c>
      <c r="AR12" s="2" t="str">
        <f t="shared" si="71"/>
        <v/>
      </c>
      <c r="AS12" s="2" t="str">
        <f t="shared" si="72"/>
        <v/>
      </c>
      <c r="AT12" s="2" t="str">
        <f t="shared" si="73"/>
        <v/>
      </c>
      <c r="AU12" s="2" t="str">
        <f t="shared" si="74"/>
        <v/>
      </c>
      <c r="AV12" s="2">
        <f t="shared" si="75"/>
        <v>1</v>
      </c>
      <c r="AW12" s="2" t="str">
        <f t="shared" si="76"/>
        <v/>
      </c>
      <c r="AX12" s="2" t="str">
        <f t="shared" si="77"/>
        <v/>
      </c>
      <c r="AY12" s="2" t="str">
        <f t="shared" si="78"/>
        <v/>
      </c>
      <c r="AZ12" s="2">
        <f t="shared" si="79"/>
        <v>1</v>
      </c>
      <c r="BA12" s="2" t="str">
        <f t="shared" si="80"/>
        <v/>
      </c>
      <c r="BB12" s="2" t="str">
        <f t="shared" si="81"/>
        <v/>
      </c>
      <c r="BC12" s="2">
        <f t="shared" si="82"/>
        <v>1</v>
      </c>
      <c r="BD12" s="2" t="str">
        <f t="shared" si="83"/>
        <v/>
      </c>
      <c r="BE12" s="2">
        <f t="shared" si="84"/>
        <v>1</v>
      </c>
      <c r="BF12" s="5">
        <f t="shared" si="1"/>
        <v>1</v>
      </c>
      <c r="BG12" s="2" t="e">
        <f t="shared" si="2"/>
        <v>#N/A</v>
      </c>
      <c r="BH12" s="2" t="e">
        <f t="shared" si="3"/>
        <v>#N/A</v>
      </c>
      <c r="BI12" s="2">
        <f t="shared" si="85"/>
        <v>1</v>
      </c>
      <c r="BJ12" s="44" t="str">
        <f t="shared" si="86"/>
        <v/>
      </c>
      <c r="BK12" s="52">
        <f t="shared" si="4"/>
        <v>2</v>
      </c>
      <c r="BN12" s="52" t="str">
        <f ca="1">IF(BM13=1,1," ")</f>
        <v xml:space="preserve"> </v>
      </c>
      <c r="BO12" s="52" t="str">
        <f t="shared" ref="BO12:BQ75" ca="1" si="209">IF(BN13=1,1," ")</f>
        <v xml:space="preserve"> </v>
      </c>
      <c r="BP12" s="52" t="str">
        <f t="shared" ca="1" si="194"/>
        <v xml:space="preserve"> </v>
      </c>
      <c r="BQ12" s="52" t="str">
        <f t="shared" ca="1" si="87"/>
        <v xml:space="preserve"> </v>
      </c>
      <c r="BR12" s="52" t="e">
        <f t="shared" ca="1" si="5"/>
        <v>#N/A</v>
      </c>
      <c r="BT12" s="2" t="str">
        <f t="shared" si="88"/>
        <v/>
      </c>
      <c r="BU12" s="2">
        <f t="shared" si="6"/>
        <v>0</v>
      </c>
      <c r="BV12" s="2">
        <f t="shared" si="89"/>
        <v>1</v>
      </c>
      <c r="BW12" s="2">
        <f t="shared" si="90"/>
        <v>0</v>
      </c>
      <c r="BX12" s="2" t="str">
        <f t="shared" ca="1" si="7"/>
        <v xml:space="preserve"> </v>
      </c>
      <c r="BZ12" s="2" t="str">
        <f ca="1">IF(BY13=1,1,"")</f>
        <v/>
      </c>
      <c r="CA12" s="2" t="str">
        <f t="shared" ref="CA12:CC75" ca="1" si="210">IF(BZ13=1,1,"")</f>
        <v/>
      </c>
      <c r="CB12" s="2" t="str">
        <f t="shared" ca="1" si="195"/>
        <v/>
      </c>
      <c r="CC12" s="2" t="str">
        <f t="shared" ca="1" si="91"/>
        <v/>
      </c>
      <c r="CD12" s="3" t="str">
        <f t="shared" ca="1" si="8"/>
        <v/>
      </c>
      <c r="CE12" s="2" t="str">
        <f t="shared" ca="1" si="9"/>
        <v/>
      </c>
      <c r="CF12" s="2" t="str">
        <f t="shared" si="10"/>
        <v/>
      </c>
      <c r="CG12" s="39" t="e">
        <f t="shared" ca="1" si="11"/>
        <v>#N/A</v>
      </c>
      <c r="CH12" s="2" t="str">
        <f t="shared" si="12"/>
        <v/>
      </c>
      <c r="CI12" s="2">
        <f t="shared" si="92"/>
        <v>0</v>
      </c>
      <c r="CJ12" s="2">
        <f t="shared" si="196"/>
        <v>1</v>
      </c>
      <c r="CK12" s="2">
        <f t="shared" si="197"/>
        <v>0</v>
      </c>
      <c r="CL12" s="2" t="str">
        <f t="shared" ca="1" si="13"/>
        <v xml:space="preserve"> </v>
      </c>
      <c r="CN12" s="2" t="str">
        <f ca="1">IF(CM13=1,1,"")</f>
        <v/>
      </c>
      <c r="CO12" s="2" t="str">
        <f t="shared" ref="CO12:CQ75" ca="1" si="211">IF(CN13=1,1,"")</f>
        <v/>
      </c>
      <c r="CP12" s="2" t="str">
        <f t="shared" ca="1" si="198"/>
        <v/>
      </c>
      <c r="CQ12" s="2" t="str">
        <f t="shared" ca="1" si="93"/>
        <v/>
      </c>
      <c r="CR12" s="2" t="str">
        <f t="shared" ca="1" si="94"/>
        <v/>
      </c>
      <c r="CS12" s="2" t="str">
        <f t="shared" ca="1" si="95"/>
        <v/>
      </c>
      <c r="CT12" s="2" t="str">
        <f t="shared" si="96"/>
        <v/>
      </c>
      <c r="CU12" s="48" t="e">
        <f t="shared" ca="1" si="97"/>
        <v>#N/A</v>
      </c>
      <c r="CW12" s="2" t="str">
        <f t="shared" ca="1" si="98"/>
        <v/>
      </c>
      <c r="CX12" s="2">
        <f t="shared" ref="CX12:CX74" ca="1" si="212">IF(COUNTBLANK(CW12)=1,0,CW12+CX11)</f>
        <v>0</v>
      </c>
      <c r="CY12" s="2">
        <f t="shared" ca="1" si="99"/>
        <v>0</v>
      </c>
      <c r="CZ12" s="2" t="str">
        <f t="shared" ca="1" si="14"/>
        <v/>
      </c>
      <c r="DA12" s="2" t="str">
        <f t="shared" ca="1" si="15"/>
        <v/>
      </c>
      <c r="DB12" s="2" t="str">
        <f t="shared" ca="1" si="16"/>
        <v/>
      </c>
      <c r="DC12" s="2" t="str">
        <f t="shared" ca="1" si="100"/>
        <v/>
      </c>
      <c r="DD12" s="39" t="e">
        <f t="shared" ca="1" si="17"/>
        <v>#N/A</v>
      </c>
      <c r="DE12" s="2" t="str">
        <f t="shared" ca="1" si="101"/>
        <v/>
      </c>
      <c r="DF12" s="2">
        <f t="shared" ca="1" si="199"/>
        <v>0</v>
      </c>
      <c r="DG12" s="2">
        <f t="shared" ca="1" si="102"/>
        <v>0</v>
      </c>
      <c r="DH12" s="2" t="str">
        <f t="shared" ca="1" si="18"/>
        <v/>
      </c>
      <c r="DI12" s="3" t="str">
        <f t="shared" ca="1" si="19"/>
        <v/>
      </c>
      <c r="DJ12" s="2" t="str">
        <f t="shared" ca="1" si="20"/>
        <v/>
      </c>
      <c r="DK12" s="2" t="str">
        <f t="shared" ca="1" si="103"/>
        <v/>
      </c>
      <c r="DL12" s="39" t="e">
        <f t="shared" ca="1" si="21"/>
        <v>#N/A</v>
      </c>
      <c r="DN12" s="2" t="str">
        <f t="shared" si="22"/>
        <v xml:space="preserve"> </v>
      </c>
      <c r="DO12" s="2" t="str">
        <f t="shared" si="104"/>
        <v xml:space="preserve"> </v>
      </c>
      <c r="DP12" s="2" t="str">
        <f t="shared" si="105"/>
        <v xml:space="preserve"> </v>
      </c>
      <c r="DT12" s="39" t="e">
        <f t="shared" si="23"/>
        <v>#N/A</v>
      </c>
      <c r="DU12" s="3">
        <v>5</v>
      </c>
      <c r="DV12" s="3">
        <v>0</v>
      </c>
      <c r="DW12" s="7">
        <v>6</v>
      </c>
      <c r="DX12" s="7"/>
      <c r="DY12" s="7" t="e">
        <f t="shared" si="106"/>
        <v>#NUM!</v>
      </c>
      <c r="DZ12" s="7" t="e">
        <f t="shared" si="24"/>
        <v>#NUM!</v>
      </c>
      <c r="EA12" s="7" t="e">
        <f t="shared" si="25"/>
        <v>#NUM!</v>
      </c>
      <c r="EB12" s="7" t="e">
        <f t="shared" si="107"/>
        <v>#NUM!</v>
      </c>
      <c r="EC12" s="2" t="e">
        <f t="shared" si="26"/>
        <v>#NUM!</v>
      </c>
      <c r="ED12" s="2">
        <f t="shared" si="108"/>
        <v>1</v>
      </c>
      <c r="EE12" s="2" t="str">
        <f t="shared" si="109"/>
        <v/>
      </c>
      <c r="EF12" s="2" t="str">
        <f t="shared" si="110"/>
        <v/>
      </c>
      <c r="EG12" s="2" t="str">
        <f t="shared" si="111"/>
        <v/>
      </c>
      <c r="EH12" s="2" t="str">
        <f t="shared" si="112"/>
        <v/>
      </c>
      <c r="EI12" s="2" t="str">
        <f t="shared" si="113"/>
        <v/>
      </c>
      <c r="EJ12" s="2">
        <f t="shared" si="114"/>
        <v>1</v>
      </c>
      <c r="EK12" s="2" t="str">
        <f t="shared" si="115"/>
        <v/>
      </c>
      <c r="EL12" s="2" t="str">
        <f t="shared" si="116"/>
        <v/>
      </c>
      <c r="EM12" s="2" t="str">
        <f t="shared" si="117"/>
        <v/>
      </c>
      <c r="EN12" s="2" t="str">
        <f t="shared" si="118"/>
        <v/>
      </c>
      <c r="EO12" s="2">
        <f t="shared" si="119"/>
        <v>1</v>
      </c>
      <c r="EP12" s="2" t="str">
        <f t="shared" si="120"/>
        <v/>
      </c>
      <c r="EQ12" s="2" t="str">
        <f t="shared" si="121"/>
        <v/>
      </c>
      <c r="ER12" s="2" t="str">
        <f t="shared" si="122"/>
        <v/>
      </c>
      <c r="ES12" s="2">
        <f t="shared" si="123"/>
        <v>1</v>
      </c>
      <c r="ET12" s="2" t="str">
        <f t="shared" si="124"/>
        <v/>
      </c>
      <c r="EU12" s="2" t="str">
        <f t="shared" si="125"/>
        <v/>
      </c>
      <c r="EV12" s="2">
        <f t="shared" si="126"/>
        <v>1</v>
      </c>
      <c r="EW12" s="2" t="str">
        <f t="shared" si="127"/>
        <v/>
      </c>
      <c r="EX12" s="2">
        <f t="shared" si="128"/>
        <v>1</v>
      </c>
      <c r="EZ12" s="8">
        <f t="shared" si="27"/>
        <v>1</v>
      </c>
      <c r="FA12" s="5" t="e">
        <f t="shared" si="28"/>
        <v>#NUM!</v>
      </c>
      <c r="FB12" s="5">
        <f t="shared" si="29"/>
        <v>1</v>
      </c>
      <c r="FC12" s="5" t="e">
        <f t="shared" si="30"/>
        <v>#N/A</v>
      </c>
      <c r="FD12" s="5" t="e">
        <f t="shared" si="31"/>
        <v>#N/A</v>
      </c>
      <c r="FE12" s="2">
        <f t="shared" si="129"/>
        <v>1</v>
      </c>
      <c r="FG12" s="2" t="e">
        <f t="shared" si="130"/>
        <v>#DIV/0!</v>
      </c>
      <c r="FH12" s="2" t="str">
        <f t="shared" si="131"/>
        <v/>
      </c>
      <c r="FI12" s="2" t="str">
        <f t="shared" si="132"/>
        <v/>
      </c>
      <c r="FJ12" s="2" t="str">
        <f t="shared" si="133"/>
        <v/>
      </c>
      <c r="FK12" s="2" t="str">
        <f t="shared" si="134"/>
        <v/>
      </c>
      <c r="FL12" s="2" t="str">
        <f t="shared" si="135"/>
        <v/>
      </c>
      <c r="FM12" s="2" t="e">
        <f t="shared" si="136"/>
        <v>#DIV/0!</v>
      </c>
      <c r="FN12" s="2" t="str">
        <f t="shared" si="137"/>
        <v/>
      </c>
      <c r="FO12" s="2" t="str">
        <f t="shared" si="138"/>
        <v/>
      </c>
      <c r="FP12" s="2" t="str">
        <f t="shared" si="139"/>
        <v/>
      </c>
      <c r="FQ12" s="2" t="str">
        <f t="shared" si="140"/>
        <v/>
      </c>
      <c r="FR12" s="2" t="e">
        <f t="shared" si="141"/>
        <v>#DIV/0!</v>
      </c>
      <c r="FS12" s="2" t="str">
        <f t="shared" si="142"/>
        <v/>
      </c>
      <c r="FT12" s="2" t="str">
        <f t="shared" si="143"/>
        <v/>
      </c>
      <c r="FU12" s="2" t="str">
        <f t="shared" si="144"/>
        <v/>
      </c>
      <c r="FV12" s="2" t="e">
        <f t="shared" si="145"/>
        <v>#DIV/0!</v>
      </c>
      <c r="FW12" s="2" t="str">
        <f t="shared" si="146"/>
        <v/>
      </c>
      <c r="FX12" s="2" t="str">
        <f t="shared" si="147"/>
        <v/>
      </c>
      <c r="FY12" s="2" t="e">
        <f t="shared" si="148"/>
        <v>#DIV/0!</v>
      </c>
      <c r="FZ12" s="2" t="str">
        <f t="shared" si="149"/>
        <v/>
      </c>
      <c r="GA12" s="2" t="e">
        <f t="shared" si="150"/>
        <v>#DIV/0!</v>
      </c>
      <c r="GB12" s="2" t="str">
        <f t="shared" si="151"/>
        <v/>
      </c>
      <c r="GC12" s="2" t="str">
        <f t="shared" si="152"/>
        <v/>
      </c>
      <c r="GD12" s="2" t="str">
        <f t="shared" si="153"/>
        <v/>
      </c>
      <c r="GE12" s="2" t="str">
        <f t="shared" si="154"/>
        <v/>
      </c>
      <c r="GF12" s="2" t="str">
        <f t="shared" si="155"/>
        <v/>
      </c>
      <c r="GG12" s="2" t="str">
        <f t="shared" si="156"/>
        <v/>
      </c>
      <c r="GI12" s="5" t="str">
        <f t="shared" si="200"/>
        <v/>
      </c>
      <c r="GJ12" s="5" t="str">
        <f t="shared" si="157"/>
        <v/>
      </c>
      <c r="GK12" s="5" t="str">
        <f t="shared" si="158"/>
        <v/>
      </c>
      <c r="GL12" s="11" t="e">
        <f t="shared" si="159"/>
        <v>#DIV/0!</v>
      </c>
      <c r="GM12" s="11" t="e">
        <f t="shared" si="160"/>
        <v>#DIV/0!</v>
      </c>
      <c r="GN12" s="11" t="e">
        <f t="shared" si="32"/>
        <v>#DIV/0!</v>
      </c>
      <c r="GO12" s="11" t="e">
        <f t="shared" si="33"/>
        <v>#N/A</v>
      </c>
      <c r="GP12" s="2" t="e">
        <f t="shared" si="161"/>
        <v>#DIV/0!</v>
      </c>
      <c r="GQ12" s="54" t="e">
        <f t="shared" si="34"/>
        <v>#DIV/0!</v>
      </c>
      <c r="GR12" s="54" t="e">
        <f t="shared" si="35"/>
        <v>#DIV/0!</v>
      </c>
      <c r="GS12" s="2" t="e">
        <f t="shared" si="36"/>
        <v>#DIV/0!</v>
      </c>
      <c r="GT12" s="2" t="e">
        <f t="shared" si="37"/>
        <v>#DIV/0!</v>
      </c>
      <c r="GU12" s="2" t="e">
        <f t="shared" si="38"/>
        <v>#DIV/0!</v>
      </c>
      <c r="GV12" s="2" t="e">
        <f t="shared" si="39"/>
        <v>#DIV/0!</v>
      </c>
      <c r="GX12" s="39" t="e">
        <f t="shared" si="40"/>
        <v>#DIV/0!</v>
      </c>
      <c r="GZ12" s="2" t="e">
        <f>IF(OR(AND(COUNT(E12)=1, E12&gt;GS12, E12&lt;GR12), AND(COUNT(E12)=1, E12&lt;GT12, E12&gt;GQ12)),1,"")</f>
        <v>#DIV/0!</v>
      </c>
      <c r="HA12" s="2" t="e">
        <f t="shared" ref="HA12:HA42" ca="1" si="213">IF(AND(G12=" ",OFFSET(G12,-2,0)="x"), " ", IF(SUM(OFFSET(GZ12,0,0,-3,1))&gt;=2,1," "))</f>
        <v>#DIV/0!</v>
      </c>
      <c r="HB12" s="2" t="e">
        <f t="shared" ref="HB12:HB75" ca="1" si="214">IF(AND($G12=" ",OFFSET($G12,-2,0)="x"), " ", IF(SUM(OFFSET($GZ12,0,0,3,1))&gt;=2,1," "))</f>
        <v>#DIV/0!</v>
      </c>
      <c r="HC12" s="2" t="e">
        <f ca="1">IF(AND(OR(HA12=1, HB12=1), GZ12=1), 1,"")</f>
        <v>#DIV/0!</v>
      </c>
      <c r="HD12" s="39" t="e">
        <f t="shared" ca="1" si="163"/>
        <v>#DIV/0!</v>
      </c>
      <c r="HF12" s="2" t="str">
        <f t="shared" si="42"/>
        <v/>
      </c>
      <c r="HG12" s="2" t="str">
        <f t="shared" si="43"/>
        <v/>
      </c>
      <c r="HL12" s="2" t="str">
        <f ca="1">IF(HK13=1,1,"")</f>
        <v/>
      </c>
      <c r="HM12" s="2" t="str">
        <f t="shared" ref="HM12:HO75" ca="1" si="215">IF(HL13=1,1,"")</f>
        <v/>
      </c>
      <c r="HN12" s="2" t="str">
        <f t="shared" ca="1" si="201"/>
        <v/>
      </c>
      <c r="HO12" s="2" t="str">
        <f t="shared" ca="1" si="164"/>
        <v/>
      </c>
      <c r="HP12" s="39" t="e">
        <f t="shared" ca="1" si="44"/>
        <v>#N/A</v>
      </c>
      <c r="HU12" s="2" t="str">
        <f ca="1">IF(HT13=1,1,"")</f>
        <v/>
      </c>
      <c r="HV12" s="2" t="str">
        <f t="shared" ref="HV12:HX75" ca="1" si="216">IF(HU13=1,1,"")</f>
        <v/>
      </c>
      <c r="HW12" s="2" t="str">
        <f t="shared" ca="1" si="202"/>
        <v/>
      </c>
      <c r="HX12" s="2" t="str">
        <f t="shared" ca="1" si="165"/>
        <v/>
      </c>
      <c r="HY12" s="39" t="e">
        <f t="shared" ca="1" si="45"/>
        <v>#N/A</v>
      </c>
      <c r="IA12" s="2" t="str">
        <f t="shared" ca="1" si="166"/>
        <v/>
      </c>
      <c r="IB12" s="2">
        <f t="shared" ca="1" si="203"/>
        <v>0</v>
      </c>
      <c r="IC12" s="2">
        <f t="shared" ca="1" si="167"/>
        <v>0</v>
      </c>
      <c r="ID12" s="39" t="e">
        <f t="shared" ca="1" si="46"/>
        <v>#N/A</v>
      </c>
      <c r="IE12" s="2" t="str">
        <f t="shared" ca="1" si="168"/>
        <v/>
      </c>
      <c r="IF12" s="2">
        <f t="shared" ca="1" si="169"/>
        <v>0</v>
      </c>
      <c r="IG12" s="2">
        <f t="shared" ca="1" si="170"/>
        <v>0</v>
      </c>
      <c r="IH12" s="39" t="e">
        <f t="shared" ca="1" si="47"/>
        <v>#N/A</v>
      </c>
      <c r="II12" s="2" t="e">
        <f t="shared" si="171"/>
        <v>#N/A</v>
      </c>
      <c r="IJ12" s="2" t="e">
        <f t="shared" si="172"/>
        <v>#N/A</v>
      </c>
      <c r="IV12" s="2" t="e">
        <f ca="1">IF(IU13=1,1,"")</f>
        <v>#DIV/0!</v>
      </c>
      <c r="IW12" s="2" t="e">
        <f t="shared" ref="IW12:IY75" ca="1" si="217">IF(IV13=1,1,"")</f>
        <v>#N/A</v>
      </c>
      <c r="IX12" s="2" t="str">
        <f t="shared" ca="1" si="204"/>
        <v/>
      </c>
      <c r="IY12" s="2" t="str">
        <f t="shared" ca="1" si="173"/>
        <v/>
      </c>
      <c r="IZ12" s="39" t="e">
        <f t="shared" ca="1" si="48"/>
        <v>#DIV/0!</v>
      </c>
      <c r="JB12" s="2" t="str">
        <f t="shared" si="174"/>
        <v/>
      </c>
      <c r="JC12" s="54" t="e">
        <f t="shared" si="175"/>
        <v>#DIV/0!</v>
      </c>
      <c r="JD12" s="11" t="e">
        <f t="shared" si="176"/>
        <v>#DIV/0!</v>
      </c>
      <c r="JE12" s="11" t="e">
        <f t="shared" si="177"/>
        <v>#DIV/0!</v>
      </c>
      <c r="JF12" s="2" t="e">
        <f t="shared" si="178"/>
        <v>#DIV/0!</v>
      </c>
      <c r="JG12" s="11" t="e">
        <f t="shared" si="179"/>
        <v>#DIV/0!</v>
      </c>
      <c r="JH12" s="11" t="e">
        <f t="shared" si="180"/>
        <v>#DIV/0!</v>
      </c>
      <c r="JJ12" s="39" t="e">
        <f t="shared" si="181"/>
        <v>#DIV/0!</v>
      </c>
      <c r="JL12" s="2" t="e">
        <f t="shared" si="182"/>
        <v>#DIV/0!</v>
      </c>
      <c r="JM12" s="2" t="e">
        <f t="shared" ca="1" si="205"/>
        <v>#DIV/0!</v>
      </c>
      <c r="JP12" s="39" t="e">
        <f t="shared" ca="1" si="183"/>
        <v>#DIV/0!</v>
      </c>
      <c r="JR12" s="39" t="str">
        <f t="shared" si="184"/>
        <v/>
      </c>
      <c r="JS12" s="2" t="str">
        <f t="shared" si="185"/>
        <v/>
      </c>
      <c r="JX12" s="2" t="e">
        <f ca="1">IF(JW13=1,1,"")</f>
        <v>#DIV/0!</v>
      </c>
      <c r="JY12" s="2" t="str">
        <f t="shared" ref="JY12:KA75" ca="1" si="218">IF(JX13=1,1,"")</f>
        <v/>
      </c>
      <c r="JZ12" s="2" t="str">
        <f t="shared" ca="1" si="206"/>
        <v/>
      </c>
      <c r="KA12" s="2" t="str">
        <f t="shared" ca="1" si="186"/>
        <v/>
      </c>
      <c r="KB12" s="2" t="e">
        <f t="shared" ca="1" si="187"/>
        <v>#DIV/0!</v>
      </c>
      <c r="KG12" s="2" t="e">
        <f ca="1">IF(KF13=1,1,"")</f>
        <v>#DIV/0!</v>
      </c>
      <c r="KH12" s="2" t="str">
        <f t="shared" ref="KH12:KJ75" ca="1" si="219">IF(KG13=1,1,"")</f>
        <v/>
      </c>
      <c r="KI12" s="2" t="str">
        <f t="shared" ca="1" si="207"/>
        <v/>
      </c>
      <c r="KJ12" s="2" t="str">
        <f t="shared" ca="1" si="188"/>
        <v/>
      </c>
      <c r="KK12" s="2" t="e">
        <f t="shared" ca="1" si="189"/>
        <v>#DIV/0!</v>
      </c>
      <c r="KU12" s="2" t="str">
        <f t="shared" si="190"/>
        <v/>
      </c>
      <c r="KV12" s="2" t="e">
        <f t="shared" si="191"/>
        <v>#DIV/0!</v>
      </c>
      <c r="LH12" s="2" t="e">
        <f ca="1">IF(LG13=1,1,"")</f>
        <v>#DIV/0!</v>
      </c>
      <c r="LI12" s="2" t="e">
        <f t="shared" ref="LI12:LK75" ca="1" si="220">IF(LH13=1,1,"")</f>
        <v>#DIV/0!</v>
      </c>
      <c r="LJ12" s="2" t="str">
        <f t="shared" ca="1" si="208"/>
        <v/>
      </c>
      <c r="LK12" s="2" t="str">
        <f t="shared" ca="1" si="192"/>
        <v/>
      </c>
      <c r="LL12" s="39" t="e">
        <f t="shared" ca="1" si="193"/>
        <v>#DIV/0!</v>
      </c>
    </row>
    <row r="13" spans="1:329" s="3" customFormat="1">
      <c r="A13" s="42" t="e">
        <f>IF(D13="","",Data!C21)</f>
        <v>#N/A</v>
      </c>
      <c r="B13" s="5" t="e">
        <f>IF(D13="","",Data!B21)</f>
        <v>#N/A</v>
      </c>
      <c r="C13" s="3">
        <v>5</v>
      </c>
      <c r="D13" s="3" t="e">
        <f>IF(Data!C21="", NA(), Data!C21)</f>
        <v>#N/A</v>
      </c>
      <c r="E13" s="3" t="str">
        <f>IF(Data!C21="", " ", Data!D21)</f>
        <v xml:space="preserve"> </v>
      </c>
      <c r="F13" s="3" t="str">
        <f>IF(E13=" "," ",Data!F$26)</f>
        <v xml:space="preserve"> </v>
      </c>
      <c r="G13" s="3" t="str">
        <f>IF($C13&lt;Data!$F$37,"x"," ")</f>
        <v>x</v>
      </c>
      <c r="H13" s="3" t="e">
        <f>IF(I13="",#REF!,I13)</f>
        <v>#N/A</v>
      </c>
      <c r="I13" s="2" t="e">
        <f t="shared" si="49"/>
        <v>#N/A</v>
      </c>
      <c r="J13" s="3">
        <f>IF(AND(Data!$F$37&lt;&gt;""),IF(AD13=$E13,1,""))</f>
        <v>1</v>
      </c>
      <c r="K13" s="3" t="str">
        <f>IF(AND(Data!$F$40&lt;&gt;""),IF(AE13=$E13,2,""))</f>
        <v/>
      </c>
      <c r="L13" s="3" t="str">
        <f>IF(AND(Data!$F$43&lt;&gt;""),IF(AF13=$E13,3,""))</f>
        <v/>
      </c>
      <c r="M13" s="3" t="str">
        <f>IF(AND(Data!$F$46&lt;&gt;""),IF(AG13=$E13,4,""))</f>
        <v/>
      </c>
      <c r="N13" s="3" t="str">
        <f>IF(AND(Data!$F$49&lt;&gt;""),IF(AH13=$E13,5,""))</f>
        <v/>
      </c>
      <c r="O13" s="3" t="str">
        <f>IF(AND(Calc!$LQ$3&lt;&gt;""),IF(AI13=$E13,6,""))</f>
        <v/>
      </c>
      <c r="P13" s="3">
        <f t="shared" si="50"/>
        <v>1</v>
      </c>
      <c r="Q13" s="3" t="str">
        <f t="shared" si="51"/>
        <v/>
      </c>
      <c r="R13" s="3" t="str">
        <f t="shared" si="52"/>
        <v/>
      </c>
      <c r="S13" s="3" t="str">
        <f t="shared" si="53"/>
        <v/>
      </c>
      <c r="T13" s="3" t="str">
        <f t="shared" si="54"/>
        <v/>
      </c>
      <c r="U13" s="3">
        <f t="shared" si="55"/>
        <v>1</v>
      </c>
      <c r="V13" s="3" t="str">
        <f t="shared" si="56"/>
        <v/>
      </c>
      <c r="W13" s="3" t="str">
        <f t="shared" si="57"/>
        <v/>
      </c>
      <c r="X13" s="3" t="str">
        <f t="shared" si="58"/>
        <v/>
      </c>
      <c r="Y13" s="3">
        <f t="shared" si="59"/>
        <v>1</v>
      </c>
      <c r="Z13" s="3" t="str">
        <f t="shared" si="60"/>
        <v/>
      </c>
      <c r="AA13" s="3" t="str">
        <f t="shared" si="61"/>
        <v/>
      </c>
      <c r="AB13" s="3">
        <f t="shared" si="62"/>
        <v>1</v>
      </c>
      <c r="AC13" s="49">
        <f t="shared" si="63"/>
        <v>1</v>
      </c>
      <c r="AD13" s="3" t="str">
        <f>IF($C13&lt;Data!$F$37,E13,"")</f>
        <v xml:space="preserve"> </v>
      </c>
      <c r="AE13" s="3" t="b">
        <f>IF(AND($C13&gt;=Data!$F$37),IF($C13&lt;Data!$F$40,E13,""))</f>
        <v>0</v>
      </c>
      <c r="AF13" s="3" t="b">
        <f>IF(AND($C13&gt;=Data!$F$40),IF($C13&lt;Data!$F$43,E13,""))</f>
        <v>0</v>
      </c>
      <c r="AG13" s="3" t="b">
        <f>IF(AND($C13&gt;=Data!$F$43),IF($C13&lt;Data!$F$46,E13,""))</f>
        <v>0</v>
      </c>
      <c r="AH13" s="3" t="b">
        <f>IF(AND($C13&gt;=Data!$F$46),IF($C13&lt;Data!$F$49,E13,""))</f>
        <v>0</v>
      </c>
      <c r="AI13" s="3" t="b">
        <f>IF(AND($C13&gt;=Data!$F$49),IF($C13&lt;=Calc!$LQ$3,E13,""))</f>
        <v>0</v>
      </c>
      <c r="AJ13" s="3" t="str">
        <f t="shared" si="0"/>
        <v xml:space="preserve"> </v>
      </c>
      <c r="AK13" s="3">
        <f>IF($AC13=1,(MEDIAN(AJ$9:AJ$208)),"")</f>
        <v>1</v>
      </c>
      <c r="AL13" s="3" t="str">
        <f t="shared" si="65"/>
        <v/>
      </c>
      <c r="AM13" s="3" t="str">
        <f t="shared" si="66"/>
        <v/>
      </c>
      <c r="AN13" s="3" t="str">
        <f t="shared" si="67"/>
        <v/>
      </c>
      <c r="AO13" s="3" t="str">
        <f t="shared" si="68"/>
        <v/>
      </c>
      <c r="AP13" s="3" t="str">
        <f t="shared" si="69"/>
        <v/>
      </c>
      <c r="AQ13" s="3">
        <f t="shared" si="70"/>
        <v>1</v>
      </c>
      <c r="AR13" s="3" t="str">
        <f t="shared" si="71"/>
        <v/>
      </c>
      <c r="AS13" s="3" t="str">
        <f t="shared" si="72"/>
        <v/>
      </c>
      <c r="AT13" s="3" t="str">
        <f t="shared" si="73"/>
        <v/>
      </c>
      <c r="AU13" s="3" t="str">
        <f t="shared" si="74"/>
        <v/>
      </c>
      <c r="AV13" s="3">
        <f t="shared" si="75"/>
        <v>1</v>
      </c>
      <c r="AW13" s="3" t="str">
        <f t="shared" si="76"/>
        <v/>
      </c>
      <c r="AX13" s="3" t="str">
        <f t="shared" si="77"/>
        <v/>
      </c>
      <c r="AY13" s="3" t="str">
        <f t="shared" si="78"/>
        <v/>
      </c>
      <c r="AZ13" s="3">
        <f t="shared" si="79"/>
        <v>1</v>
      </c>
      <c r="BA13" s="3" t="str">
        <f t="shared" si="80"/>
        <v/>
      </c>
      <c r="BB13" s="3" t="str">
        <f t="shared" si="81"/>
        <v/>
      </c>
      <c r="BC13" s="3">
        <f t="shared" si="82"/>
        <v>1</v>
      </c>
      <c r="BD13" s="3" t="str">
        <f t="shared" si="83"/>
        <v/>
      </c>
      <c r="BE13" s="3">
        <f t="shared" si="84"/>
        <v>1</v>
      </c>
      <c r="BF13" s="9">
        <f t="shared" si="1"/>
        <v>1</v>
      </c>
      <c r="BG13" s="3" t="e">
        <f t="shared" si="2"/>
        <v>#N/A</v>
      </c>
      <c r="BH13" s="3" t="e">
        <f t="shared" si="3"/>
        <v>#N/A</v>
      </c>
      <c r="BI13" s="3">
        <f t="shared" si="85"/>
        <v>1</v>
      </c>
      <c r="BJ13" s="44" t="str">
        <f t="shared" si="86"/>
        <v/>
      </c>
      <c r="BK13" s="52">
        <f t="shared" si="4"/>
        <v>2</v>
      </c>
      <c r="BL13" s="52"/>
      <c r="BM13" s="52" t="str">
        <f ca="1">IF(BL14=1,1," ")</f>
        <v xml:space="preserve"> </v>
      </c>
      <c r="BN13" s="52" t="str">
        <f t="shared" ref="BN13:BQ76" ca="1" si="221">IF(BM14=1,1," ")</f>
        <v xml:space="preserve"> </v>
      </c>
      <c r="BO13" s="52" t="str">
        <f t="shared" ca="1" si="209"/>
        <v xml:space="preserve"> </v>
      </c>
      <c r="BP13" s="52" t="str">
        <f t="shared" ca="1" si="194"/>
        <v xml:space="preserve"> </v>
      </c>
      <c r="BQ13" s="52" t="str">
        <f t="shared" ca="1" si="87"/>
        <v xml:space="preserve"> </v>
      </c>
      <c r="BR13" s="52" t="e">
        <f t="shared" ca="1" si="5"/>
        <v>#N/A</v>
      </c>
      <c r="BS13" s="52"/>
      <c r="BT13" s="3" t="str">
        <f t="shared" si="88"/>
        <v/>
      </c>
      <c r="BU13" s="3">
        <f t="shared" si="6"/>
        <v>0</v>
      </c>
      <c r="BV13" s="3">
        <f t="shared" si="89"/>
        <v>1</v>
      </c>
      <c r="BW13" s="3">
        <f t="shared" si="90"/>
        <v>0</v>
      </c>
      <c r="BX13" s="3" t="str">
        <f t="shared" ca="1" si="7"/>
        <v xml:space="preserve"> </v>
      </c>
      <c r="BY13" s="3" t="str">
        <f ca="1">IF(BX14=1,1,"")</f>
        <v/>
      </c>
      <c r="BZ13" s="3" t="str">
        <f t="shared" ref="BZ13:CC76" ca="1" si="222">IF(BY14=1,1,"")</f>
        <v/>
      </c>
      <c r="CA13" s="3" t="str">
        <f t="shared" ca="1" si="210"/>
        <v/>
      </c>
      <c r="CB13" s="3" t="str">
        <f t="shared" ca="1" si="195"/>
        <v/>
      </c>
      <c r="CC13" s="3" t="str">
        <f t="shared" ca="1" si="91"/>
        <v/>
      </c>
      <c r="CD13" s="3" t="str">
        <f t="shared" ca="1" si="8"/>
        <v/>
      </c>
      <c r="CE13" s="3" t="str">
        <f t="shared" ca="1" si="9"/>
        <v/>
      </c>
      <c r="CF13" s="3" t="str">
        <f t="shared" si="10"/>
        <v/>
      </c>
      <c r="CG13" s="37" t="e">
        <f t="shared" ca="1" si="11"/>
        <v>#N/A</v>
      </c>
      <c r="CH13" s="3" t="str">
        <f t="shared" si="12"/>
        <v/>
      </c>
      <c r="CI13" s="3">
        <f t="shared" si="92"/>
        <v>0</v>
      </c>
      <c r="CJ13" s="3">
        <f t="shared" si="196"/>
        <v>1</v>
      </c>
      <c r="CK13" s="3">
        <f t="shared" si="197"/>
        <v>0</v>
      </c>
      <c r="CL13" s="3" t="str">
        <f t="shared" ca="1" si="13"/>
        <v xml:space="preserve"> </v>
      </c>
      <c r="CM13" s="3" t="str">
        <f ca="1">IF(CL14=1,1,"")</f>
        <v/>
      </c>
      <c r="CN13" s="3" t="str">
        <f t="shared" ref="CN13:CQ76" ca="1" si="223">IF(CM14=1,1,"")</f>
        <v/>
      </c>
      <c r="CO13" s="3" t="str">
        <f t="shared" ca="1" si="211"/>
        <v/>
      </c>
      <c r="CP13" s="3" t="str">
        <f t="shared" ca="1" si="198"/>
        <v/>
      </c>
      <c r="CQ13" s="3" t="str">
        <f t="shared" ca="1" si="93"/>
        <v/>
      </c>
      <c r="CR13" s="3" t="str">
        <f t="shared" ca="1" si="94"/>
        <v/>
      </c>
      <c r="CS13" s="3" t="str">
        <f t="shared" ca="1" si="95"/>
        <v/>
      </c>
      <c r="CT13" s="3" t="str">
        <f t="shared" si="96"/>
        <v/>
      </c>
      <c r="CU13" s="37" t="e">
        <f t="shared" ca="1" si="97"/>
        <v>#N/A</v>
      </c>
      <c r="CW13" s="3" t="str">
        <f t="shared" ca="1" si="98"/>
        <v/>
      </c>
      <c r="CX13" s="3">
        <f t="shared" ca="1" si="212"/>
        <v>0</v>
      </c>
      <c r="CY13" s="2">
        <f t="shared" ca="1" si="99"/>
        <v>0</v>
      </c>
      <c r="CZ13" s="3" t="str">
        <f t="shared" ca="1" si="14"/>
        <v/>
      </c>
      <c r="DA13" s="3" t="str">
        <f t="shared" ca="1" si="15"/>
        <v/>
      </c>
      <c r="DB13" s="3" t="str">
        <f t="shared" ca="1" si="16"/>
        <v/>
      </c>
      <c r="DC13" s="3" t="str">
        <f t="shared" ca="1" si="100"/>
        <v/>
      </c>
      <c r="DD13" s="37" t="e">
        <f t="shared" ca="1" si="17"/>
        <v>#N/A</v>
      </c>
      <c r="DE13" s="3" t="str">
        <f t="shared" ca="1" si="101"/>
        <v/>
      </c>
      <c r="DF13" s="3">
        <f t="shared" ca="1" si="199"/>
        <v>0</v>
      </c>
      <c r="DG13" s="2">
        <f t="shared" ca="1" si="102"/>
        <v>0</v>
      </c>
      <c r="DH13" s="3" t="str">
        <f t="shared" ca="1" si="18"/>
        <v/>
      </c>
      <c r="DI13" s="3" t="str">
        <f t="shared" ca="1" si="19"/>
        <v/>
      </c>
      <c r="DJ13" s="3" t="str">
        <f t="shared" ca="1" si="20"/>
        <v/>
      </c>
      <c r="DK13" s="3" t="str">
        <f t="shared" ca="1" si="103"/>
        <v/>
      </c>
      <c r="DL13" s="37" t="e">
        <f t="shared" ca="1" si="21"/>
        <v>#N/A</v>
      </c>
      <c r="DN13" s="2" t="str">
        <f t="shared" si="22"/>
        <v xml:space="preserve"> </v>
      </c>
      <c r="DO13" s="3" t="str">
        <f t="shared" si="104"/>
        <v xml:space="preserve"> </v>
      </c>
      <c r="DP13" s="3" t="str">
        <f t="shared" si="105"/>
        <v xml:space="preserve"> </v>
      </c>
      <c r="DT13" s="37" t="e">
        <f t="shared" si="23"/>
        <v>#N/A</v>
      </c>
      <c r="DU13" s="3">
        <v>6</v>
      </c>
      <c r="DV13" s="3">
        <v>0</v>
      </c>
      <c r="DW13" s="7">
        <v>7</v>
      </c>
      <c r="DX13" s="7"/>
      <c r="DY13" s="7" t="e">
        <f t="shared" si="106"/>
        <v>#NUM!</v>
      </c>
      <c r="DZ13" s="7" t="e">
        <f t="shared" si="24"/>
        <v>#NUM!</v>
      </c>
      <c r="EA13" s="7" t="e">
        <f t="shared" si="25"/>
        <v>#NUM!</v>
      </c>
      <c r="EB13" s="7" t="e">
        <f t="shared" si="107"/>
        <v>#NUM!</v>
      </c>
      <c r="EC13" s="3" t="e">
        <f t="shared" si="26"/>
        <v>#NUM!</v>
      </c>
      <c r="ED13" s="3">
        <f t="shared" si="108"/>
        <v>1</v>
      </c>
      <c r="EE13" s="3" t="str">
        <f t="shared" si="109"/>
        <v/>
      </c>
      <c r="EF13" s="3" t="str">
        <f t="shared" si="110"/>
        <v/>
      </c>
      <c r="EG13" s="3" t="str">
        <f t="shared" si="111"/>
        <v/>
      </c>
      <c r="EH13" s="3" t="str">
        <f t="shared" si="112"/>
        <v/>
      </c>
      <c r="EI13" s="3" t="str">
        <f t="shared" si="113"/>
        <v/>
      </c>
      <c r="EJ13" s="3">
        <f t="shared" si="114"/>
        <v>1</v>
      </c>
      <c r="EK13" s="3" t="str">
        <f t="shared" si="115"/>
        <v/>
      </c>
      <c r="EL13" s="3" t="str">
        <f t="shared" si="116"/>
        <v/>
      </c>
      <c r="EM13" s="3" t="str">
        <f t="shared" si="117"/>
        <v/>
      </c>
      <c r="EN13" s="3" t="str">
        <f t="shared" si="118"/>
        <v/>
      </c>
      <c r="EO13" s="3">
        <f t="shared" si="119"/>
        <v>1</v>
      </c>
      <c r="EP13" s="3" t="str">
        <f t="shared" si="120"/>
        <v/>
      </c>
      <c r="EQ13" s="3" t="str">
        <f t="shared" si="121"/>
        <v/>
      </c>
      <c r="ER13" s="3" t="str">
        <f t="shared" si="122"/>
        <v/>
      </c>
      <c r="ES13" s="3">
        <f t="shared" si="123"/>
        <v>1</v>
      </c>
      <c r="ET13" s="3" t="str">
        <f t="shared" si="124"/>
        <v/>
      </c>
      <c r="EU13" s="3" t="str">
        <f t="shared" si="125"/>
        <v/>
      </c>
      <c r="EV13" s="3">
        <f t="shared" si="126"/>
        <v>1</v>
      </c>
      <c r="EW13" s="3" t="str">
        <f t="shared" si="127"/>
        <v/>
      </c>
      <c r="EX13" s="3">
        <f t="shared" si="128"/>
        <v>1</v>
      </c>
      <c r="EZ13" s="40">
        <f t="shared" si="27"/>
        <v>1</v>
      </c>
      <c r="FA13" s="9" t="e">
        <f t="shared" si="28"/>
        <v>#NUM!</v>
      </c>
      <c r="FB13" s="9">
        <f t="shared" si="29"/>
        <v>1</v>
      </c>
      <c r="FC13" s="9" t="e">
        <f t="shared" si="30"/>
        <v>#N/A</v>
      </c>
      <c r="FD13" s="9" t="e">
        <f t="shared" si="31"/>
        <v>#N/A</v>
      </c>
      <c r="FE13" s="3">
        <f t="shared" si="129"/>
        <v>1</v>
      </c>
      <c r="FG13" s="3" t="e">
        <f t="shared" si="130"/>
        <v>#DIV/0!</v>
      </c>
      <c r="FH13" s="3" t="str">
        <f t="shared" si="131"/>
        <v/>
      </c>
      <c r="FI13" s="3" t="str">
        <f t="shared" si="132"/>
        <v/>
      </c>
      <c r="FJ13" s="3" t="str">
        <f t="shared" si="133"/>
        <v/>
      </c>
      <c r="FK13" s="3" t="str">
        <f t="shared" si="134"/>
        <v/>
      </c>
      <c r="FL13" s="3" t="str">
        <f t="shared" si="135"/>
        <v/>
      </c>
      <c r="FM13" s="3" t="e">
        <f t="shared" si="136"/>
        <v>#DIV/0!</v>
      </c>
      <c r="FN13" s="3" t="str">
        <f t="shared" si="137"/>
        <v/>
      </c>
      <c r="FO13" s="3" t="str">
        <f t="shared" si="138"/>
        <v/>
      </c>
      <c r="FP13" s="3" t="str">
        <f t="shared" si="139"/>
        <v/>
      </c>
      <c r="FQ13" s="3" t="str">
        <f t="shared" si="140"/>
        <v/>
      </c>
      <c r="FR13" s="3" t="e">
        <f t="shared" si="141"/>
        <v>#DIV/0!</v>
      </c>
      <c r="FS13" s="3" t="str">
        <f t="shared" si="142"/>
        <v/>
      </c>
      <c r="FT13" s="3" t="str">
        <f t="shared" si="143"/>
        <v/>
      </c>
      <c r="FU13" s="3" t="str">
        <f t="shared" si="144"/>
        <v/>
      </c>
      <c r="FV13" s="3" t="e">
        <f t="shared" si="145"/>
        <v>#DIV/0!</v>
      </c>
      <c r="FW13" s="3" t="str">
        <f t="shared" si="146"/>
        <v/>
      </c>
      <c r="FX13" s="3" t="str">
        <f t="shared" si="147"/>
        <v/>
      </c>
      <c r="FY13" s="3" t="e">
        <f t="shared" si="148"/>
        <v>#DIV/0!</v>
      </c>
      <c r="FZ13" s="3" t="str">
        <f t="shared" si="149"/>
        <v/>
      </c>
      <c r="GA13" s="3" t="e">
        <f t="shared" si="150"/>
        <v>#DIV/0!</v>
      </c>
      <c r="GB13" s="3" t="str">
        <f t="shared" si="151"/>
        <v/>
      </c>
      <c r="GC13" s="3" t="str">
        <f t="shared" si="152"/>
        <v/>
      </c>
      <c r="GD13" s="3" t="str">
        <f t="shared" si="153"/>
        <v/>
      </c>
      <c r="GE13" s="3" t="str">
        <f t="shared" si="154"/>
        <v/>
      </c>
      <c r="GF13" s="3" t="str">
        <f t="shared" si="155"/>
        <v/>
      </c>
      <c r="GG13" s="3" t="str">
        <f t="shared" si="156"/>
        <v/>
      </c>
      <c r="GI13" s="9" t="str">
        <f t="shared" si="200"/>
        <v/>
      </c>
      <c r="GJ13" s="9" t="str">
        <f t="shared" si="157"/>
        <v/>
      </c>
      <c r="GK13" s="9" t="str">
        <f t="shared" si="158"/>
        <v/>
      </c>
      <c r="GL13" s="41" t="e">
        <f t="shared" si="159"/>
        <v>#DIV/0!</v>
      </c>
      <c r="GM13" s="41" t="e">
        <f t="shared" si="160"/>
        <v>#DIV/0!</v>
      </c>
      <c r="GN13" s="41" t="e">
        <f t="shared" si="32"/>
        <v>#DIV/0!</v>
      </c>
      <c r="GO13" s="41" t="e">
        <f t="shared" si="33"/>
        <v>#N/A</v>
      </c>
      <c r="GP13" s="3" t="e">
        <f t="shared" si="161"/>
        <v>#DIV/0!</v>
      </c>
      <c r="GQ13" s="55" t="e">
        <f t="shared" si="34"/>
        <v>#DIV/0!</v>
      </c>
      <c r="GR13" s="55" t="e">
        <f t="shared" si="35"/>
        <v>#DIV/0!</v>
      </c>
      <c r="GS13" s="3" t="e">
        <f t="shared" si="36"/>
        <v>#DIV/0!</v>
      </c>
      <c r="GT13" s="3" t="e">
        <f t="shared" si="37"/>
        <v>#DIV/0!</v>
      </c>
      <c r="GU13" s="3" t="e">
        <f t="shared" si="38"/>
        <v>#DIV/0!</v>
      </c>
      <c r="GV13" s="3" t="e">
        <f t="shared" si="39"/>
        <v>#DIV/0!</v>
      </c>
      <c r="GX13" s="37" t="e">
        <f t="shared" si="40"/>
        <v>#DIV/0!</v>
      </c>
      <c r="GZ13" s="3" t="e">
        <f t="shared" si="41"/>
        <v>#DIV/0!</v>
      </c>
      <c r="HA13" s="3" t="e">
        <f t="shared" ca="1" si="213"/>
        <v>#DIV/0!</v>
      </c>
      <c r="HB13" s="2" t="e">
        <f t="shared" ca="1" si="214"/>
        <v>#DIV/0!</v>
      </c>
      <c r="HC13" s="2" t="e">
        <f t="shared" ref="HC13:HC76" ca="1" si="224">IF(AND(OR(HA13=1, HB13=1), GZ13=1), 1,"")</f>
        <v>#DIV/0!</v>
      </c>
      <c r="HD13" s="39" t="e">
        <f t="shared" ca="1" si="163"/>
        <v>#DIV/0!</v>
      </c>
      <c r="HF13" s="3" t="str">
        <f t="shared" si="42"/>
        <v/>
      </c>
      <c r="HG13" s="3" t="str">
        <f t="shared" si="43"/>
        <v/>
      </c>
      <c r="HK13" s="3" t="str">
        <f ca="1">IF(HJ14=1,1,"")</f>
        <v/>
      </c>
      <c r="HL13" s="3" t="str">
        <f t="shared" ref="HL13:HO76" ca="1" si="225">IF(HK14=1,1,"")</f>
        <v/>
      </c>
      <c r="HM13" s="3" t="str">
        <f t="shared" ca="1" si="215"/>
        <v/>
      </c>
      <c r="HN13" s="3" t="str">
        <f t="shared" ca="1" si="201"/>
        <v/>
      </c>
      <c r="HO13" s="3" t="str">
        <f t="shared" ca="1" si="164"/>
        <v/>
      </c>
      <c r="HP13" s="37" t="e">
        <f t="shared" ca="1" si="44"/>
        <v>#N/A</v>
      </c>
      <c r="HT13" s="3" t="str">
        <f ca="1">IF(HS14=1,1,"")</f>
        <v/>
      </c>
      <c r="HU13" s="3" t="str">
        <f t="shared" ref="HU13:HX76" ca="1" si="226">IF(HT14=1,1,"")</f>
        <v/>
      </c>
      <c r="HV13" s="3" t="str">
        <f t="shared" ca="1" si="216"/>
        <v/>
      </c>
      <c r="HW13" s="3" t="str">
        <f t="shared" ca="1" si="202"/>
        <v/>
      </c>
      <c r="HX13" s="3" t="str">
        <f t="shared" ca="1" si="165"/>
        <v/>
      </c>
      <c r="HY13" s="37" t="e">
        <f t="shared" ca="1" si="45"/>
        <v>#N/A</v>
      </c>
      <c r="IA13" s="3" t="str">
        <f t="shared" ca="1" si="166"/>
        <v/>
      </c>
      <c r="IB13" s="3">
        <f t="shared" ca="1" si="203"/>
        <v>0</v>
      </c>
      <c r="IC13" s="2">
        <f t="shared" ca="1" si="167"/>
        <v>0</v>
      </c>
      <c r="ID13" s="37" t="e">
        <f t="shared" ca="1" si="46"/>
        <v>#N/A</v>
      </c>
      <c r="IE13" s="3" t="str">
        <f t="shared" ca="1" si="168"/>
        <v/>
      </c>
      <c r="IF13" s="3">
        <f t="shared" ca="1" si="169"/>
        <v>0</v>
      </c>
      <c r="IG13" s="2">
        <f t="shared" ca="1" si="170"/>
        <v>0</v>
      </c>
      <c r="IH13" s="37" t="e">
        <f t="shared" ca="1" si="47"/>
        <v>#N/A</v>
      </c>
      <c r="II13" s="3" t="e">
        <f t="shared" si="171"/>
        <v>#N/A</v>
      </c>
      <c r="IJ13" s="3" t="e">
        <f t="shared" si="172"/>
        <v>#N/A</v>
      </c>
      <c r="IU13" s="3" t="e">
        <f ca="1">IF(IT14=1,1,"")</f>
        <v>#DIV/0!</v>
      </c>
      <c r="IV13" s="3" t="e">
        <f t="shared" ref="IV13:IY76" ca="1" si="227">IF(IU14=1,1,"")</f>
        <v>#N/A</v>
      </c>
      <c r="IW13" s="3" t="str">
        <f t="shared" ca="1" si="217"/>
        <v/>
      </c>
      <c r="IX13" s="3" t="str">
        <f t="shared" ca="1" si="204"/>
        <v/>
      </c>
      <c r="IY13" s="3" t="str">
        <f t="shared" ca="1" si="173"/>
        <v/>
      </c>
      <c r="IZ13" s="37" t="e">
        <f t="shared" ca="1" si="48"/>
        <v>#DIV/0!</v>
      </c>
      <c r="JB13" s="3" t="str">
        <f t="shared" si="174"/>
        <v/>
      </c>
      <c r="JC13" s="55" t="e">
        <f t="shared" si="175"/>
        <v>#DIV/0!</v>
      </c>
      <c r="JD13" s="41" t="e">
        <f t="shared" si="176"/>
        <v>#DIV/0!</v>
      </c>
      <c r="JE13" s="41" t="e">
        <f t="shared" si="177"/>
        <v>#DIV/0!</v>
      </c>
      <c r="JF13" s="3" t="e">
        <f t="shared" si="178"/>
        <v>#DIV/0!</v>
      </c>
      <c r="JG13" s="41" t="e">
        <f t="shared" si="179"/>
        <v>#DIV/0!</v>
      </c>
      <c r="JH13" s="41" t="e">
        <f t="shared" si="180"/>
        <v>#DIV/0!</v>
      </c>
      <c r="JJ13" s="37" t="e">
        <f t="shared" si="181"/>
        <v>#DIV/0!</v>
      </c>
      <c r="JL13" s="3" t="e">
        <f t="shared" si="182"/>
        <v>#DIV/0!</v>
      </c>
      <c r="JM13" s="3" t="e">
        <f t="shared" ca="1" si="205"/>
        <v>#DIV/0!</v>
      </c>
      <c r="JP13" s="37" t="e">
        <f t="shared" ca="1" si="183"/>
        <v>#DIV/0!</v>
      </c>
      <c r="JR13" s="37" t="str">
        <f t="shared" si="184"/>
        <v/>
      </c>
      <c r="JS13" s="3" t="str">
        <f t="shared" si="185"/>
        <v/>
      </c>
      <c r="JW13" s="3" t="e">
        <f ca="1">IF(JV14=1,1,"")</f>
        <v>#DIV/0!</v>
      </c>
      <c r="JX13" s="3" t="str">
        <f t="shared" ref="JX13:KA76" ca="1" si="228">IF(JW14=1,1,"")</f>
        <v/>
      </c>
      <c r="JY13" s="3" t="str">
        <f t="shared" ca="1" si="218"/>
        <v/>
      </c>
      <c r="JZ13" s="3" t="str">
        <f t="shared" ca="1" si="206"/>
        <v/>
      </c>
      <c r="KA13" s="3" t="str">
        <f t="shared" ca="1" si="186"/>
        <v/>
      </c>
      <c r="KB13" s="3" t="e">
        <f t="shared" ca="1" si="187"/>
        <v>#DIV/0!</v>
      </c>
      <c r="KF13" s="3" t="e">
        <f ca="1">IF(KE14=1,1,"")</f>
        <v>#DIV/0!</v>
      </c>
      <c r="KG13" s="3" t="str">
        <f t="shared" ref="KG13:KJ76" ca="1" si="229">IF(KF14=1,1,"")</f>
        <v/>
      </c>
      <c r="KH13" s="3" t="str">
        <f t="shared" ca="1" si="219"/>
        <v/>
      </c>
      <c r="KI13" s="3" t="str">
        <f t="shared" ca="1" si="207"/>
        <v/>
      </c>
      <c r="KJ13" s="3" t="str">
        <f t="shared" ca="1" si="188"/>
        <v/>
      </c>
      <c r="KK13" s="3" t="e">
        <f t="shared" ca="1" si="189"/>
        <v>#DIV/0!</v>
      </c>
      <c r="KU13" s="3" t="str">
        <f t="shared" si="190"/>
        <v/>
      </c>
      <c r="KV13" s="3" t="e">
        <f t="shared" si="191"/>
        <v>#DIV/0!</v>
      </c>
      <c r="LG13" s="3" t="e">
        <f ca="1">IF(LF14=1,1,"")</f>
        <v>#DIV/0!</v>
      </c>
      <c r="LH13" s="3" t="e">
        <f t="shared" ref="LH13:LK76" ca="1" si="230">IF(LG14=1,1,"")</f>
        <v>#DIV/0!</v>
      </c>
      <c r="LI13" s="3" t="str">
        <f t="shared" ca="1" si="220"/>
        <v/>
      </c>
      <c r="LJ13" s="3" t="str">
        <f t="shared" ca="1" si="208"/>
        <v/>
      </c>
      <c r="LK13" s="3" t="str">
        <f t="shared" ca="1" si="192"/>
        <v/>
      </c>
      <c r="LL13" s="37" t="e">
        <f t="shared" ca="1" si="193"/>
        <v>#DIV/0!</v>
      </c>
    </row>
    <row r="14" spans="1:329" s="3" customFormat="1">
      <c r="A14" s="42" t="e">
        <f>IF(D14="","",Data!C22)</f>
        <v>#N/A</v>
      </c>
      <c r="B14" s="5" t="e">
        <f>IF(D14="","",Data!B22)</f>
        <v>#N/A</v>
      </c>
      <c r="C14" s="3">
        <v>6</v>
      </c>
      <c r="D14" s="3" t="e">
        <f>IF(Data!C22="", NA(), Data!C22)</f>
        <v>#N/A</v>
      </c>
      <c r="E14" s="3" t="str">
        <f>IF(Data!C22="", " ", Data!D22)</f>
        <v xml:space="preserve"> </v>
      </c>
      <c r="F14" s="3" t="str">
        <f>IF(E14=" "," ",Data!F$26)</f>
        <v xml:space="preserve"> </v>
      </c>
      <c r="G14" s="3" t="str">
        <f>IF($C14&lt;Data!$F$37,"x"," ")</f>
        <v>x</v>
      </c>
      <c r="H14" s="3" t="e">
        <f>IF(I14="",#REF!,I14)</f>
        <v>#N/A</v>
      </c>
      <c r="I14" s="2" t="e">
        <f t="shared" si="49"/>
        <v>#N/A</v>
      </c>
      <c r="J14" s="3">
        <f>IF(AND(Data!$F$37&lt;&gt;""),IF(AD14=$E14,1,""))</f>
        <v>1</v>
      </c>
      <c r="K14" s="3" t="str">
        <f>IF(AND(Data!$F$40&lt;&gt;""),IF(AE14=$E14,2,""))</f>
        <v/>
      </c>
      <c r="L14" s="3" t="str">
        <f>IF(AND(Data!$F$43&lt;&gt;""),IF(AF14=$E14,3,""))</f>
        <v/>
      </c>
      <c r="M14" s="3" t="str">
        <f>IF(AND(Data!$F$46&lt;&gt;""),IF(AG14=$E14,4,""))</f>
        <v/>
      </c>
      <c r="N14" s="3" t="str">
        <f>IF(AND(Data!$F$49&lt;&gt;""),IF(AH14=$E14,5,""))</f>
        <v/>
      </c>
      <c r="O14" s="3" t="str">
        <f>IF(AND(Calc!$LQ$3&lt;&gt;""),IF(AI14=$E14,6,""))</f>
        <v/>
      </c>
      <c r="P14" s="3">
        <f t="shared" si="50"/>
        <v>1</v>
      </c>
      <c r="Q14" s="3" t="str">
        <f t="shared" si="51"/>
        <v/>
      </c>
      <c r="R14" s="3" t="str">
        <f t="shared" si="52"/>
        <v/>
      </c>
      <c r="S14" s="3" t="str">
        <f t="shared" si="53"/>
        <v/>
      </c>
      <c r="T14" s="3" t="str">
        <f t="shared" si="54"/>
        <v/>
      </c>
      <c r="U14" s="3">
        <f t="shared" si="55"/>
        <v>1</v>
      </c>
      <c r="V14" s="3" t="str">
        <f t="shared" si="56"/>
        <v/>
      </c>
      <c r="W14" s="3" t="str">
        <f t="shared" si="57"/>
        <v/>
      </c>
      <c r="X14" s="3" t="str">
        <f t="shared" si="58"/>
        <v/>
      </c>
      <c r="Y14" s="3">
        <f t="shared" si="59"/>
        <v>1</v>
      </c>
      <c r="Z14" s="3" t="str">
        <f t="shared" si="60"/>
        <v/>
      </c>
      <c r="AA14" s="3" t="str">
        <f t="shared" si="61"/>
        <v/>
      </c>
      <c r="AB14" s="3">
        <f t="shared" si="62"/>
        <v>1</v>
      </c>
      <c r="AC14" s="49">
        <f t="shared" si="63"/>
        <v>1</v>
      </c>
      <c r="AD14" s="3" t="str">
        <f>IF($C14&lt;Data!$F$37,E14,"")</f>
        <v xml:space="preserve"> </v>
      </c>
      <c r="AE14" s="3" t="b">
        <f>IF(AND($C14&gt;=Data!$F$37),IF($C14&lt;Data!$F$40,E14,""))</f>
        <v>0</v>
      </c>
      <c r="AF14" s="3" t="b">
        <f>IF(AND($C14&gt;=Data!$F$40),IF($C14&lt;Data!$F$43,E14,""))</f>
        <v>0</v>
      </c>
      <c r="AG14" s="3" t="b">
        <f>IF(AND($C14&gt;=Data!$F$43),IF($C14&lt;Data!$F$46,E14,""))</f>
        <v>0</v>
      </c>
      <c r="AH14" s="3" t="b">
        <f>IF(AND($C14&gt;=Data!$F$46),IF($C14&lt;Data!$F$49,E14,""))</f>
        <v>0</v>
      </c>
      <c r="AI14" s="3" t="b">
        <f>IF(AND($C14&gt;=Data!$F$49),IF($C14&lt;=Calc!$LQ$3,E14,""))</f>
        <v>0</v>
      </c>
      <c r="AJ14" s="3" t="str">
        <f t="shared" si="0"/>
        <v xml:space="preserve"> </v>
      </c>
      <c r="AK14" s="3">
        <f t="shared" si="64"/>
        <v>1</v>
      </c>
      <c r="AL14" s="3" t="str">
        <f t="shared" si="65"/>
        <v/>
      </c>
      <c r="AM14" s="3" t="str">
        <f t="shared" si="66"/>
        <v/>
      </c>
      <c r="AN14" s="3" t="str">
        <f t="shared" si="67"/>
        <v/>
      </c>
      <c r="AO14" s="3" t="str">
        <f t="shared" si="68"/>
        <v/>
      </c>
      <c r="AP14" s="3" t="str">
        <f t="shared" si="69"/>
        <v/>
      </c>
      <c r="AQ14" s="3">
        <f t="shared" si="70"/>
        <v>1</v>
      </c>
      <c r="AR14" s="3" t="str">
        <f t="shared" si="71"/>
        <v/>
      </c>
      <c r="AS14" s="3" t="str">
        <f t="shared" si="72"/>
        <v/>
      </c>
      <c r="AT14" s="3" t="str">
        <f t="shared" si="73"/>
        <v/>
      </c>
      <c r="AU14" s="3" t="str">
        <f t="shared" si="74"/>
        <v/>
      </c>
      <c r="AV14" s="3">
        <f t="shared" si="75"/>
        <v>1</v>
      </c>
      <c r="AW14" s="3" t="str">
        <f t="shared" si="76"/>
        <v/>
      </c>
      <c r="AX14" s="3" t="str">
        <f t="shared" si="77"/>
        <v/>
      </c>
      <c r="AY14" s="3" t="str">
        <f t="shared" si="78"/>
        <v/>
      </c>
      <c r="AZ14" s="3">
        <f t="shared" si="79"/>
        <v>1</v>
      </c>
      <c r="BA14" s="3" t="str">
        <f t="shared" si="80"/>
        <v/>
      </c>
      <c r="BB14" s="3" t="str">
        <f t="shared" si="81"/>
        <v/>
      </c>
      <c r="BC14" s="3">
        <f t="shared" si="82"/>
        <v>1</v>
      </c>
      <c r="BD14" s="3" t="str">
        <f t="shared" si="83"/>
        <v/>
      </c>
      <c r="BE14" s="3">
        <f t="shared" si="84"/>
        <v>1</v>
      </c>
      <c r="BF14" s="9">
        <f t="shared" si="1"/>
        <v>1</v>
      </c>
      <c r="BG14" s="3" t="e">
        <f t="shared" si="2"/>
        <v>#N/A</v>
      </c>
      <c r="BH14" s="3" t="e">
        <f t="shared" si="3"/>
        <v>#N/A</v>
      </c>
      <c r="BI14" s="3">
        <f t="shared" si="85"/>
        <v>1</v>
      </c>
      <c r="BJ14" s="44" t="str">
        <f t="shared" si="86"/>
        <v/>
      </c>
      <c r="BK14" s="52">
        <f t="shared" si="4"/>
        <v>2</v>
      </c>
      <c r="BL14" s="52" t="str">
        <f t="shared" ref="BL14:BL45" ca="1" si="231">IF(MAX(OFFSET(BK14,0,0,-8,1))=1, IF(MIN(OFFSET(BK14,0,0,-8,1))=0, IF(AND(G14=" ",OFFSET(G14,-7,0)="x"), " ", IF(SUMIF(OFFSET(BK14,0,0,-8,1), "&lt;2")&gt;5,1," ")), IF(AND(G14=" ", OFFSET(G14,-5,0)="x"), " ", IF(SUMIF(OFFSET(BK14,0,0,-6,1), "&lt;2")&gt;5,1," "))), " ")</f>
        <v xml:space="preserve"> </v>
      </c>
      <c r="BM14" s="52" t="str">
        <f t="shared" ref="BM14:BQ77" ca="1" si="232">IF(BL15=1,1," ")</f>
        <v xml:space="preserve"> </v>
      </c>
      <c r="BN14" s="52" t="str">
        <f t="shared" ca="1" si="221"/>
        <v xml:space="preserve"> </v>
      </c>
      <c r="BO14" s="52" t="str">
        <f t="shared" ca="1" si="209"/>
        <v xml:space="preserve"> </v>
      </c>
      <c r="BP14" s="52" t="str">
        <f t="shared" ca="1" si="194"/>
        <v xml:space="preserve"> </v>
      </c>
      <c r="BQ14" s="52" t="str">
        <f t="shared" ca="1" si="87"/>
        <v xml:space="preserve"> </v>
      </c>
      <c r="BR14" s="52" t="e">
        <f t="shared" ca="1" si="5"/>
        <v>#N/A</v>
      </c>
      <c r="BS14" s="52"/>
      <c r="BT14" s="3" t="str">
        <f t="shared" si="88"/>
        <v/>
      </c>
      <c r="BU14" s="3">
        <f t="shared" si="6"/>
        <v>0</v>
      </c>
      <c r="BV14" s="3">
        <f t="shared" si="89"/>
        <v>1</v>
      </c>
      <c r="BW14" s="3">
        <f t="shared" si="90"/>
        <v>0</v>
      </c>
      <c r="BX14" s="3" t="str">
        <f t="shared" ca="1" si="7"/>
        <v xml:space="preserve"> </v>
      </c>
      <c r="BY14" s="3" t="str">
        <f t="shared" ref="BY14:CC77" ca="1" si="233">IF(BX15=1,1,"")</f>
        <v/>
      </c>
      <c r="BZ14" s="3" t="str">
        <f t="shared" ca="1" si="222"/>
        <v/>
      </c>
      <c r="CA14" s="3" t="str">
        <f t="shared" ca="1" si="210"/>
        <v/>
      </c>
      <c r="CB14" s="3" t="str">
        <f t="shared" ca="1" si="195"/>
        <v/>
      </c>
      <c r="CC14" s="3" t="str">
        <f t="shared" ca="1" si="91"/>
        <v/>
      </c>
      <c r="CD14" s="3" t="str">
        <f t="shared" ca="1" si="8"/>
        <v/>
      </c>
      <c r="CE14" s="3" t="str">
        <f t="shared" ca="1" si="9"/>
        <v/>
      </c>
      <c r="CF14" s="3" t="str">
        <f t="shared" si="10"/>
        <v/>
      </c>
      <c r="CG14" s="37" t="e">
        <f t="shared" ca="1" si="11"/>
        <v>#N/A</v>
      </c>
      <c r="CH14" s="3" t="str">
        <f t="shared" si="12"/>
        <v/>
      </c>
      <c r="CI14" s="3">
        <f t="shared" si="92"/>
        <v>0</v>
      </c>
      <c r="CJ14" s="3">
        <f t="shared" si="196"/>
        <v>1</v>
      </c>
      <c r="CK14" s="3">
        <f t="shared" si="197"/>
        <v>0</v>
      </c>
      <c r="CL14" s="3" t="str">
        <f t="shared" ca="1" si="13"/>
        <v xml:space="preserve"> </v>
      </c>
      <c r="CM14" s="3" t="str">
        <f t="shared" ref="CM14:CQ77" ca="1" si="234">IF(CL15=1,1,"")</f>
        <v/>
      </c>
      <c r="CN14" s="3" t="str">
        <f t="shared" ca="1" si="223"/>
        <v/>
      </c>
      <c r="CO14" s="3" t="str">
        <f t="shared" ca="1" si="211"/>
        <v/>
      </c>
      <c r="CP14" s="3" t="str">
        <f t="shared" ca="1" si="198"/>
        <v/>
      </c>
      <c r="CQ14" s="3" t="str">
        <f t="shared" ca="1" si="93"/>
        <v/>
      </c>
      <c r="CR14" s="3" t="str">
        <f t="shared" ca="1" si="94"/>
        <v/>
      </c>
      <c r="CS14" s="3" t="str">
        <f t="shared" ca="1" si="95"/>
        <v/>
      </c>
      <c r="CT14" s="3" t="str">
        <f t="shared" si="96"/>
        <v/>
      </c>
      <c r="CU14" s="37" t="e">
        <f t="shared" ca="1" si="97"/>
        <v>#N/A</v>
      </c>
      <c r="CW14" s="3" t="str">
        <f t="shared" ca="1" si="98"/>
        <v/>
      </c>
      <c r="CX14" s="3">
        <f ca="1">IF(COUNTBLANK(CW14)=1,0,CW14+CX13)</f>
        <v>0</v>
      </c>
      <c r="CY14" s="2">
        <f t="shared" ca="1" si="99"/>
        <v>0</v>
      </c>
      <c r="CZ14" s="3" t="str">
        <f t="shared" ca="1" si="14"/>
        <v/>
      </c>
      <c r="DA14" s="3" t="str">
        <f t="shared" ca="1" si="15"/>
        <v/>
      </c>
      <c r="DB14" s="3" t="str">
        <f t="shared" ca="1" si="16"/>
        <v/>
      </c>
      <c r="DC14" s="3" t="str">
        <f t="shared" ca="1" si="100"/>
        <v/>
      </c>
      <c r="DD14" s="37" t="e">
        <f t="shared" ca="1" si="17"/>
        <v>#N/A</v>
      </c>
      <c r="DE14" s="3" t="str">
        <f t="shared" ca="1" si="101"/>
        <v/>
      </c>
      <c r="DF14" s="3">
        <f t="shared" ca="1" si="199"/>
        <v>0</v>
      </c>
      <c r="DG14" s="2">
        <f t="shared" ca="1" si="102"/>
        <v>0</v>
      </c>
      <c r="DH14" s="3" t="str">
        <f t="shared" ca="1" si="18"/>
        <v/>
      </c>
      <c r="DI14" s="3" t="str">
        <f t="shared" ca="1" si="19"/>
        <v/>
      </c>
      <c r="DJ14" s="3" t="str">
        <f t="shared" ca="1" si="20"/>
        <v/>
      </c>
      <c r="DK14" s="3" t="str">
        <f t="shared" ca="1" si="103"/>
        <v/>
      </c>
      <c r="DL14" s="37" t="e">
        <f t="shared" ca="1" si="21"/>
        <v>#N/A</v>
      </c>
      <c r="DN14" s="2" t="str">
        <f t="shared" si="22"/>
        <v xml:space="preserve"> </v>
      </c>
      <c r="DO14" s="3" t="str">
        <f t="shared" si="104"/>
        <v xml:space="preserve"> </v>
      </c>
      <c r="DP14" s="3" t="str">
        <f t="shared" si="105"/>
        <v xml:space="preserve"> </v>
      </c>
      <c r="DT14" s="37" t="e">
        <f t="shared" si="23"/>
        <v>#N/A</v>
      </c>
      <c r="DU14" s="3">
        <v>7</v>
      </c>
      <c r="DV14" s="3">
        <v>1</v>
      </c>
      <c r="DW14" s="7">
        <v>7</v>
      </c>
      <c r="DX14" s="7"/>
      <c r="DY14" s="7" t="e">
        <f t="shared" si="106"/>
        <v>#NUM!</v>
      </c>
      <c r="DZ14" s="7" t="e">
        <f t="shared" si="24"/>
        <v>#NUM!</v>
      </c>
      <c r="EA14" s="7" t="e">
        <f t="shared" si="25"/>
        <v>#NUM!</v>
      </c>
      <c r="EB14" s="7" t="e">
        <f t="shared" si="107"/>
        <v>#NUM!</v>
      </c>
      <c r="EC14" s="3" t="e">
        <f t="shared" si="26"/>
        <v>#NUM!</v>
      </c>
      <c r="ED14" s="3">
        <f t="shared" si="108"/>
        <v>1</v>
      </c>
      <c r="EE14" s="3" t="str">
        <f t="shared" si="109"/>
        <v/>
      </c>
      <c r="EF14" s="3" t="str">
        <f t="shared" si="110"/>
        <v/>
      </c>
      <c r="EG14" s="3" t="str">
        <f t="shared" si="111"/>
        <v/>
      </c>
      <c r="EH14" s="3" t="str">
        <f t="shared" si="112"/>
        <v/>
      </c>
      <c r="EI14" s="3" t="str">
        <f t="shared" si="113"/>
        <v/>
      </c>
      <c r="EJ14" s="3">
        <f t="shared" si="114"/>
        <v>1</v>
      </c>
      <c r="EK14" s="3" t="str">
        <f t="shared" si="115"/>
        <v/>
      </c>
      <c r="EL14" s="3" t="str">
        <f t="shared" si="116"/>
        <v/>
      </c>
      <c r="EM14" s="3" t="str">
        <f t="shared" si="117"/>
        <v/>
      </c>
      <c r="EN14" s="3" t="str">
        <f t="shared" si="118"/>
        <v/>
      </c>
      <c r="EO14" s="3">
        <f t="shared" si="119"/>
        <v>1</v>
      </c>
      <c r="EP14" s="3" t="str">
        <f t="shared" si="120"/>
        <v/>
      </c>
      <c r="EQ14" s="3" t="str">
        <f t="shared" si="121"/>
        <v/>
      </c>
      <c r="ER14" s="3" t="str">
        <f t="shared" si="122"/>
        <v/>
      </c>
      <c r="ES14" s="3">
        <f t="shared" si="123"/>
        <v>1</v>
      </c>
      <c r="ET14" s="3" t="str">
        <f t="shared" si="124"/>
        <v/>
      </c>
      <c r="EU14" s="3" t="str">
        <f t="shared" si="125"/>
        <v/>
      </c>
      <c r="EV14" s="3">
        <f t="shared" si="126"/>
        <v>1</v>
      </c>
      <c r="EW14" s="3" t="str">
        <f t="shared" si="127"/>
        <v/>
      </c>
      <c r="EX14" s="3">
        <f t="shared" si="128"/>
        <v>1</v>
      </c>
      <c r="EZ14" s="40">
        <f t="shared" si="27"/>
        <v>1</v>
      </c>
      <c r="FA14" s="9" t="e">
        <f t="shared" si="28"/>
        <v>#NUM!</v>
      </c>
      <c r="FB14" s="9">
        <f t="shared" si="29"/>
        <v>1</v>
      </c>
      <c r="FC14" s="9" t="e">
        <f t="shared" si="30"/>
        <v>#N/A</v>
      </c>
      <c r="FD14" s="9" t="e">
        <f t="shared" si="31"/>
        <v>#N/A</v>
      </c>
      <c r="FE14" s="3">
        <f t="shared" si="129"/>
        <v>1</v>
      </c>
      <c r="FG14" s="3" t="e">
        <f t="shared" si="130"/>
        <v>#DIV/0!</v>
      </c>
      <c r="FH14" s="3" t="str">
        <f t="shared" si="131"/>
        <v/>
      </c>
      <c r="FI14" s="3" t="str">
        <f t="shared" si="132"/>
        <v/>
      </c>
      <c r="FJ14" s="3" t="str">
        <f t="shared" si="133"/>
        <v/>
      </c>
      <c r="FK14" s="3" t="str">
        <f t="shared" si="134"/>
        <v/>
      </c>
      <c r="FL14" s="3" t="str">
        <f t="shared" si="135"/>
        <v/>
      </c>
      <c r="FM14" s="3" t="e">
        <f t="shared" si="136"/>
        <v>#DIV/0!</v>
      </c>
      <c r="FN14" s="3" t="str">
        <f t="shared" si="137"/>
        <v/>
      </c>
      <c r="FO14" s="3" t="str">
        <f t="shared" si="138"/>
        <v/>
      </c>
      <c r="FP14" s="3" t="str">
        <f t="shared" si="139"/>
        <v/>
      </c>
      <c r="FQ14" s="3" t="str">
        <f t="shared" si="140"/>
        <v/>
      </c>
      <c r="FR14" s="3" t="e">
        <f t="shared" si="141"/>
        <v>#DIV/0!</v>
      </c>
      <c r="FS14" s="3" t="str">
        <f t="shared" si="142"/>
        <v/>
      </c>
      <c r="FT14" s="3" t="str">
        <f t="shared" si="143"/>
        <v/>
      </c>
      <c r="FU14" s="3" t="str">
        <f t="shared" si="144"/>
        <v/>
      </c>
      <c r="FV14" s="3" t="e">
        <f t="shared" si="145"/>
        <v>#DIV/0!</v>
      </c>
      <c r="FW14" s="3" t="str">
        <f t="shared" si="146"/>
        <v/>
      </c>
      <c r="FX14" s="3" t="str">
        <f t="shared" si="147"/>
        <v/>
      </c>
      <c r="FY14" s="3" t="e">
        <f t="shared" si="148"/>
        <v>#DIV/0!</v>
      </c>
      <c r="FZ14" s="3" t="str">
        <f t="shared" si="149"/>
        <v/>
      </c>
      <c r="GA14" s="3" t="e">
        <f t="shared" si="150"/>
        <v>#DIV/0!</v>
      </c>
      <c r="GB14" s="3" t="str">
        <f t="shared" si="151"/>
        <v/>
      </c>
      <c r="GC14" s="3" t="str">
        <f t="shared" si="152"/>
        <v/>
      </c>
      <c r="GD14" s="3" t="str">
        <f t="shared" si="153"/>
        <v/>
      </c>
      <c r="GE14" s="3" t="str">
        <f t="shared" si="154"/>
        <v/>
      </c>
      <c r="GF14" s="3" t="str">
        <f t="shared" si="155"/>
        <v/>
      </c>
      <c r="GG14" s="3" t="str">
        <f t="shared" si="156"/>
        <v/>
      </c>
      <c r="GI14" s="9" t="str">
        <f t="shared" si="200"/>
        <v/>
      </c>
      <c r="GJ14" s="9" t="str">
        <f t="shared" si="157"/>
        <v/>
      </c>
      <c r="GK14" s="9" t="str">
        <f t="shared" si="158"/>
        <v/>
      </c>
      <c r="GL14" s="41" t="e">
        <f t="shared" si="159"/>
        <v>#DIV/0!</v>
      </c>
      <c r="GM14" s="41" t="e">
        <f t="shared" si="160"/>
        <v>#DIV/0!</v>
      </c>
      <c r="GN14" s="41" t="e">
        <f t="shared" si="32"/>
        <v>#DIV/0!</v>
      </c>
      <c r="GO14" s="41" t="e">
        <f t="shared" si="33"/>
        <v>#N/A</v>
      </c>
      <c r="GP14" s="3" t="e">
        <f t="shared" si="161"/>
        <v>#DIV/0!</v>
      </c>
      <c r="GQ14" s="55" t="e">
        <f t="shared" si="34"/>
        <v>#DIV/0!</v>
      </c>
      <c r="GR14" s="55" t="e">
        <f t="shared" si="35"/>
        <v>#DIV/0!</v>
      </c>
      <c r="GS14" s="3" t="e">
        <f t="shared" si="36"/>
        <v>#DIV/0!</v>
      </c>
      <c r="GT14" s="3" t="e">
        <f t="shared" si="37"/>
        <v>#DIV/0!</v>
      </c>
      <c r="GU14" s="3" t="e">
        <f t="shared" si="38"/>
        <v>#DIV/0!</v>
      </c>
      <c r="GV14" s="3" t="e">
        <f t="shared" si="39"/>
        <v>#DIV/0!</v>
      </c>
      <c r="GX14" s="37" t="e">
        <f t="shared" si="40"/>
        <v>#DIV/0!</v>
      </c>
      <c r="GZ14" s="3" t="e">
        <f t="shared" si="41"/>
        <v>#DIV/0!</v>
      </c>
      <c r="HA14" s="3" t="e">
        <f t="shared" ca="1" si="213"/>
        <v>#DIV/0!</v>
      </c>
      <c r="HB14" s="2" t="e">
        <f t="shared" ca="1" si="214"/>
        <v>#DIV/0!</v>
      </c>
      <c r="HC14" s="2" t="e">
        <f t="shared" ca="1" si="224"/>
        <v>#DIV/0!</v>
      </c>
      <c r="HD14" s="39" t="e">
        <f t="shared" ca="1" si="163"/>
        <v>#DIV/0!</v>
      </c>
      <c r="HF14" s="3" t="str">
        <f t="shared" si="42"/>
        <v/>
      </c>
      <c r="HG14" s="3" t="str">
        <f t="shared" si="43"/>
        <v/>
      </c>
      <c r="HJ14" s="3" t="str">
        <f ca="1">IF(HI15=1,1,"")</f>
        <v/>
      </c>
      <c r="HK14" s="3" t="str">
        <f t="shared" ref="HK14:HO77" ca="1" si="235">IF(HJ15=1,1,"")</f>
        <v/>
      </c>
      <c r="HL14" s="3" t="str">
        <f t="shared" ca="1" si="225"/>
        <v/>
      </c>
      <c r="HM14" s="3" t="str">
        <f t="shared" ca="1" si="215"/>
        <v/>
      </c>
      <c r="HN14" s="3" t="str">
        <f t="shared" ca="1" si="201"/>
        <v/>
      </c>
      <c r="HO14" s="3" t="str">
        <f t="shared" ca="1" si="164"/>
        <v/>
      </c>
      <c r="HP14" s="37" t="e">
        <f t="shared" ca="1" si="44"/>
        <v>#N/A</v>
      </c>
      <c r="HS14" s="3" t="str">
        <f ca="1">IF(HR15=1,1,"")</f>
        <v/>
      </c>
      <c r="HT14" s="3" t="str">
        <f t="shared" ref="HT14:HX77" ca="1" si="236">IF(HS15=1,1,"")</f>
        <v/>
      </c>
      <c r="HU14" s="3" t="str">
        <f t="shared" ca="1" si="226"/>
        <v/>
      </c>
      <c r="HV14" s="3" t="str">
        <f t="shared" ca="1" si="216"/>
        <v/>
      </c>
      <c r="HW14" s="3" t="str">
        <f t="shared" ca="1" si="202"/>
        <v/>
      </c>
      <c r="HX14" s="3" t="str">
        <f t="shared" ca="1" si="165"/>
        <v/>
      </c>
      <c r="HY14" s="37" t="e">
        <f t="shared" ca="1" si="45"/>
        <v>#N/A</v>
      </c>
      <c r="IA14" s="3" t="str">
        <f t="shared" ca="1" si="166"/>
        <v/>
      </c>
      <c r="IB14" s="3">
        <f t="shared" ca="1" si="203"/>
        <v>0</v>
      </c>
      <c r="IC14" s="2">
        <f t="shared" ca="1" si="167"/>
        <v>0</v>
      </c>
      <c r="ID14" s="37" t="e">
        <f t="shared" ca="1" si="46"/>
        <v>#N/A</v>
      </c>
      <c r="IE14" s="3" t="str">
        <f t="shared" ca="1" si="168"/>
        <v/>
      </c>
      <c r="IF14" s="3">
        <f t="shared" ca="1" si="169"/>
        <v>0</v>
      </c>
      <c r="IG14" s="2">
        <f t="shared" ca="1" si="170"/>
        <v>0</v>
      </c>
      <c r="IH14" s="37" t="e">
        <f t="shared" ca="1" si="47"/>
        <v>#N/A</v>
      </c>
      <c r="II14" s="3" t="e">
        <f t="shared" si="171"/>
        <v>#N/A</v>
      </c>
      <c r="IJ14" s="3" t="e">
        <f t="shared" si="172"/>
        <v>#N/A</v>
      </c>
      <c r="IT14" s="3" t="e">
        <f ca="1">IF(IS15=1,1,"")</f>
        <v>#DIV/0!</v>
      </c>
      <c r="IU14" s="3" t="e">
        <f t="shared" ref="IU14:IY77" ca="1" si="237">IF(IT15=1,1,"")</f>
        <v>#N/A</v>
      </c>
      <c r="IV14" s="3" t="str">
        <f t="shared" ca="1" si="227"/>
        <v/>
      </c>
      <c r="IW14" s="3" t="str">
        <f t="shared" ca="1" si="217"/>
        <v/>
      </c>
      <c r="IX14" s="3" t="str">
        <f t="shared" ca="1" si="204"/>
        <v/>
      </c>
      <c r="IY14" s="3" t="str">
        <f t="shared" ca="1" si="173"/>
        <v/>
      </c>
      <c r="IZ14" s="37" t="e">
        <f t="shared" ca="1" si="48"/>
        <v>#DIV/0!</v>
      </c>
      <c r="JB14" s="3" t="str">
        <f t="shared" si="174"/>
        <v/>
      </c>
      <c r="JC14" s="55" t="e">
        <f t="shared" si="175"/>
        <v>#DIV/0!</v>
      </c>
      <c r="JD14" s="41" t="e">
        <f t="shared" si="176"/>
        <v>#DIV/0!</v>
      </c>
      <c r="JE14" s="41" t="e">
        <f t="shared" si="177"/>
        <v>#DIV/0!</v>
      </c>
      <c r="JF14" s="3" t="e">
        <f t="shared" si="178"/>
        <v>#DIV/0!</v>
      </c>
      <c r="JG14" s="41" t="e">
        <f t="shared" si="179"/>
        <v>#DIV/0!</v>
      </c>
      <c r="JH14" s="41" t="e">
        <f t="shared" si="180"/>
        <v>#DIV/0!</v>
      </c>
      <c r="JJ14" s="37" t="e">
        <f t="shared" si="181"/>
        <v>#DIV/0!</v>
      </c>
      <c r="JL14" s="3" t="e">
        <f t="shared" si="182"/>
        <v>#DIV/0!</v>
      </c>
      <c r="JM14" s="3" t="e">
        <f t="shared" ca="1" si="205"/>
        <v>#DIV/0!</v>
      </c>
      <c r="JP14" s="37" t="e">
        <f t="shared" ca="1" si="183"/>
        <v>#DIV/0!</v>
      </c>
      <c r="JR14" s="37" t="str">
        <f t="shared" si="184"/>
        <v/>
      </c>
      <c r="JS14" s="3" t="str">
        <f t="shared" si="185"/>
        <v/>
      </c>
      <c r="JV14" s="3" t="e">
        <f ca="1">IF(JU15=1,1,"")</f>
        <v>#DIV/0!</v>
      </c>
      <c r="JW14" s="3" t="str">
        <f t="shared" ref="JW14:KA77" ca="1" si="238">IF(JV15=1,1,"")</f>
        <v/>
      </c>
      <c r="JX14" s="3" t="str">
        <f t="shared" ca="1" si="228"/>
        <v/>
      </c>
      <c r="JY14" s="3" t="str">
        <f t="shared" ca="1" si="218"/>
        <v/>
      </c>
      <c r="JZ14" s="3" t="str">
        <f t="shared" ca="1" si="206"/>
        <v/>
      </c>
      <c r="KA14" s="3" t="str">
        <f t="shared" ca="1" si="186"/>
        <v/>
      </c>
      <c r="KB14" s="3" t="e">
        <f t="shared" ca="1" si="187"/>
        <v>#DIV/0!</v>
      </c>
      <c r="KE14" s="3" t="e">
        <f ca="1">IF(KD15=1,1,"")</f>
        <v>#DIV/0!</v>
      </c>
      <c r="KF14" s="3" t="str">
        <f t="shared" ref="KF14:KJ77" ca="1" si="239">IF(KE15=1,1,"")</f>
        <v/>
      </c>
      <c r="KG14" s="3" t="str">
        <f t="shared" ca="1" si="229"/>
        <v/>
      </c>
      <c r="KH14" s="3" t="str">
        <f t="shared" ca="1" si="219"/>
        <v/>
      </c>
      <c r="KI14" s="3" t="str">
        <f t="shared" ca="1" si="207"/>
        <v/>
      </c>
      <c r="KJ14" s="3" t="str">
        <f t="shared" ca="1" si="188"/>
        <v/>
      </c>
      <c r="KK14" s="3" t="e">
        <f t="shared" ca="1" si="189"/>
        <v>#DIV/0!</v>
      </c>
      <c r="KU14" s="3" t="str">
        <f t="shared" si="190"/>
        <v/>
      </c>
      <c r="KV14" s="3" t="e">
        <f t="shared" si="191"/>
        <v>#DIV/0!</v>
      </c>
      <c r="LF14" s="3" t="e">
        <f ca="1">IF(LE15=1,1,"")</f>
        <v>#DIV/0!</v>
      </c>
      <c r="LG14" s="3" t="e">
        <f t="shared" ref="LG14:LK77" ca="1" si="240">IF(LF15=1,1,"")</f>
        <v>#DIV/0!</v>
      </c>
      <c r="LH14" s="3" t="str">
        <f t="shared" ca="1" si="230"/>
        <v/>
      </c>
      <c r="LI14" s="3" t="str">
        <f t="shared" ca="1" si="220"/>
        <v/>
      </c>
      <c r="LJ14" s="3" t="str">
        <f t="shared" ca="1" si="208"/>
        <v/>
      </c>
      <c r="LK14" s="3" t="str">
        <f t="shared" ca="1" si="192"/>
        <v/>
      </c>
      <c r="LL14" s="37" t="e">
        <f t="shared" ca="1" si="193"/>
        <v>#DIV/0!</v>
      </c>
    </row>
    <row r="15" spans="1:329" s="3" customFormat="1">
      <c r="A15" s="42" t="e">
        <f>IF(D15="","",Data!C23)</f>
        <v>#N/A</v>
      </c>
      <c r="B15" s="5" t="e">
        <f>IF(D15="","",Data!B23)</f>
        <v>#N/A</v>
      </c>
      <c r="C15" s="3">
        <v>7</v>
      </c>
      <c r="D15" s="3" t="e">
        <f>IF(Data!C23="", NA(), Data!C23)</f>
        <v>#N/A</v>
      </c>
      <c r="E15" s="3" t="str">
        <f>IF(Data!C23="", " ", Data!D23)</f>
        <v xml:space="preserve"> </v>
      </c>
      <c r="F15" s="3" t="str">
        <f>IF(E15=" "," ",Data!F$26)</f>
        <v xml:space="preserve"> </v>
      </c>
      <c r="G15" s="3" t="str">
        <f>IF($C15&lt;Data!$F$37,"x"," ")</f>
        <v>x</v>
      </c>
      <c r="H15" s="3" t="e">
        <f>IF(I15="",#REF!,I15)</f>
        <v>#N/A</v>
      </c>
      <c r="I15" s="2" t="e">
        <f t="shared" si="49"/>
        <v>#N/A</v>
      </c>
      <c r="J15" s="3">
        <f>IF(AND(Data!$F$37&lt;&gt;""),IF(AD15=$E15,1,""))</f>
        <v>1</v>
      </c>
      <c r="K15" s="3" t="str">
        <f>IF(AND(Data!$F$40&lt;&gt;""),IF(AE15=$E15,2,""))</f>
        <v/>
      </c>
      <c r="L15" s="3" t="str">
        <f>IF(AND(Data!$F$43&lt;&gt;""),IF(AF15=$E15,3,""))</f>
        <v/>
      </c>
      <c r="M15" s="3" t="str">
        <f>IF(AND(Data!$F$46&lt;&gt;""),IF(AG15=$E15,4,""))</f>
        <v/>
      </c>
      <c r="N15" s="3" t="str">
        <f>IF(AND(Data!$F$49&lt;&gt;""),IF(AH15=$E15,5,""))</f>
        <v/>
      </c>
      <c r="O15" s="3" t="str">
        <f>IF(AND(Calc!$LQ$3&lt;&gt;""),IF(AI15=$E15,6,""))</f>
        <v/>
      </c>
      <c r="P15" s="3">
        <f t="shared" si="50"/>
        <v>1</v>
      </c>
      <c r="Q15" s="3" t="str">
        <f t="shared" si="51"/>
        <v/>
      </c>
      <c r="R15" s="3" t="str">
        <f t="shared" si="52"/>
        <v/>
      </c>
      <c r="S15" s="3" t="str">
        <f t="shared" si="53"/>
        <v/>
      </c>
      <c r="T15" s="3" t="str">
        <f t="shared" si="54"/>
        <v/>
      </c>
      <c r="U15" s="3">
        <f t="shared" si="55"/>
        <v>1</v>
      </c>
      <c r="V15" s="3" t="str">
        <f t="shared" si="56"/>
        <v/>
      </c>
      <c r="W15" s="3" t="str">
        <f t="shared" si="57"/>
        <v/>
      </c>
      <c r="X15" s="3" t="str">
        <f t="shared" si="58"/>
        <v/>
      </c>
      <c r="Y15" s="3">
        <f t="shared" si="59"/>
        <v>1</v>
      </c>
      <c r="Z15" s="3" t="str">
        <f t="shared" si="60"/>
        <v/>
      </c>
      <c r="AA15" s="3" t="str">
        <f t="shared" si="61"/>
        <v/>
      </c>
      <c r="AB15" s="3">
        <f t="shared" si="62"/>
        <v>1</v>
      </c>
      <c r="AC15" s="49">
        <f t="shared" si="63"/>
        <v>1</v>
      </c>
      <c r="AD15" s="3" t="str">
        <f>IF($C15&lt;Data!$F$37,E15,"")</f>
        <v xml:space="preserve"> </v>
      </c>
      <c r="AE15" s="3" t="b">
        <f>IF(AND($C15&gt;=Data!$F$37),IF($C15&lt;Data!$F$40,E15,""))</f>
        <v>0</v>
      </c>
      <c r="AF15" s="3" t="b">
        <f>IF(AND($C15&gt;=Data!$F$40),IF($C15&lt;Data!$F$43,E15,""))</f>
        <v>0</v>
      </c>
      <c r="AG15" s="3" t="b">
        <f>IF(AND($C15&gt;=Data!$F$43),IF($C15&lt;Data!$F$46,E15,""))</f>
        <v>0</v>
      </c>
      <c r="AH15" s="3" t="b">
        <f>IF(AND($C15&gt;=Data!$F$46),IF($C15&lt;Data!$F$49,E15,""))</f>
        <v>0</v>
      </c>
      <c r="AI15" s="3" t="b">
        <f>IF(AND($C15&gt;=Data!$F$49),IF($C15&lt;=Calc!$LQ$3,E15,""))</f>
        <v>0</v>
      </c>
      <c r="AJ15" s="3" t="str">
        <f t="shared" si="0"/>
        <v xml:space="preserve"> </v>
      </c>
      <c r="AK15" s="3">
        <f t="shared" si="64"/>
        <v>1</v>
      </c>
      <c r="AL15" s="3" t="str">
        <f t="shared" si="65"/>
        <v/>
      </c>
      <c r="AM15" s="3" t="str">
        <f t="shared" si="66"/>
        <v/>
      </c>
      <c r="AN15" s="3" t="str">
        <f t="shared" si="67"/>
        <v/>
      </c>
      <c r="AO15" s="3" t="str">
        <f t="shared" si="68"/>
        <v/>
      </c>
      <c r="AP15" s="3" t="str">
        <f t="shared" si="69"/>
        <v/>
      </c>
      <c r="AQ15" s="3">
        <f t="shared" si="70"/>
        <v>1</v>
      </c>
      <c r="AR15" s="3" t="str">
        <f t="shared" si="71"/>
        <v/>
      </c>
      <c r="AS15" s="3" t="str">
        <f t="shared" si="72"/>
        <v/>
      </c>
      <c r="AT15" s="3" t="str">
        <f t="shared" si="73"/>
        <v/>
      </c>
      <c r="AU15" s="3" t="str">
        <f t="shared" si="74"/>
        <v/>
      </c>
      <c r="AV15" s="3">
        <f t="shared" si="75"/>
        <v>1</v>
      </c>
      <c r="AW15" s="3" t="str">
        <f t="shared" si="76"/>
        <v/>
      </c>
      <c r="AX15" s="3" t="str">
        <f t="shared" si="77"/>
        <v/>
      </c>
      <c r="AY15" s="3" t="str">
        <f t="shared" si="78"/>
        <v/>
      </c>
      <c r="AZ15" s="3">
        <f t="shared" si="79"/>
        <v>1</v>
      </c>
      <c r="BA15" s="3" t="str">
        <f t="shared" si="80"/>
        <v/>
      </c>
      <c r="BB15" s="3" t="str">
        <f t="shared" si="81"/>
        <v/>
      </c>
      <c r="BC15" s="3">
        <f t="shared" si="82"/>
        <v>1</v>
      </c>
      <c r="BD15" s="3" t="str">
        <f t="shared" si="83"/>
        <v/>
      </c>
      <c r="BE15" s="3">
        <f t="shared" si="84"/>
        <v>1</v>
      </c>
      <c r="BF15" s="9">
        <f t="shared" si="1"/>
        <v>1</v>
      </c>
      <c r="BG15" s="3" t="e">
        <f t="shared" si="2"/>
        <v>#N/A</v>
      </c>
      <c r="BH15" s="3" t="e">
        <f t="shared" si="3"/>
        <v>#N/A</v>
      </c>
      <c r="BI15" s="3">
        <f t="shared" si="85"/>
        <v>1</v>
      </c>
      <c r="BJ15" s="44" t="str">
        <f t="shared" si="86"/>
        <v/>
      </c>
      <c r="BK15" s="52">
        <f t="shared" si="4"/>
        <v>2</v>
      </c>
      <c r="BL15" s="52" t="str">
        <f t="shared" ca="1" si="231"/>
        <v xml:space="preserve"> </v>
      </c>
      <c r="BM15" s="52" t="str">
        <f t="shared" ca="1" si="232"/>
        <v xml:space="preserve"> </v>
      </c>
      <c r="BN15" s="52" t="str">
        <f t="shared" ca="1" si="221"/>
        <v xml:space="preserve"> </v>
      </c>
      <c r="BO15" s="52" t="str">
        <f t="shared" ca="1" si="209"/>
        <v xml:space="preserve"> </v>
      </c>
      <c r="BP15" s="52" t="str">
        <f t="shared" ca="1" si="194"/>
        <v xml:space="preserve"> </v>
      </c>
      <c r="BQ15" s="52" t="str">
        <f t="shared" ca="1" si="87"/>
        <v xml:space="preserve"> </v>
      </c>
      <c r="BR15" s="52" t="e">
        <f t="shared" ca="1" si="5"/>
        <v>#N/A</v>
      </c>
      <c r="BS15" s="52"/>
      <c r="BT15" s="3" t="str">
        <f t="shared" si="88"/>
        <v/>
      </c>
      <c r="BU15" s="3">
        <f t="shared" si="6"/>
        <v>0</v>
      </c>
      <c r="BV15" s="3">
        <f t="shared" si="89"/>
        <v>1</v>
      </c>
      <c r="BW15" s="3">
        <f t="shared" si="90"/>
        <v>0</v>
      </c>
      <c r="BX15" s="3" t="str">
        <f t="shared" ca="1" si="7"/>
        <v xml:space="preserve"> </v>
      </c>
      <c r="BY15" s="3" t="str">
        <f t="shared" ca="1" si="233"/>
        <v/>
      </c>
      <c r="BZ15" s="3" t="str">
        <f t="shared" ca="1" si="222"/>
        <v/>
      </c>
      <c r="CA15" s="3" t="str">
        <f t="shared" ca="1" si="210"/>
        <v/>
      </c>
      <c r="CB15" s="3" t="str">
        <f t="shared" ca="1" si="195"/>
        <v/>
      </c>
      <c r="CC15" s="3" t="str">
        <f t="shared" ca="1" si="91"/>
        <v/>
      </c>
      <c r="CD15" s="3" t="str">
        <f t="shared" ca="1" si="8"/>
        <v/>
      </c>
      <c r="CE15" s="3" t="str">
        <f t="shared" ca="1" si="9"/>
        <v/>
      </c>
      <c r="CF15" s="3" t="str">
        <f t="shared" si="10"/>
        <v/>
      </c>
      <c r="CG15" s="37" t="e">
        <f t="shared" ca="1" si="11"/>
        <v>#N/A</v>
      </c>
      <c r="CH15" s="3" t="str">
        <f t="shared" si="12"/>
        <v/>
      </c>
      <c r="CI15" s="3">
        <f t="shared" si="92"/>
        <v>0</v>
      </c>
      <c r="CJ15" s="3">
        <f t="shared" si="196"/>
        <v>1</v>
      </c>
      <c r="CK15" s="3">
        <f t="shared" si="197"/>
        <v>0</v>
      </c>
      <c r="CL15" s="3" t="str">
        <f t="shared" ca="1" si="13"/>
        <v xml:space="preserve"> </v>
      </c>
      <c r="CM15" s="3" t="str">
        <f t="shared" ca="1" si="234"/>
        <v/>
      </c>
      <c r="CN15" s="3" t="str">
        <f t="shared" ca="1" si="223"/>
        <v/>
      </c>
      <c r="CO15" s="3" t="str">
        <f t="shared" ca="1" si="211"/>
        <v/>
      </c>
      <c r="CP15" s="3" t="str">
        <f t="shared" ca="1" si="198"/>
        <v/>
      </c>
      <c r="CQ15" s="3" t="str">
        <f t="shared" ca="1" si="93"/>
        <v/>
      </c>
      <c r="CR15" s="3" t="str">
        <f t="shared" ca="1" si="94"/>
        <v/>
      </c>
      <c r="CS15" s="3" t="str">
        <f t="shared" ca="1" si="95"/>
        <v/>
      </c>
      <c r="CT15" s="3" t="str">
        <f t="shared" si="96"/>
        <v/>
      </c>
      <c r="CU15" s="37" t="e">
        <f t="shared" ca="1" si="97"/>
        <v>#N/A</v>
      </c>
      <c r="CW15" s="3" t="str">
        <f t="shared" ca="1" si="98"/>
        <v/>
      </c>
      <c r="CX15" s="3">
        <f t="shared" ca="1" si="212"/>
        <v>0</v>
      </c>
      <c r="CY15" s="2">
        <f t="shared" ca="1" si="99"/>
        <v>0</v>
      </c>
      <c r="CZ15" s="3" t="str">
        <f t="shared" ca="1" si="14"/>
        <v/>
      </c>
      <c r="DA15" s="3" t="str">
        <f t="shared" ca="1" si="15"/>
        <v/>
      </c>
      <c r="DB15" s="3" t="str">
        <f t="shared" ca="1" si="16"/>
        <v/>
      </c>
      <c r="DC15" s="3" t="str">
        <f t="shared" ca="1" si="100"/>
        <v/>
      </c>
      <c r="DD15" s="37" t="e">
        <f t="shared" ca="1" si="17"/>
        <v>#N/A</v>
      </c>
      <c r="DE15" s="3" t="str">
        <f t="shared" ca="1" si="101"/>
        <v/>
      </c>
      <c r="DF15" s="3">
        <f t="shared" ca="1" si="199"/>
        <v>0</v>
      </c>
      <c r="DG15" s="2">
        <f t="shared" ca="1" si="102"/>
        <v>0</v>
      </c>
      <c r="DH15" s="3" t="str">
        <f t="shared" ca="1" si="18"/>
        <v/>
      </c>
      <c r="DI15" s="3" t="str">
        <f t="shared" ca="1" si="19"/>
        <v/>
      </c>
      <c r="DJ15" s="3" t="str">
        <f t="shared" ca="1" si="20"/>
        <v/>
      </c>
      <c r="DK15" s="3" t="str">
        <f t="shared" ca="1" si="103"/>
        <v/>
      </c>
      <c r="DL15" s="37" t="e">
        <f t="shared" ca="1" si="21"/>
        <v>#N/A</v>
      </c>
      <c r="DN15" s="2" t="str">
        <f t="shared" si="22"/>
        <v xml:space="preserve"> </v>
      </c>
      <c r="DO15" s="3" t="str">
        <f t="shared" si="104"/>
        <v xml:space="preserve"> </v>
      </c>
      <c r="DP15" s="3" t="str">
        <f t="shared" si="105"/>
        <v xml:space="preserve"> </v>
      </c>
      <c r="DT15" s="37" t="e">
        <f t="shared" si="23"/>
        <v>#N/A</v>
      </c>
      <c r="DU15" s="3">
        <v>8</v>
      </c>
      <c r="DV15" s="3">
        <v>1</v>
      </c>
      <c r="DW15" s="7">
        <v>8</v>
      </c>
      <c r="DX15" s="7"/>
      <c r="DY15" s="7" t="e">
        <f t="shared" si="106"/>
        <v>#NUM!</v>
      </c>
      <c r="DZ15" s="7" t="e">
        <f t="shared" si="24"/>
        <v>#NUM!</v>
      </c>
      <c r="EA15" s="7" t="e">
        <f t="shared" si="25"/>
        <v>#NUM!</v>
      </c>
      <c r="EB15" s="7" t="e">
        <f t="shared" si="107"/>
        <v>#NUM!</v>
      </c>
      <c r="EC15" s="3" t="e">
        <f t="shared" si="26"/>
        <v>#NUM!</v>
      </c>
      <c r="ED15" s="3">
        <f t="shared" si="108"/>
        <v>1</v>
      </c>
      <c r="EE15" s="3" t="str">
        <f t="shared" si="109"/>
        <v/>
      </c>
      <c r="EF15" s="3" t="str">
        <f t="shared" si="110"/>
        <v/>
      </c>
      <c r="EG15" s="3" t="str">
        <f t="shared" si="111"/>
        <v/>
      </c>
      <c r="EH15" s="3" t="str">
        <f t="shared" si="112"/>
        <v/>
      </c>
      <c r="EI15" s="3" t="str">
        <f t="shared" si="113"/>
        <v/>
      </c>
      <c r="EJ15" s="3">
        <f t="shared" si="114"/>
        <v>1</v>
      </c>
      <c r="EK15" s="3" t="str">
        <f t="shared" si="115"/>
        <v/>
      </c>
      <c r="EL15" s="3" t="str">
        <f t="shared" si="116"/>
        <v/>
      </c>
      <c r="EM15" s="3" t="str">
        <f t="shared" si="117"/>
        <v/>
      </c>
      <c r="EN15" s="3" t="str">
        <f t="shared" si="118"/>
        <v/>
      </c>
      <c r="EO15" s="3">
        <f t="shared" si="119"/>
        <v>1</v>
      </c>
      <c r="EP15" s="3" t="str">
        <f t="shared" si="120"/>
        <v/>
      </c>
      <c r="EQ15" s="3" t="str">
        <f t="shared" si="121"/>
        <v/>
      </c>
      <c r="ER15" s="3" t="str">
        <f t="shared" si="122"/>
        <v/>
      </c>
      <c r="ES15" s="3">
        <f t="shared" si="123"/>
        <v>1</v>
      </c>
      <c r="ET15" s="3" t="str">
        <f t="shared" si="124"/>
        <v/>
      </c>
      <c r="EU15" s="3" t="str">
        <f t="shared" si="125"/>
        <v/>
      </c>
      <c r="EV15" s="3">
        <f t="shared" si="126"/>
        <v>1</v>
      </c>
      <c r="EW15" s="3" t="str">
        <f t="shared" si="127"/>
        <v/>
      </c>
      <c r="EX15" s="3">
        <f t="shared" si="128"/>
        <v>1</v>
      </c>
      <c r="EZ15" s="40">
        <f t="shared" si="27"/>
        <v>1</v>
      </c>
      <c r="FA15" s="9" t="e">
        <f t="shared" si="28"/>
        <v>#NUM!</v>
      </c>
      <c r="FB15" s="9">
        <f t="shared" si="29"/>
        <v>1</v>
      </c>
      <c r="FC15" s="9" t="e">
        <f t="shared" si="30"/>
        <v>#N/A</v>
      </c>
      <c r="FD15" s="9" t="e">
        <f t="shared" si="31"/>
        <v>#N/A</v>
      </c>
      <c r="FE15" s="3">
        <f t="shared" si="129"/>
        <v>1</v>
      </c>
      <c r="FG15" s="3" t="e">
        <f t="shared" si="130"/>
        <v>#DIV/0!</v>
      </c>
      <c r="FH15" s="3" t="str">
        <f t="shared" si="131"/>
        <v/>
      </c>
      <c r="FI15" s="3" t="str">
        <f t="shared" si="132"/>
        <v/>
      </c>
      <c r="FJ15" s="3" t="str">
        <f t="shared" si="133"/>
        <v/>
      </c>
      <c r="FK15" s="3" t="str">
        <f t="shared" si="134"/>
        <v/>
      </c>
      <c r="FL15" s="3" t="str">
        <f t="shared" si="135"/>
        <v/>
      </c>
      <c r="FM15" s="3" t="e">
        <f t="shared" si="136"/>
        <v>#DIV/0!</v>
      </c>
      <c r="FN15" s="3" t="str">
        <f t="shared" si="137"/>
        <v/>
      </c>
      <c r="FO15" s="3" t="str">
        <f t="shared" si="138"/>
        <v/>
      </c>
      <c r="FP15" s="3" t="str">
        <f t="shared" si="139"/>
        <v/>
      </c>
      <c r="FQ15" s="3" t="str">
        <f t="shared" si="140"/>
        <v/>
      </c>
      <c r="FR15" s="3" t="e">
        <f t="shared" si="141"/>
        <v>#DIV/0!</v>
      </c>
      <c r="FS15" s="3" t="str">
        <f t="shared" si="142"/>
        <v/>
      </c>
      <c r="FT15" s="3" t="str">
        <f t="shared" si="143"/>
        <v/>
      </c>
      <c r="FU15" s="3" t="str">
        <f t="shared" si="144"/>
        <v/>
      </c>
      <c r="FV15" s="3" t="e">
        <f t="shared" si="145"/>
        <v>#DIV/0!</v>
      </c>
      <c r="FW15" s="3" t="str">
        <f t="shared" si="146"/>
        <v/>
      </c>
      <c r="FX15" s="3" t="str">
        <f t="shared" si="147"/>
        <v/>
      </c>
      <c r="FY15" s="3" t="e">
        <f t="shared" si="148"/>
        <v>#DIV/0!</v>
      </c>
      <c r="FZ15" s="3" t="str">
        <f t="shared" si="149"/>
        <v/>
      </c>
      <c r="GA15" s="3" t="e">
        <f t="shared" si="150"/>
        <v>#DIV/0!</v>
      </c>
      <c r="GB15" s="3" t="str">
        <f t="shared" si="151"/>
        <v/>
      </c>
      <c r="GC15" s="3" t="str">
        <f t="shared" si="152"/>
        <v/>
      </c>
      <c r="GD15" s="3" t="str">
        <f t="shared" si="153"/>
        <v/>
      </c>
      <c r="GE15" s="3" t="str">
        <f t="shared" si="154"/>
        <v/>
      </c>
      <c r="GF15" s="3" t="str">
        <f t="shared" si="155"/>
        <v/>
      </c>
      <c r="GG15" s="3" t="str">
        <f t="shared" si="156"/>
        <v/>
      </c>
      <c r="GI15" s="9" t="str">
        <f t="shared" si="200"/>
        <v/>
      </c>
      <c r="GJ15" s="9" t="str">
        <f t="shared" si="157"/>
        <v/>
      </c>
      <c r="GK15" s="9" t="str">
        <f t="shared" si="158"/>
        <v/>
      </c>
      <c r="GL15" s="41" t="e">
        <f t="shared" si="159"/>
        <v>#DIV/0!</v>
      </c>
      <c r="GM15" s="41" t="e">
        <f t="shared" si="160"/>
        <v>#DIV/0!</v>
      </c>
      <c r="GN15" s="41" t="e">
        <f t="shared" si="32"/>
        <v>#DIV/0!</v>
      </c>
      <c r="GO15" s="41" t="e">
        <f t="shared" si="33"/>
        <v>#N/A</v>
      </c>
      <c r="GP15" s="3" t="e">
        <f t="shared" si="161"/>
        <v>#DIV/0!</v>
      </c>
      <c r="GQ15" s="55" t="e">
        <f t="shared" si="34"/>
        <v>#DIV/0!</v>
      </c>
      <c r="GR15" s="55" t="e">
        <f t="shared" si="35"/>
        <v>#DIV/0!</v>
      </c>
      <c r="GS15" s="3" t="e">
        <f t="shared" si="36"/>
        <v>#DIV/0!</v>
      </c>
      <c r="GT15" s="3" t="e">
        <f t="shared" si="37"/>
        <v>#DIV/0!</v>
      </c>
      <c r="GU15" s="3" t="e">
        <f t="shared" si="38"/>
        <v>#DIV/0!</v>
      </c>
      <c r="GV15" s="3" t="e">
        <f t="shared" si="39"/>
        <v>#DIV/0!</v>
      </c>
      <c r="GX15" s="37" t="e">
        <f t="shared" si="40"/>
        <v>#DIV/0!</v>
      </c>
      <c r="GZ15" s="3" t="e">
        <f t="shared" si="41"/>
        <v>#DIV/0!</v>
      </c>
      <c r="HA15" s="3" t="e">
        <f t="shared" ca="1" si="213"/>
        <v>#DIV/0!</v>
      </c>
      <c r="HB15" s="2" t="e">
        <f t="shared" ca="1" si="214"/>
        <v>#DIV/0!</v>
      </c>
      <c r="HC15" s="2" t="e">
        <f t="shared" ca="1" si="224"/>
        <v>#DIV/0!</v>
      </c>
      <c r="HD15" s="39" t="e">
        <f t="shared" ca="1" si="163"/>
        <v>#DIV/0!</v>
      </c>
      <c r="HF15" s="3" t="str">
        <f t="shared" si="42"/>
        <v/>
      </c>
      <c r="HG15" s="3" t="str">
        <f t="shared" si="43"/>
        <v/>
      </c>
      <c r="HI15" s="3" t="str">
        <f ca="1">IF(HH16=1,1,"")</f>
        <v/>
      </c>
      <c r="HJ15" s="3" t="str">
        <f t="shared" ref="HJ15:HO78" ca="1" si="241">IF(HI16=1,1,"")</f>
        <v/>
      </c>
      <c r="HK15" s="3" t="str">
        <f t="shared" ca="1" si="235"/>
        <v/>
      </c>
      <c r="HL15" s="3" t="str">
        <f t="shared" ca="1" si="225"/>
        <v/>
      </c>
      <c r="HM15" s="3" t="str">
        <f t="shared" ca="1" si="215"/>
        <v/>
      </c>
      <c r="HN15" s="3" t="str">
        <f t="shared" ca="1" si="201"/>
        <v/>
      </c>
      <c r="HO15" s="3" t="str">
        <f t="shared" ca="1" si="164"/>
        <v/>
      </c>
      <c r="HP15" s="37" t="e">
        <f t="shared" ca="1" si="44"/>
        <v>#N/A</v>
      </c>
      <c r="HR15" s="3" t="str">
        <f ca="1">IF(HQ16=1,1,"")</f>
        <v/>
      </c>
      <c r="HS15" s="3" t="str">
        <f t="shared" ref="HS15:HX78" ca="1" si="242">IF(HR16=1,1,"")</f>
        <v/>
      </c>
      <c r="HT15" s="3" t="str">
        <f t="shared" ca="1" si="236"/>
        <v/>
      </c>
      <c r="HU15" s="3" t="str">
        <f t="shared" ca="1" si="226"/>
        <v/>
      </c>
      <c r="HV15" s="3" t="str">
        <f t="shared" ca="1" si="216"/>
        <v/>
      </c>
      <c r="HW15" s="3" t="str">
        <f t="shared" ca="1" si="202"/>
        <v/>
      </c>
      <c r="HX15" s="3" t="str">
        <f t="shared" ca="1" si="165"/>
        <v/>
      </c>
      <c r="HY15" s="37" t="e">
        <f t="shared" ca="1" si="45"/>
        <v>#N/A</v>
      </c>
      <c r="IA15" s="3" t="str">
        <f t="shared" ca="1" si="166"/>
        <v/>
      </c>
      <c r="IB15" s="3">
        <f t="shared" ca="1" si="203"/>
        <v>0</v>
      </c>
      <c r="IC15" s="2">
        <f t="shared" ca="1" si="167"/>
        <v>0</v>
      </c>
      <c r="ID15" s="37" t="e">
        <f t="shared" ca="1" si="46"/>
        <v>#N/A</v>
      </c>
      <c r="IE15" s="3" t="str">
        <f t="shared" ca="1" si="168"/>
        <v/>
      </c>
      <c r="IF15" s="3">
        <f t="shared" ca="1" si="169"/>
        <v>0</v>
      </c>
      <c r="IG15" s="2">
        <f t="shared" ca="1" si="170"/>
        <v>0</v>
      </c>
      <c r="IH15" s="37" t="e">
        <f t="shared" ca="1" si="47"/>
        <v>#N/A</v>
      </c>
      <c r="II15" s="3" t="e">
        <f t="shared" si="171"/>
        <v>#N/A</v>
      </c>
      <c r="IJ15" s="3" t="e">
        <f t="shared" si="172"/>
        <v>#N/A</v>
      </c>
      <c r="IS15" s="3" t="e">
        <f ca="1">IF(IR16=1,1,"")</f>
        <v>#DIV/0!</v>
      </c>
      <c r="IT15" s="3" t="e">
        <f t="shared" ref="IT15:IY78" ca="1" si="243">IF(IS16=1,1,"")</f>
        <v>#N/A</v>
      </c>
      <c r="IU15" s="3" t="str">
        <f t="shared" ca="1" si="237"/>
        <v/>
      </c>
      <c r="IV15" s="3" t="str">
        <f t="shared" ca="1" si="227"/>
        <v/>
      </c>
      <c r="IW15" s="3" t="str">
        <f t="shared" ca="1" si="217"/>
        <v/>
      </c>
      <c r="IX15" s="3" t="str">
        <f t="shared" ca="1" si="204"/>
        <v/>
      </c>
      <c r="IY15" s="3" t="str">
        <f t="shared" ca="1" si="173"/>
        <v/>
      </c>
      <c r="IZ15" s="37" t="e">
        <f t="shared" ca="1" si="48"/>
        <v>#DIV/0!</v>
      </c>
      <c r="JB15" s="3" t="str">
        <f t="shared" si="174"/>
        <v/>
      </c>
      <c r="JC15" s="55" t="e">
        <f t="shared" si="175"/>
        <v>#DIV/0!</v>
      </c>
      <c r="JD15" s="41" t="e">
        <f t="shared" si="176"/>
        <v>#DIV/0!</v>
      </c>
      <c r="JE15" s="41" t="e">
        <f t="shared" si="177"/>
        <v>#DIV/0!</v>
      </c>
      <c r="JF15" s="3" t="e">
        <f t="shared" si="178"/>
        <v>#DIV/0!</v>
      </c>
      <c r="JG15" s="41" t="e">
        <f t="shared" si="179"/>
        <v>#DIV/0!</v>
      </c>
      <c r="JH15" s="41" t="e">
        <f t="shared" si="180"/>
        <v>#DIV/0!</v>
      </c>
      <c r="JJ15" s="37" t="e">
        <f t="shared" si="181"/>
        <v>#DIV/0!</v>
      </c>
      <c r="JL15" s="3" t="e">
        <f t="shared" si="182"/>
        <v>#DIV/0!</v>
      </c>
      <c r="JM15" s="3" t="e">
        <f t="shared" ca="1" si="205"/>
        <v>#DIV/0!</v>
      </c>
      <c r="JP15" s="37" t="e">
        <f t="shared" ca="1" si="183"/>
        <v>#DIV/0!</v>
      </c>
      <c r="JR15" s="37" t="str">
        <f t="shared" si="184"/>
        <v/>
      </c>
      <c r="JS15" s="3" t="str">
        <f t="shared" si="185"/>
        <v/>
      </c>
      <c r="JU15" s="3" t="e">
        <f ca="1">IF(JT16=1,1,"")</f>
        <v>#DIV/0!</v>
      </c>
      <c r="JV15" s="3" t="str">
        <f t="shared" ref="JV15:KA78" ca="1" si="244">IF(JU16=1,1,"")</f>
        <v/>
      </c>
      <c r="JW15" s="3" t="str">
        <f t="shared" ca="1" si="238"/>
        <v/>
      </c>
      <c r="JX15" s="3" t="str">
        <f t="shared" ca="1" si="228"/>
        <v/>
      </c>
      <c r="JY15" s="3" t="str">
        <f t="shared" ca="1" si="218"/>
        <v/>
      </c>
      <c r="JZ15" s="3" t="str">
        <f t="shared" ca="1" si="206"/>
        <v/>
      </c>
      <c r="KA15" s="3" t="str">
        <f t="shared" ca="1" si="186"/>
        <v/>
      </c>
      <c r="KB15" s="3" t="e">
        <f t="shared" ca="1" si="187"/>
        <v>#DIV/0!</v>
      </c>
      <c r="KD15" s="3" t="e">
        <f ca="1">IF(KC16=1,1,"")</f>
        <v>#DIV/0!</v>
      </c>
      <c r="KE15" s="3" t="str">
        <f t="shared" ref="KE15:KJ78" ca="1" si="245">IF(KD16=1,1,"")</f>
        <v/>
      </c>
      <c r="KF15" s="3" t="str">
        <f t="shared" ca="1" si="239"/>
        <v/>
      </c>
      <c r="KG15" s="3" t="str">
        <f t="shared" ca="1" si="229"/>
        <v/>
      </c>
      <c r="KH15" s="3" t="str">
        <f t="shared" ca="1" si="219"/>
        <v/>
      </c>
      <c r="KI15" s="3" t="str">
        <f t="shared" ca="1" si="207"/>
        <v/>
      </c>
      <c r="KJ15" s="3" t="str">
        <f t="shared" ca="1" si="188"/>
        <v/>
      </c>
      <c r="KK15" s="3" t="e">
        <f t="shared" ca="1" si="189"/>
        <v>#DIV/0!</v>
      </c>
      <c r="KU15" s="3" t="str">
        <f t="shared" si="190"/>
        <v/>
      </c>
      <c r="KV15" s="3" t="e">
        <f t="shared" si="191"/>
        <v>#DIV/0!</v>
      </c>
      <c r="LE15" s="3" t="e">
        <f ca="1">IF(LD16=1,1,"")</f>
        <v>#DIV/0!</v>
      </c>
      <c r="LF15" s="3" t="e">
        <f t="shared" ref="LF15:LK78" ca="1" si="246">IF(LE16=1,1,"")</f>
        <v>#DIV/0!</v>
      </c>
      <c r="LG15" s="3" t="str">
        <f t="shared" ca="1" si="240"/>
        <v/>
      </c>
      <c r="LH15" s="3" t="str">
        <f t="shared" ca="1" si="230"/>
        <v/>
      </c>
      <c r="LI15" s="3" t="str">
        <f t="shared" ca="1" si="220"/>
        <v/>
      </c>
      <c r="LJ15" s="3" t="str">
        <f t="shared" ca="1" si="208"/>
        <v/>
      </c>
      <c r="LK15" s="3" t="str">
        <f t="shared" ca="1" si="192"/>
        <v/>
      </c>
      <c r="LL15" s="37" t="e">
        <f t="shared" ca="1" si="193"/>
        <v>#DIV/0!</v>
      </c>
    </row>
    <row r="16" spans="1:329" s="3" customFormat="1">
      <c r="A16" s="42" t="e">
        <f>IF(D16="","",Data!C24)</f>
        <v>#N/A</v>
      </c>
      <c r="B16" s="5" t="e">
        <f>IF(D16="","",Data!B24)</f>
        <v>#N/A</v>
      </c>
      <c r="C16" s="3">
        <v>8</v>
      </c>
      <c r="D16" s="3" t="e">
        <f>IF(Data!C24="", NA(), Data!C24)</f>
        <v>#N/A</v>
      </c>
      <c r="E16" s="3" t="str">
        <f>IF(Data!C24="", " ", Data!D24)</f>
        <v xml:space="preserve"> </v>
      </c>
      <c r="F16" s="3" t="str">
        <f>IF(E16=" "," ",Data!F$26)</f>
        <v xml:space="preserve"> </v>
      </c>
      <c r="G16" s="3" t="str">
        <f>IF($C16&lt;Data!$F$37,"x"," ")</f>
        <v>x</v>
      </c>
      <c r="H16" s="3" t="e">
        <f>IF(I16="",#REF!,I16)</f>
        <v>#N/A</v>
      </c>
      <c r="I16" s="2" t="e">
        <f t="shared" si="49"/>
        <v>#N/A</v>
      </c>
      <c r="J16" s="3">
        <f>IF(AND(Data!$F$37&lt;&gt;""),IF(AD16=$E16,1,""))</f>
        <v>1</v>
      </c>
      <c r="K16" s="3" t="str">
        <f>IF(AND(Data!$F$40&lt;&gt;""),IF(AE16=$E16,2,""))</f>
        <v/>
      </c>
      <c r="L16" s="3" t="str">
        <f>IF(AND(Data!$F$43&lt;&gt;""),IF(AF16=$E16,3,""))</f>
        <v/>
      </c>
      <c r="M16" s="3" t="str">
        <f>IF(AND(Data!$F$46&lt;&gt;""),IF(AG16=$E16,4,""))</f>
        <v/>
      </c>
      <c r="N16" s="3" t="str">
        <f>IF(AND(Data!$F$49&lt;&gt;""),IF(AH16=$E16,5,""))</f>
        <v/>
      </c>
      <c r="O16" s="3" t="str">
        <f>IF(AND(Calc!$LQ$3&lt;&gt;""),IF(AI16=$E16,6,""))</f>
        <v/>
      </c>
      <c r="P16" s="3">
        <f t="shared" si="50"/>
        <v>1</v>
      </c>
      <c r="Q16" s="3" t="str">
        <f t="shared" si="51"/>
        <v/>
      </c>
      <c r="R16" s="3" t="str">
        <f t="shared" si="52"/>
        <v/>
      </c>
      <c r="S16" s="3" t="str">
        <f t="shared" si="53"/>
        <v/>
      </c>
      <c r="T16" s="3" t="str">
        <f t="shared" si="54"/>
        <v/>
      </c>
      <c r="U16" s="3">
        <f t="shared" si="55"/>
        <v>1</v>
      </c>
      <c r="V16" s="3" t="str">
        <f t="shared" si="56"/>
        <v/>
      </c>
      <c r="W16" s="3" t="str">
        <f t="shared" si="57"/>
        <v/>
      </c>
      <c r="X16" s="3" t="str">
        <f t="shared" si="58"/>
        <v/>
      </c>
      <c r="Y16" s="3">
        <f t="shared" si="59"/>
        <v>1</v>
      </c>
      <c r="Z16" s="3" t="str">
        <f t="shared" si="60"/>
        <v/>
      </c>
      <c r="AA16" s="3" t="str">
        <f t="shared" si="61"/>
        <v/>
      </c>
      <c r="AB16" s="3">
        <f t="shared" si="62"/>
        <v>1</v>
      </c>
      <c r="AC16" s="49">
        <f t="shared" si="63"/>
        <v>1</v>
      </c>
      <c r="AD16" s="3" t="str">
        <f>IF($C16&lt;Data!$F$37,E16,"")</f>
        <v xml:space="preserve"> </v>
      </c>
      <c r="AE16" s="3" t="b">
        <f>IF(AND($C16&gt;=Data!$F$37),IF($C16&lt;Data!$F$40,E16,""))</f>
        <v>0</v>
      </c>
      <c r="AF16" s="3" t="b">
        <f>IF(AND($C16&gt;=Data!$F$40),IF($C16&lt;Data!$F$43,E16,""))</f>
        <v>0</v>
      </c>
      <c r="AG16" s="3" t="b">
        <f>IF(AND($C16&gt;=Data!$F$43),IF($C16&lt;Data!$F$46,E16,""))</f>
        <v>0</v>
      </c>
      <c r="AH16" s="3" t="b">
        <f>IF(AND($C16&gt;=Data!$F$46),IF($C16&lt;Data!$F$49,E16,""))</f>
        <v>0</v>
      </c>
      <c r="AI16" s="3" t="b">
        <f>IF(AND($C16&gt;=Data!$F$49),IF($C16&lt;=Calc!$LQ$3,E16,""))</f>
        <v>0</v>
      </c>
      <c r="AJ16" s="3" t="str">
        <f t="shared" si="0"/>
        <v xml:space="preserve"> </v>
      </c>
      <c r="AK16" s="3">
        <f t="shared" si="64"/>
        <v>1</v>
      </c>
      <c r="AL16" s="3" t="str">
        <f t="shared" si="65"/>
        <v/>
      </c>
      <c r="AM16" s="3" t="str">
        <f t="shared" si="66"/>
        <v/>
      </c>
      <c r="AN16" s="3" t="str">
        <f t="shared" si="67"/>
        <v/>
      </c>
      <c r="AO16" s="3" t="str">
        <f t="shared" si="68"/>
        <v/>
      </c>
      <c r="AP16" s="3" t="str">
        <f t="shared" si="69"/>
        <v/>
      </c>
      <c r="AQ16" s="3">
        <f t="shared" si="70"/>
        <v>1</v>
      </c>
      <c r="AR16" s="3" t="str">
        <f t="shared" si="71"/>
        <v/>
      </c>
      <c r="AS16" s="3" t="str">
        <f t="shared" si="72"/>
        <v/>
      </c>
      <c r="AT16" s="3" t="str">
        <f t="shared" si="73"/>
        <v/>
      </c>
      <c r="AU16" s="3" t="str">
        <f t="shared" si="74"/>
        <v/>
      </c>
      <c r="AV16" s="3">
        <f t="shared" si="75"/>
        <v>1</v>
      </c>
      <c r="AW16" s="3" t="str">
        <f t="shared" si="76"/>
        <v/>
      </c>
      <c r="AX16" s="3" t="str">
        <f t="shared" si="77"/>
        <v/>
      </c>
      <c r="AY16" s="3" t="str">
        <f t="shared" si="78"/>
        <v/>
      </c>
      <c r="AZ16" s="3">
        <f t="shared" si="79"/>
        <v>1</v>
      </c>
      <c r="BA16" s="3" t="str">
        <f t="shared" si="80"/>
        <v/>
      </c>
      <c r="BB16" s="3" t="str">
        <f t="shared" si="81"/>
        <v/>
      </c>
      <c r="BC16" s="3">
        <f t="shared" si="82"/>
        <v>1</v>
      </c>
      <c r="BD16" s="3" t="str">
        <f t="shared" si="83"/>
        <v/>
      </c>
      <c r="BE16" s="3">
        <f t="shared" si="84"/>
        <v>1</v>
      </c>
      <c r="BF16" s="9">
        <f t="shared" si="1"/>
        <v>1</v>
      </c>
      <c r="BG16" s="3" t="e">
        <f t="shared" si="2"/>
        <v>#N/A</v>
      </c>
      <c r="BH16" s="3" t="e">
        <f t="shared" si="3"/>
        <v>#N/A</v>
      </c>
      <c r="BI16" s="3">
        <f t="shared" si="85"/>
        <v>1</v>
      </c>
      <c r="BJ16" s="44" t="str">
        <f t="shared" si="86"/>
        <v/>
      </c>
      <c r="BK16" s="52">
        <f t="shared" si="4"/>
        <v>2</v>
      </c>
      <c r="BL16" s="52" t="str">
        <f t="shared" ca="1" si="231"/>
        <v xml:space="preserve"> </v>
      </c>
      <c r="BM16" s="52" t="str">
        <f t="shared" ca="1" si="232"/>
        <v xml:space="preserve"> </v>
      </c>
      <c r="BN16" s="52" t="str">
        <f t="shared" ca="1" si="221"/>
        <v xml:space="preserve"> </v>
      </c>
      <c r="BO16" s="52" t="str">
        <f t="shared" ca="1" si="209"/>
        <v xml:space="preserve"> </v>
      </c>
      <c r="BP16" s="52" t="str">
        <f t="shared" ca="1" si="194"/>
        <v xml:space="preserve"> </v>
      </c>
      <c r="BQ16" s="52" t="str">
        <f t="shared" ca="1" si="87"/>
        <v xml:space="preserve"> </v>
      </c>
      <c r="BR16" s="52" t="e">
        <f t="shared" ca="1" si="5"/>
        <v>#N/A</v>
      </c>
      <c r="BS16" s="52"/>
      <c r="BT16" s="3" t="str">
        <f t="shared" si="88"/>
        <v/>
      </c>
      <c r="BU16" s="3">
        <f t="shared" si="6"/>
        <v>0</v>
      </c>
      <c r="BV16" s="3">
        <f t="shared" si="89"/>
        <v>1</v>
      </c>
      <c r="BW16" s="3">
        <f t="shared" si="90"/>
        <v>0</v>
      </c>
      <c r="BX16" s="3" t="str">
        <f t="shared" ca="1" si="7"/>
        <v xml:space="preserve"> </v>
      </c>
      <c r="BY16" s="3" t="str">
        <f t="shared" ca="1" si="233"/>
        <v/>
      </c>
      <c r="BZ16" s="3" t="str">
        <f t="shared" ca="1" si="222"/>
        <v/>
      </c>
      <c r="CA16" s="3" t="str">
        <f t="shared" ca="1" si="210"/>
        <v/>
      </c>
      <c r="CB16" s="3" t="str">
        <f t="shared" ca="1" si="195"/>
        <v/>
      </c>
      <c r="CC16" s="3" t="str">
        <f t="shared" ca="1" si="91"/>
        <v/>
      </c>
      <c r="CD16" s="3" t="str">
        <f t="shared" ca="1" si="8"/>
        <v/>
      </c>
      <c r="CE16" s="3" t="str">
        <f t="shared" ca="1" si="9"/>
        <v/>
      </c>
      <c r="CF16" s="3" t="str">
        <f t="shared" si="10"/>
        <v/>
      </c>
      <c r="CG16" s="37" t="e">
        <f t="shared" ca="1" si="11"/>
        <v>#N/A</v>
      </c>
      <c r="CH16" s="3" t="str">
        <f t="shared" si="12"/>
        <v/>
      </c>
      <c r="CI16" s="3">
        <f t="shared" si="92"/>
        <v>0</v>
      </c>
      <c r="CJ16" s="3">
        <f t="shared" si="196"/>
        <v>1</v>
      </c>
      <c r="CK16" s="3">
        <f t="shared" si="197"/>
        <v>0</v>
      </c>
      <c r="CL16" s="3" t="str">
        <f t="shared" ca="1" si="13"/>
        <v xml:space="preserve"> </v>
      </c>
      <c r="CM16" s="3" t="str">
        <f t="shared" ca="1" si="234"/>
        <v/>
      </c>
      <c r="CN16" s="3" t="str">
        <f t="shared" ca="1" si="223"/>
        <v/>
      </c>
      <c r="CO16" s="3" t="str">
        <f t="shared" ca="1" si="211"/>
        <v/>
      </c>
      <c r="CP16" s="3" t="str">
        <f t="shared" ca="1" si="198"/>
        <v/>
      </c>
      <c r="CQ16" s="3" t="str">
        <f t="shared" ca="1" si="93"/>
        <v/>
      </c>
      <c r="CR16" s="3" t="str">
        <f t="shared" ca="1" si="94"/>
        <v/>
      </c>
      <c r="CS16" s="3" t="str">
        <f t="shared" ca="1" si="95"/>
        <v/>
      </c>
      <c r="CT16" s="3" t="str">
        <f t="shared" si="96"/>
        <v/>
      </c>
      <c r="CU16" s="37" t="e">
        <f t="shared" ca="1" si="97"/>
        <v>#N/A</v>
      </c>
      <c r="CW16" s="3" t="str">
        <f t="shared" ca="1" si="98"/>
        <v/>
      </c>
      <c r="CX16" s="3">
        <f ca="1">IF(COUNTBLANK(CW16)=1,0,CW16+CX15)</f>
        <v>0</v>
      </c>
      <c r="CY16" s="2">
        <f t="shared" ca="1" si="99"/>
        <v>0</v>
      </c>
      <c r="CZ16" s="3" t="str">
        <f t="shared" ca="1" si="14"/>
        <v/>
      </c>
      <c r="DA16" s="3" t="str">
        <f t="shared" ca="1" si="15"/>
        <v/>
      </c>
      <c r="DB16" s="3" t="str">
        <f t="shared" ca="1" si="16"/>
        <v/>
      </c>
      <c r="DC16" s="3" t="str">
        <f t="shared" ca="1" si="100"/>
        <v/>
      </c>
      <c r="DD16" s="37" t="e">
        <f t="shared" ca="1" si="17"/>
        <v>#N/A</v>
      </c>
      <c r="DE16" s="3" t="str">
        <f t="shared" ca="1" si="101"/>
        <v/>
      </c>
      <c r="DF16" s="3">
        <f t="shared" ca="1" si="199"/>
        <v>0</v>
      </c>
      <c r="DG16" s="2">
        <f t="shared" ca="1" si="102"/>
        <v>0</v>
      </c>
      <c r="DH16" s="3" t="str">
        <f t="shared" ca="1" si="18"/>
        <v/>
      </c>
      <c r="DI16" s="3" t="str">
        <f t="shared" ca="1" si="19"/>
        <v/>
      </c>
      <c r="DJ16" s="3" t="str">
        <f t="shared" ca="1" si="20"/>
        <v/>
      </c>
      <c r="DK16" s="3" t="str">
        <f t="shared" ca="1" si="103"/>
        <v/>
      </c>
      <c r="DL16" s="37" t="e">
        <f t="shared" ca="1" si="21"/>
        <v>#N/A</v>
      </c>
      <c r="DN16" s="2" t="str">
        <f t="shared" si="22"/>
        <v xml:space="preserve"> </v>
      </c>
      <c r="DO16" s="3" t="str">
        <f t="shared" si="104"/>
        <v xml:space="preserve"> </v>
      </c>
      <c r="DP16" s="3" t="str">
        <f t="shared" si="105"/>
        <v xml:space="preserve"> </v>
      </c>
      <c r="DT16" s="37" t="e">
        <f t="shared" si="23"/>
        <v>#N/A</v>
      </c>
      <c r="DU16" s="3">
        <v>9</v>
      </c>
      <c r="DV16" s="3">
        <v>2</v>
      </c>
      <c r="DW16" s="7">
        <v>8</v>
      </c>
      <c r="DX16" s="7"/>
      <c r="DY16" s="7" t="e">
        <f t="shared" si="106"/>
        <v>#NUM!</v>
      </c>
      <c r="DZ16" s="7" t="e">
        <f t="shared" si="24"/>
        <v>#NUM!</v>
      </c>
      <c r="EA16" s="7" t="e">
        <f t="shared" si="25"/>
        <v>#NUM!</v>
      </c>
      <c r="EB16" s="7" t="e">
        <f t="shared" si="107"/>
        <v>#NUM!</v>
      </c>
      <c r="EC16" s="3" t="e">
        <f t="shared" si="26"/>
        <v>#NUM!</v>
      </c>
      <c r="ED16" s="3">
        <f t="shared" si="108"/>
        <v>1</v>
      </c>
      <c r="EE16" s="3" t="str">
        <f t="shared" si="109"/>
        <v/>
      </c>
      <c r="EF16" s="3" t="str">
        <f t="shared" si="110"/>
        <v/>
      </c>
      <c r="EG16" s="3" t="str">
        <f t="shared" si="111"/>
        <v/>
      </c>
      <c r="EH16" s="3" t="str">
        <f t="shared" si="112"/>
        <v/>
      </c>
      <c r="EI16" s="3" t="str">
        <f t="shared" si="113"/>
        <v/>
      </c>
      <c r="EJ16" s="3">
        <f t="shared" si="114"/>
        <v>1</v>
      </c>
      <c r="EK16" s="3" t="str">
        <f t="shared" si="115"/>
        <v/>
      </c>
      <c r="EL16" s="3" t="str">
        <f t="shared" si="116"/>
        <v/>
      </c>
      <c r="EM16" s="3" t="str">
        <f t="shared" si="117"/>
        <v/>
      </c>
      <c r="EN16" s="3" t="str">
        <f t="shared" si="118"/>
        <v/>
      </c>
      <c r="EO16" s="3">
        <f t="shared" si="119"/>
        <v>1</v>
      </c>
      <c r="EP16" s="3" t="str">
        <f t="shared" si="120"/>
        <v/>
      </c>
      <c r="EQ16" s="3" t="str">
        <f t="shared" si="121"/>
        <v/>
      </c>
      <c r="ER16" s="3" t="str">
        <f t="shared" si="122"/>
        <v/>
      </c>
      <c r="ES16" s="3">
        <f t="shared" si="123"/>
        <v>1</v>
      </c>
      <c r="ET16" s="3" t="str">
        <f t="shared" si="124"/>
        <v/>
      </c>
      <c r="EU16" s="3" t="str">
        <f t="shared" si="125"/>
        <v/>
      </c>
      <c r="EV16" s="3">
        <f t="shared" si="126"/>
        <v>1</v>
      </c>
      <c r="EW16" s="3" t="str">
        <f t="shared" si="127"/>
        <v/>
      </c>
      <c r="EX16" s="3">
        <f t="shared" si="128"/>
        <v>1</v>
      </c>
      <c r="EZ16" s="40">
        <f t="shared" si="27"/>
        <v>1</v>
      </c>
      <c r="FA16" s="9" t="e">
        <f t="shared" si="28"/>
        <v>#NUM!</v>
      </c>
      <c r="FB16" s="9">
        <f t="shared" si="29"/>
        <v>1</v>
      </c>
      <c r="FC16" s="9" t="e">
        <f t="shared" si="30"/>
        <v>#N/A</v>
      </c>
      <c r="FD16" s="9" t="e">
        <f t="shared" si="31"/>
        <v>#N/A</v>
      </c>
      <c r="FE16" s="3">
        <f t="shared" si="129"/>
        <v>1</v>
      </c>
      <c r="FG16" s="3" t="e">
        <f t="shared" si="130"/>
        <v>#DIV/0!</v>
      </c>
      <c r="FH16" s="3" t="str">
        <f t="shared" si="131"/>
        <v/>
      </c>
      <c r="FI16" s="3" t="str">
        <f t="shared" si="132"/>
        <v/>
      </c>
      <c r="FJ16" s="3" t="str">
        <f t="shared" si="133"/>
        <v/>
      </c>
      <c r="FK16" s="3" t="str">
        <f t="shared" si="134"/>
        <v/>
      </c>
      <c r="FL16" s="3" t="str">
        <f t="shared" si="135"/>
        <v/>
      </c>
      <c r="FM16" s="3" t="e">
        <f t="shared" si="136"/>
        <v>#DIV/0!</v>
      </c>
      <c r="FN16" s="3" t="str">
        <f t="shared" si="137"/>
        <v/>
      </c>
      <c r="FO16" s="3" t="str">
        <f t="shared" si="138"/>
        <v/>
      </c>
      <c r="FP16" s="3" t="str">
        <f t="shared" si="139"/>
        <v/>
      </c>
      <c r="FQ16" s="3" t="str">
        <f t="shared" si="140"/>
        <v/>
      </c>
      <c r="FR16" s="3" t="e">
        <f t="shared" si="141"/>
        <v>#DIV/0!</v>
      </c>
      <c r="FS16" s="3" t="str">
        <f t="shared" si="142"/>
        <v/>
      </c>
      <c r="FT16" s="3" t="str">
        <f t="shared" si="143"/>
        <v/>
      </c>
      <c r="FU16" s="3" t="str">
        <f t="shared" si="144"/>
        <v/>
      </c>
      <c r="FV16" s="3" t="e">
        <f t="shared" si="145"/>
        <v>#DIV/0!</v>
      </c>
      <c r="FW16" s="3" t="str">
        <f t="shared" si="146"/>
        <v/>
      </c>
      <c r="FX16" s="3" t="str">
        <f t="shared" si="147"/>
        <v/>
      </c>
      <c r="FY16" s="3" t="e">
        <f t="shared" si="148"/>
        <v>#DIV/0!</v>
      </c>
      <c r="FZ16" s="3" t="str">
        <f t="shared" si="149"/>
        <v/>
      </c>
      <c r="GA16" s="3" t="e">
        <f t="shared" si="150"/>
        <v>#DIV/0!</v>
      </c>
      <c r="GB16" s="3" t="str">
        <f t="shared" si="151"/>
        <v/>
      </c>
      <c r="GC16" s="3" t="str">
        <f t="shared" si="152"/>
        <v/>
      </c>
      <c r="GD16" s="3" t="str">
        <f t="shared" si="153"/>
        <v/>
      </c>
      <c r="GE16" s="3" t="str">
        <f t="shared" si="154"/>
        <v/>
      </c>
      <c r="GF16" s="3" t="str">
        <f t="shared" si="155"/>
        <v/>
      </c>
      <c r="GG16" s="3" t="str">
        <f t="shared" si="156"/>
        <v/>
      </c>
      <c r="GI16" s="9" t="str">
        <f t="shared" si="200"/>
        <v/>
      </c>
      <c r="GJ16" s="9" t="str">
        <f t="shared" si="157"/>
        <v/>
      </c>
      <c r="GK16" s="9" t="str">
        <f t="shared" si="158"/>
        <v/>
      </c>
      <c r="GL16" s="41" t="e">
        <f t="shared" si="159"/>
        <v>#DIV/0!</v>
      </c>
      <c r="GM16" s="41" t="e">
        <f t="shared" si="160"/>
        <v>#DIV/0!</v>
      </c>
      <c r="GN16" s="41" t="e">
        <f t="shared" si="32"/>
        <v>#DIV/0!</v>
      </c>
      <c r="GO16" s="41" t="e">
        <f t="shared" si="33"/>
        <v>#N/A</v>
      </c>
      <c r="GP16" s="3" t="e">
        <f t="shared" si="161"/>
        <v>#DIV/0!</v>
      </c>
      <c r="GQ16" s="55" t="e">
        <f t="shared" si="34"/>
        <v>#DIV/0!</v>
      </c>
      <c r="GR16" s="55" t="e">
        <f t="shared" si="35"/>
        <v>#DIV/0!</v>
      </c>
      <c r="GS16" s="3" t="e">
        <f t="shared" si="36"/>
        <v>#DIV/0!</v>
      </c>
      <c r="GT16" s="3" t="e">
        <f t="shared" si="37"/>
        <v>#DIV/0!</v>
      </c>
      <c r="GU16" s="3" t="e">
        <f t="shared" si="38"/>
        <v>#DIV/0!</v>
      </c>
      <c r="GV16" s="3" t="e">
        <f t="shared" si="39"/>
        <v>#DIV/0!</v>
      </c>
      <c r="GX16" s="37" t="e">
        <f t="shared" si="40"/>
        <v>#DIV/0!</v>
      </c>
      <c r="GZ16" s="3" t="e">
        <f t="shared" si="41"/>
        <v>#DIV/0!</v>
      </c>
      <c r="HA16" s="3" t="e">
        <f t="shared" ca="1" si="213"/>
        <v>#DIV/0!</v>
      </c>
      <c r="HB16" s="2" t="e">
        <f t="shared" ca="1" si="214"/>
        <v>#DIV/0!</v>
      </c>
      <c r="HC16" s="2" t="e">
        <f t="shared" ca="1" si="224"/>
        <v>#DIV/0!</v>
      </c>
      <c r="HD16" s="39" t="e">
        <f t="shared" ca="1" si="163"/>
        <v>#DIV/0!</v>
      </c>
      <c r="HF16" s="3" t="str">
        <f t="shared" si="42"/>
        <v/>
      </c>
      <c r="HG16" s="3" t="str">
        <f t="shared" si="43"/>
        <v/>
      </c>
      <c r="HH16" s="3" t="str">
        <f t="shared" ref="HH16:HH47" ca="1" si="247">IF(AND(G16=" ",OFFSET(G16,-7,0)="x"), " ", IF(SUM(OFFSET(HF16,0,0,-8,1))&gt;7,1," "))</f>
        <v xml:space="preserve"> </v>
      </c>
      <c r="HI16" s="3" t="str">
        <f t="shared" ref="HI16:HO79" ca="1" si="248">IF(HH17=1,1,"")</f>
        <v/>
      </c>
      <c r="HJ16" s="3" t="str">
        <f t="shared" ca="1" si="241"/>
        <v/>
      </c>
      <c r="HK16" s="3" t="str">
        <f t="shared" ca="1" si="235"/>
        <v/>
      </c>
      <c r="HL16" s="3" t="str">
        <f t="shared" ca="1" si="225"/>
        <v/>
      </c>
      <c r="HM16" s="3" t="str">
        <f t="shared" ca="1" si="215"/>
        <v/>
      </c>
      <c r="HN16" s="3" t="str">
        <f t="shared" ca="1" si="201"/>
        <v/>
      </c>
      <c r="HO16" s="3" t="str">
        <f t="shared" ca="1" si="164"/>
        <v/>
      </c>
      <c r="HP16" s="37" t="e">
        <f t="shared" ca="1" si="44"/>
        <v>#N/A</v>
      </c>
      <c r="HQ16" s="3" t="str">
        <f t="shared" ref="HQ16:HQ47" ca="1" si="249">IF(AND(G16=" ",OFFSET(G16,-7,0)="x"), " ", IF(SUM(OFFSET(HG16,0,0,-8,1))&gt;7,1," "))</f>
        <v xml:space="preserve"> </v>
      </c>
      <c r="HR16" s="3" t="str">
        <f t="shared" ref="HR16:HX79" ca="1" si="250">IF(HQ17=1,1,"")</f>
        <v/>
      </c>
      <c r="HS16" s="3" t="str">
        <f t="shared" ca="1" si="242"/>
        <v/>
      </c>
      <c r="HT16" s="3" t="str">
        <f t="shared" ca="1" si="236"/>
        <v/>
      </c>
      <c r="HU16" s="3" t="str">
        <f t="shared" ca="1" si="226"/>
        <v/>
      </c>
      <c r="HV16" s="3" t="str">
        <f t="shared" ca="1" si="216"/>
        <v/>
      </c>
      <c r="HW16" s="3" t="str">
        <f t="shared" ca="1" si="202"/>
        <v/>
      </c>
      <c r="HX16" s="3" t="str">
        <f t="shared" ca="1" si="165"/>
        <v/>
      </c>
      <c r="HY16" s="37" t="e">
        <f t="shared" ca="1" si="45"/>
        <v>#N/A</v>
      </c>
      <c r="IA16" s="3" t="str">
        <f t="shared" ca="1" si="166"/>
        <v/>
      </c>
      <c r="IB16" s="3">
        <f t="shared" ca="1" si="203"/>
        <v>0</v>
      </c>
      <c r="IC16" s="2">
        <f t="shared" ca="1" si="167"/>
        <v>0</v>
      </c>
      <c r="ID16" s="37" t="e">
        <f t="shared" ca="1" si="46"/>
        <v>#N/A</v>
      </c>
      <c r="IE16" s="3" t="str">
        <f t="shared" ca="1" si="168"/>
        <v/>
      </c>
      <c r="IF16" s="3">
        <f t="shared" ca="1" si="169"/>
        <v>0</v>
      </c>
      <c r="IG16" s="2">
        <f t="shared" ca="1" si="170"/>
        <v>0</v>
      </c>
      <c r="IH16" s="37" t="e">
        <f t="shared" ca="1" si="47"/>
        <v>#N/A</v>
      </c>
      <c r="II16" s="3" t="e">
        <f t="shared" si="171"/>
        <v>#N/A</v>
      </c>
      <c r="IJ16" s="3" t="e">
        <f t="shared" si="172"/>
        <v>#N/A</v>
      </c>
      <c r="IR16" s="3" t="e">
        <f ca="1">IF(IQ17=1,1,"")</f>
        <v>#DIV/0!</v>
      </c>
      <c r="IS16" s="3" t="e">
        <f t="shared" ref="IS16:IY79" ca="1" si="251">IF(IR17=1,1,"")</f>
        <v>#N/A</v>
      </c>
      <c r="IT16" s="3" t="str">
        <f t="shared" ca="1" si="243"/>
        <v/>
      </c>
      <c r="IU16" s="3" t="str">
        <f t="shared" ca="1" si="237"/>
        <v/>
      </c>
      <c r="IV16" s="3" t="str">
        <f t="shared" ca="1" si="227"/>
        <v/>
      </c>
      <c r="IW16" s="3" t="str">
        <f t="shared" ca="1" si="217"/>
        <v/>
      </c>
      <c r="IX16" s="3" t="str">
        <f t="shared" ca="1" si="204"/>
        <v/>
      </c>
      <c r="IY16" s="3" t="str">
        <f t="shared" ca="1" si="173"/>
        <v/>
      </c>
      <c r="IZ16" s="37" t="e">
        <f t="shared" ca="1" si="48"/>
        <v>#DIV/0!</v>
      </c>
      <c r="JB16" s="3" t="str">
        <f t="shared" si="174"/>
        <v/>
      </c>
      <c r="JC16" s="55" t="e">
        <f t="shared" si="175"/>
        <v>#DIV/0!</v>
      </c>
      <c r="JD16" s="41" t="e">
        <f t="shared" si="176"/>
        <v>#DIV/0!</v>
      </c>
      <c r="JE16" s="41" t="e">
        <f t="shared" si="177"/>
        <v>#DIV/0!</v>
      </c>
      <c r="JF16" s="3" t="e">
        <f t="shared" si="178"/>
        <v>#DIV/0!</v>
      </c>
      <c r="JG16" s="41" t="e">
        <f t="shared" si="179"/>
        <v>#DIV/0!</v>
      </c>
      <c r="JH16" s="41" t="e">
        <f t="shared" si="180"/>
        <v>#DIV/0!</v>
      </c>
      <c r="JJ16" s="37" t="e">
        <f t="shared" si="181"/>
        <v>#DIV/0!</v>
      </c>
      <c r="JL16" s="3" t="e">
        <f t="shared" si="182"/>
        <v>#DIV/0!</v>
      </c>
      <c r="JM16" s="3" t="e">
        <f t="shared" ca="1" si="205"/>
        <v>#DIV/0!</v>
      </c>
      <c r="JP16" s="37" t="e">
        <f t="shared" ca="1" si="183"/>
        <v>#DIV/0!</v>
      </c>
      <c r="JR16" s="37" t="str">
        <f t="shared" si="184"/>
        <v/>
      </c>
      <c r="JS16" s="3" t="str">
        <f t="shared" si="185"/>
        <v/>
      </c>
      <c r="JT16" s="3" t="e">
        <f t="shared" ref="JT16:JT47" ca="1" si="252">IF(AND(G16=" ",OFFSET(G16,-7,0)="x"), " ", IF(SUM(OFFSET(JS16,0,0,-8,1))&gt;7,1," "))</f>
        <v>#DIV/0!</v>
      </c>
      <c r="JU16" s="3" t="str">
        <f t="shared" ref="JU16:KA79" ca="1" si="253">IF(JT17=1,1,"")</f>
        <v/>
      </c>
      <c r="JV16" s="3" t="str">
        <f t="shared" ca="1" si="244"/>
        <v/>
      </c>
      <c r="JW16" s="3" t="str">
        <f t="shared" ca="1" si="238"/>
        <v/>
      </c>
      <c r="JX16" s="3" t="str">
        <f t="shared" ca="1" si="228"/>
        <v/>
      </c>
      <c r="JY16" s="3" t="str">
        <f t="shared" ca="1" si="218"/>
        <v/>
      </c>
      <c r="JZ16" s="3" t="str">
        <f t="shared" ca="1" si="206"/>
        <v/>
      </c>
      <c r="KA16" s="3" t="str">
        <f t="shared" ca="1" si="186"/>
        <v/>
      </c>
      <c r="KB16" s="3" t="e">
        <f t="shared" ca="1" si="187"/>
        <v>#DIV/0!</v>
      </c>
      <c r="KC16" s="3" t="e">
        <f t="shared" ref="KC16:KC47" ca="1" si="254">IF(AND(G16=" ",OFFSET(G16,-7,0)="x"), " ", IF(SUM(OFFSET(JS16,0,0,-8,1))&gt;7,1," "))</f>
        <v>#DIV/0!</v>
      </c>
      <c r="KD16" s="3" t="str">
        <f t="shared" ref="KD16:KJ79" ca="1" si="255">IF(KC17=1,1,"")</f>
        <v/>
      </c>
      <c r="KE16" s="3" t="str">
        <f t="shared" ca="1" si="245"/>
        <v/>
      </c>
      <c r="KF16" s="3" t="str">
        <f t="shared" ca="1" si="239"/>
        <v/>
      </c>
      <c r="KG16" s="3" t="str">
        <f t="shared" ca="1" si="229"/>
        <v/>
      </c>
      <c r="KH16" s="3" t="str">
        <f t="shared" ca="1" si="219"/>
        <v/>
      </c>
      <c r="KI16" s="3" t="str">
        <f t="shared" ca="1" si="207"/>
        <v/>
      </c>
      <c r="KJ16" s="3" t="str">
        <f t="shared" ca="1" si="188"/>
        <v/>
      </c>
      <c r="KK16" s="3" t="e">
        <f t="shared" ca="1" si="189"/>
        <v>#DIV/0!</v>
      </c>
      <c r="KU16" s="3" t="str">
        <f t="shared" si="190"/>
        <v/>
      </c>
      <c r="KV16" s="3" t="e">
        <f t="shared" si="191"/>
        <v>#DIV/0!</v>
      </c>
      <c r="LD16" s="3" t="e">
        <f ca="1">IF(LC17=1,1,"")</f>
        <v>#DIV/0!</v>
      </c>
      <c r="LE16" s="3" t="e">
        <f t="shared" ref="LE16:LK79" ca="1" si="256">IF(LD17=1,1,"")</f>
        <v>#DIV/0!</v>
      </c>
      <c r="LF16" s="3" t="str">
        <f t="shared" ca="1" si="246"/>
        <v/>
      </c>
      <c r="LG16" s="3" t="str">
        <f t="shared" ca="1" si="240"/>
        <v/>
      </c>
      <c r="LH16" s="3" t="str">
        <f t="shared" ca="1" si="230"/>
        <v/>
      </c>
      <c r="LI16" s="3" t="str">
        <f t="shared" ca="1" si="220"/>
        <v/>
      </c>
      <c r="LJ16" s="3" t="str">
        <f t="shared" ca="1" si="208"/>
        <v/>
      </c>
      <c r="LK16" s="3" t="str">
        <f t="shared" ca="1" si="192"/>
        <v/>
      </c>
      <c r="LL16" s="37" t="e">
        <f t="shared" ca="1" si="193"/>
        <v>#DIV/0!</v>
      </c>
    </row>
    <row r="17" spans="1:324" s="3" customFormat="1">
      <c r="A17" s="42" t="e">
        <f>IF(D17="","",Data!C25)</f>
        <v>#N/A</v>
      </c>
      <c r="B17" s="5" t="e">
        <f>IF(D17="","",Data!B25)</f>
        <v>#N/A</v>
      </c>
      <c r="C17" s="3">
        <v>9</v>
      </c>
      <c r="D17" s="3" t="e">
        <f>IF(Data!C25="", NA(), Data!C25)</f>
        <v>#N/A</v>
      </c>
      <c r="E17" s="3" t="str">
        <f>IF(Data!C25="", " ", Data!D25)</f>
        <v xml:space="preserve"> </v>
      </c>
      <c r="F17" s="3" t="str">
        <f>IF(E17=" "," ",Data!F$26)</f>
        <v xml:space="preserve"> </v>
      </c>
      <c r="G17" s="3" t="str">
        <f>IF($C17&lt;Data!$F$37,"x"," ")</f>
        <v>x</v>
      </c>
      <c r="H17" s="3" t="e">
        <f>IF(I17="",#REF!,I17)</f>
        <v>#N/A</v>
      </c>
      <c r="I17" s="2" t="e">
        <f t="shared" si="49"/>
        <v>#N/A</v>
      </c>
      <c r="J17" s="3">
        <f>IF(AND(Data!$F$37&lt;&gt;""),IF(AD17=$E17,1,""))</f>
        <v>1</v>
      </c>
      <c r="K17" s="3" t="str">
        <f>IF(AND(Data!$F$40&lt;&gt;""),IF(AE17=$E17,2,""))</f>
        <v/>
      </c>
      <c r="L17" s="3" t="str">
        <f>IF(AND(Data!$F$43&lt;&gt;""),IF(AF17=$E17,3,""))</f>
        <v/>
      </c>
      <c r="M17" s="3" t="str">
        <f>IF(AND(Data!$F$46&lt;&gt;""),IF(AG17=$E17,4,""))</f>
        <v/>
      </c>
      <c r="N17" s="3" t="str">
        <f>IF(AND(Data!$F$49&lt;&gt;""),IF(AH17=$E17,5,""))</f>
        <v/>
      </c>
      <c r="O17" s="3" t="str">
        <f>IF(AND(Calc!$LQ$3&lt;&gt;""),IF(AI17=$E17,6,""))</f>
        <v/>
      </c>
      <c r="P17" s="3">
        <f t="shared" si="50"/>
        <v>1</v>
      </c>
      <c r="Q17" s="3" t="str">
        <f t="shared" si="51"/>
        <v/>
      </c>
      <c r="R17" s="3" t="str">
        <f t="shared" si="52"/>
        <v/>
      </c>
      <c r="S17" s="3" t="str">
        <f t="shared" si="53"/>
        <v/>
      </c>
      <c r="T17" s="3" t="str">
        <f t="shared" si="54"/>
        <v/>
      </c>
      <c r="U17" s="3">
        <f t="shared" si="55"/>
        <v>1</v>
      </c>
      <c r="V17" s="3" t="str">
        <f t="shared" si="56"/>
        <v/>
      </c>
      <c r="W17" s="3" t="str">
        <f t="shared" si="57"/>
        <v/>
      </c>
      <c r="X17" s="3" t="str">
        <f t="shared" si="58"/>
        <v/>
      </c>
      <c r="Y17" s="3">
        <f t="shared" si="59"/>
        <v>1</v>
      </c>
      <c r="Z17" s="3" t="str">
        <f t="shared" si="60"/>
        <v/>
      </c>
      <c r="AA17" s="3" t="str">
        <f t="shared" si="61"/>
        <v/>
      </c>
      <c r="AB17" s="3">
        <f t="shared" si="62"/>
        <v>1</v>
      </c>
      <c r="AC17" s="49">
        <f t="shared" si="63"/>
        <v>1</v>
      </c>
      <c r="AD17" s="3" t="str">
        <f>IF($C17&lt;Data!$F$37,E17,"")</f>
        <v xml:space="preserve"> </v>
      </c>
      <c r="AE17" s="3" t="b">
        <f>IF(AND($C17&gt;=Data!$F$37),IF($C17&lt;Data!$F$40,E17,""))</f>
        <v>0</v>
      </c>
      <c r="AF17" s="3" t="b">
        <f>IF(AND($C17&gt;=Data!$F$40),IF($C17&lt;Data!$F$43,E17,""))</f>
        <v>0</v>
      </c>
      <c r="AG17" s="3" t="b">
        <f>IF(AND($C17&gt;=Data!$F$43),IF($C17&lt;Data!$F$46,E17,""))</f>
        <v>0</v>
      </c>
      <c r="AH17" s="3" t="b">
        <f>IF(AND($C17&gt;=Data!$F$46),IF($C17&lt;Data!$F$49,E17,""))</f>
        <v>0</v>
      </c>
      <c r="AI17" s="3" t="b">
        <f>IF(AND($C17&gt;=Data!$F$49),IF($C17&lt;=Calc!$LQ$3,E17,""))</f>
        <v>0</v>
      </c>
      <c r="AJ17" s="3" t="str">
        <f t="shared" si="0"/>
        <v xml:space="preserve"> </v>
      </c>
      <c r="AK17" s="3">
        <f t="shared" si="64"/>
        <v>1</v>
      </c>
      <c r="AL17" s="3" t="str">
        <f t="shared" si="65"/>
        <v/>
      </c>
      <c r="AM17" s="3" t="str">
        <f t="shared" si="66"/>
        <v/>
      </c>
      <c r="AN17" s="3" t="str">
        <f t="shared" si="67"/>
        <v/>
      </c>
      <c r="AO17" s="3" t="str">
        <f t="shared" si="68"/>
        <v/>
      </c>
      <c r="AP17" s="3" t="str">
        <f t="shared" si="69"/>
        <v/>
      </c>
      <c r="AQ17" s="3">
        <f t="shared" si="70"/>
        <v>1</v>
      </c>
      <c r="AR17" s="3" t="str">
        <f t="shared" si="71"/>
        <v/>
      </c>
      <c r="AS17" s="3" t="str">
        <f t="shared" si="72"/>
        <v/>
      </c>
      <c r="AT17" s="3" t="str">
        <f t="shared" si="73"/>
        <v/>
      </c>
      <c r="AU17" s="3" t="str">
        <f t="shared" si="74"/>
        <v/>
      </c>
      <c r="AV17" s="3">
        <f t="shared" si="75"/>
        <v>1</v>
      </c>
      <c r="AW17" s="3" t="str">
        <f t="shared" si="76"/>
        <v/>
      </c>
      <c r="AX17" s="3" t="str">
        <f t="shared" si="77"/>
        <v/>
      </c>
      <c r="AY17" s="3" t="str">
        <f t="shared" si="78"/>
        <v/>
      </c>
      <c r="AZ17" s="3">
        <f t="shared" si="79"/>
        <v>1</v>
      </c>
      <c r="BA17" s="3" t="str">
        <f t="shared" si="80"/>
        <v/>
      </c>
      <c r="BB17" s="3" t="str">
        <f t="shared" si="81"/>
        <v/>
      </c>
      <c r="BC17" s="3">
        <f t="shared" si="82"/>
        <v>1</v>
      </c>
      <c r="BD17" s="3" t="str">
        <f t="shared" si="83"/>
        <v/>
      </c>
      <c r="BE17" s="3">
        <f t="shared" si="84"/>
        <v>1</v>
      </c>
      <c r="BF17" s="9">
        <f t="shared" si="1"/>
        <v>1</v>
      </c>
      <c r="BG17" s="3" t="e">
        <f t="shared" si="2"/>
        <v>#N/A</v>
      </c>
      <c r="BH17" s="3" t="e">
        <f t="shared" si="3"/>
        <v>#N/A</v>
      </c>
      <c r="BI17" s="3">
        <f t="shared" si="85"/>
        <v>1</v>
      </c>
      <c r="BJ17" s="44" t="str">
        <f t="shared" si="86"/>
        <v/>
      </c>
      <c r="BK17" s="52">
        <f t="shared" si="4"/>
        <v>2</v>
      </c>
      <c r="BL17" s="52" t="str">
        <f t="shared" ca="1" si="231"/>
        <v xml:space="preserve"> </v>
      </c>
      <c r="BM17" s="52" t="str">
        <f t="shared" ca="1" si="232"/>
        <v xml:space="preserve"> </v>
      </c>
      <c r="BN17" s="52" t="str">
        <f t="shared" ca="1" si="221"/>
        <v xml:space="preserve"> </v>
      </c>
      <c r="BO17" s="52" t="str">
        <f t="shared" ca="1" si="209"/>
        <v xml:space="preserve"> </v>
      </c>
      <c r="BP17" s="52" t="str">
        <f t="shared" ca="1" si="194"/>
        <v xml:space="preserve"> </v>
      </c>
      <c r="BQ17" s="52" t="str">
        <f t="shared" ca="1" si="87"/>
        <v xml:space="preserve"> </v>
      </c>
      <c r="BR17" s="52" t="e">
        <f t="shared" ca="1" si="5"/>
        <v>#N/A</v>
      </c>
      <c r="BS17" s="52"/>
      <c r="BT17" s="3" t="str">
        <f t="shared" si="88"/>
        <v/>
      </c>
      <c r="BU17" s="3">
        <f t="shared" si="6"/>
        <v>0</v>
      </c>
      <c r="BV17" s="3">
        <f t="shared" si="89"/>
        <v>1</v>
      </c>
      <c r="BW17" s="3">
        <f t="shared" si="90"/>
        <v>0</v>
      </c>
      <c r="BX17" s="3" t="str">
        <f t="shared" ca="1" si="7"/>
        <v xml:space="preserve"> </v>
      </c>
      <c r="BY17" s="3" t="str">
        <f t="shared" ca="1" si="233"/>
        <v/>
      </c>
      <c r="BZ17" s="3" t="str">
        <f t="shared" ca="1" si="222"/>
        <v/>
      </c>
      <c r="CA17" s="3" t="str">
        <f t="shared" ca="1" si="210"/>
        <v/>
      </c>
      <c r="CB17" s="3" t="str">
        <f t="shared" ca="1" si="195"/>
        <v/>
      </c>
      <c r="CC17" s="3" t="str">
        <f t="shared" ca="1" si="91"/>
        <v/>
      </c>
      <c r="CD17" s="3" t="str">
        <f t="shared" ca="1" si="8"/>
        <v/>
      </c>
      <c r="CE17" s="3" t="str">
        <f t="shared" ca="1" si="9"/>
        <v/>
      </c>
      <c r="CF17" s="3" t="str">
        <f t="shared" si="10"/>
        <v/>
      </c>
      <c r="CG17" s="37" t="e">
        <f t="shared" ca="1" si="11"/>
        <v>#N/A</v>
      </c>
      <c r="CH17" s="3" t="str">
        <f t="shared" si="12"/>
        <v/>
      </c>
      <c r="CI17" s="3">
        <f t="shared" si="92"/>
        <v>0</v>
      </c>
      <c r="CJ17" s="3">
        <f t="shared" si="196"/>
        <v>1</v>
      </c>
      <c r="CK17" s="3">
        <f t="shared" si="197"/>
        <v>0</v>
      </c>
      <c r="CL17" s="3" t="str">
        <f t="shared" ca="1" si="13"/>
        <v xml:space="preserve"> </v>
      </c>
      <c r="CM17" s="3" t="str">
        <f t="shared" ca="1" si="234"/>
        <v/>
      </c>
      <c r="CN17" s="3" t="str">
        <f t="shared" ca="1" si="223"/>
        <v/>
      </c>
      <c r="CO17" s="3" t="str">
        <f t="shared" ca="1" si="211"/>
        <v/>
      </c>
      <c r="CP17" s="3" t="str">
        <f t="shared" ca="1" si="198"/>
        <v/>
      </c>
      <c r="CQ17" s="3" t="str">
        <f t="shared" ca="1" si="93"/>
        <v/>
      </c>
      <c r="CR17" s="3" t="str">
        <f t="shared" ca="1" si="94"/>
        <v/>
      </c>
      <c r="CS17" s="3" t="str">
        <f t="shared" ca="1" si="95"/>
        <v/>
      </c>
      <c r="CT17" s="3" t="str">
        <f t="shared" si="96"/>
        <v/>
      </c>
      <c r="CU17" s="37" t="e">
        <f t="shared" ca="1" si="97"/>
        <v>#N/A</v>
      </c>
      <c r="CW17" s="3" t="str">
        <f t="shared" ca="1" si="98"/>
        <v/>
      </c>
      <c r="CX17" s="3">
        <f ca="1">IF(COUNTBLANK(CW17)=1,0,CW17+CX16)</f>
        <v>0</v>
      </c>
      <c r="CY17" s="2">
        <f t="shared" ca="1" si="99"/>
        <v>0</v>
      </c>
      <c r="CZ17" s="3" t="str">
        <f t="shared" ca="1" si="14"/>
        <v/>
      </c>
      <c r="DA17" s="3" t="str">
        <f t="shared" ca="1" si="15"/>
        <v/>
      </c>
      <c r="DB17" s="46" t="str">
        <f ca="1">IF(AND(OFFSET(CY17,1,0)=1,OFFSET(DA17,1,0)=1),E17,"")</f>
        <v/>
      </c>
      <c r="DC17" s="3" t="str">
        <f ca="1">IF(DA17=9,CZ17, "")</f>
        <v/>
      </c>
      <c r="DD17" s="37" t="e">
        <f t="shared" ca="1" si="17"/>
        <v>#N/A</v>
      </c>
      <c r="DE17" s="3" t="str">
        <f t="shared" ca="1" si="101"/>
        <v/>
      </c>
      <c r="DF17" s="3">
        <f t="shared" ca="1" si="199"/>
        <v>0</v>
      </c>
      <c r="DG17" s="2">
        <f t="shared" ca="1" si="102"/>
        <v>0</v>
      </c>
      <c r="DH17" s="3" t="str">
        <f t="shared" ca="1" si="18"/>
        <v/>
      </c>
      <c r="DI17" s="3" t="str">
        <f t="shared" ca="1" si="19"/>
        <v/>
      </c>
      <c r="DJ17" s="3" t="str">
        <f t="shared" ca="1" si="20"/>
        <v/>
      </c>
      <c r="DK17" s="3" t="str">
        <f t="shared" ca="1" si="103"/>
        <v/>
      </c>
      <c r="DL17" s="37" t="e">
        <f t="shared" ca="1" si="21"/>
        <v>#N/A</v>
      </c>
      <c r="DN17" s="2" t="str">
        <f t="shared" si="22"/>
        <v xml:space="preserve"> </v>
      </c>
      <c r="DO17" s="3" t="str">
        <f t="shared" si="104"/>
        <v xml:space="preserve"> </v>
      </c>
      <c r="DP17" s="3" t="str">
        <f t="shared" si="105"/>
        <v xml:space="preserve"> </v>
      </c>
      <c r="DT17" s="37" t="e">
        <f t="shared" si="23"/>
        <v>#N/A</v>
      </c>
      <c r="DU17" s="3">
        <v>10</v>
      </c>
      <c r="DV17" s="3">
        <v>3</v>
      </c>
      <c r="DW17" s="7">
        <v>8</v>
      </c>
      <c r="DX17" s="7"/>
      <c r="DY17" s="7" t="e">
        <f t="shared" si="106"/>
        <v>#NUM!</v>
      </c>
      <c r="DZ17" s="7" t="e">
        <f t="shared" si="24"/>
        <v>#NUM!</v>
      </c>
      <c r="EA17" s="7" t="e">
        <f t="shared" si="25"/>
        <v>#NUM!</v>
      </c>
      <c r="EB17" s="7" t="e">
        <f t="shared" si="107"/>
        <v>#NUM!</v>
      </c>
      <c r="EC17" s="3" t="e">
        <f t="shared" si="26"/>
        <v>#NUM!</v>
      </c>
      <c r="ED17" s="3">
        <f t="shared" si="108"/>
        <v>1</v>
      </c>
      <c r="EE17" s="3" t="str">
        <f t="shared" si="109"/>
        <v/>
      </c>
      <c r="EF17" s="3" t="str">
        <f t="shared" si="110"/>
        <v/>
      </c>
      <c r="EG17" s="3" t="str">
        <f t="shared" si="111"/>
        <v/>
      </c>
      <c r="EH17" s="3" t="str">
        <f t="shared" si="112"/>
        <v/>
      </c>
      <c r="EI17" s="3" t="str">
        <f t="shared" si="113"/>
        <v/>
      </c>
      <c r="EJ17" s="3">
        <f t="shared" si="114"/>
        <v>1</v>
      </c>
      <c r="EK17" s="3" t="str">
        <f t="shared" si="115"/>
        <v/>
      </c>
      <c r="EL17" s="3" t="str">
        <f t="shared" si="116"/>
        <v/>
      </c>
      <c r="EM17" s="3" t="str">
        <f t="shared" si="117"/>
        <v/>
      </c>
      <c r="EN17" s="3" t="str">
        <f t="shared" si="118"/>
        <v/>
      </c>
      <c r="EO17" s="3">
        <f t="shared" si="119"/>
        <v>1</v>
      </c>
      <c r="EP17" s="3" t="str">
        <f t="shared" si="120"/>
        <v/>
      </c>
      <c r="EQ17" s="3" t="str">
        <f t="shared" si="121"/>
        <v/>
      </c>
      <c r="ER17" s="3" t="str">
        <f t="shared" si="122"/>
        <v/>
      </c>
      <c r="ES17" s="3">
        <f t="shared" si="123"/>
        <v>1</v>
      </c>
      <c r="ET17" s="3" t="str">
        <f t="shared" si="124"/>
        <v/>
      </c>
      <c r="EU17" s="3" t="str">
        <f t="shared" si="125"/>
        <v/>
      </c>
      <c r="EV17" s="3">
        <f t="shared" si="126"/>
        <v>1</v>
      </c>
      <c r="EW17" s="3" t="str">
        <f t="shared" si="127"/>
        <v/>
      </c>
      <c r="EX17" s="3">
        <f t="shared" si="128"/>
        <v>1</v>
      </c>
      <c r="EZ17" s="40">
        <f t="shared" si="27"/>
        <v>1</v>
      </c>
      <c r="FA17" s="9" t="e">
        <f t="shared" si="28"/>
        <v>#NUM!</v>
      </c>
      <c r="FB17" s="9">
        <f t="shared" si="29"/>
        <v>1</v>
      </c>
      <c r="FC17" s="9" t="e">
        <f t="shared" si="30"/>
        <v>#N/A</v>
      </c>
      <c r="FD17" s="9" t="e">
        <f t="shared" si="31"/>
        <v>#N/A</v>
      </c>
      <c r="FE17" s="3">
        <f t="shared" si="129"/>
        <v>1</v>
      </c>
      <c r="FG17" s="3" t="e">
        <f t="shared" si="130"/>
        <v>#DIV/0!</v>
      </c>
      <c r="FH17" s="3" t="str">
        <f t="shared" si="131"/>
        <v/>
      </c>
      <c r="FI17" s="3" t="str">
        <f t="shared" si="132"/>
        <v/>
      </c>
      <c r="FJ17" s="3" t="str">
        <f t="shared" si="133"/>
        <v/>
      </c>
      <c r="FK17" s="3" t="str">
        <f t="shared" si="134"/>
        <v/>
      </c>
      <c r="FL17" s="3" t="str">
        <f t="shared" si="135"/>
        <v/>
      </c>
      <c r="FM17" s="3" t="e">
        <f t="shared" si="136"/>
        <v>#DIV/0!</v>
      </c>
      <c r="FN17" s="3" t="str">
        <f t="shared" si="137"/>
        <v/>
      </c>
      <c r="FO17" s="3" t="str">
        <f t="shared" si="138"/>
        <v/>
      </c>
      <c r="FP17" s="3" t="str">
        <f t="shared" si="139"/>
        <v/>
      </c>
      <c r="FQ17" s="3" t="str">
        <f t="shared" si="140"/>
        <v/>
      </c>
      <c r="FR17" s="3" t="e">
        <f t="shared" si="141"/>
        <v>#DIV/0!</v>
      </c>
      <c r="FS17" s="3" t="str">
        <f t="shared" si="142"/>
        <v/>
      </c>
      <c r="FT17" s="3" t="str">
        <f t="shared" si="143"/>
        <v/>
      </c>
      <c r="FU17" s="3" t="str">
        <f t="shared" si="144"/>
        <v/>
      </c>
      <c r="FV17" s="3" t="e">
        <f t="shared" si="145"/>
        <v>#DIV/0!</v>
      </c>
      <c r="FW17" s="3" t="str">
        <f t="shared" si="146"/>
        <v/>
      </c>
      <c r="FX17" s="3" t="str">
        <f t="shared" si="147"/>
        <v/>
      </c>
      <c r="FY17" s="3" t="e">
        <f t="shared" si="148"/>
        <v>#DIV/0!</v>
      </c>
      <c r="FZ17" s="3" t="str">
        <f t="shared" si="149"/>
        <v/>
      </c>
      <c r="GA17" s="3" t="e">
        <f t="shared" si="150"/>
        <v>#DIV/0!</v>
      </c>
      <c r="GB17" s="3" t="str">
        <f t="shared" si="151"/>
        <v/>
      </c>
      <c r="GC17" s="3" t="str">
        <f t="shared" si="152"/>
        <v/>
      </c>
      <c r="GD17" s="3" t="str">
        <f t="shared" si="153"/>
        <v/>
      </c>
      <c r="GE17" s="3" t="str">
        <f t="shared" si="154"/>
        <v/>
      </c>
      <c r="GF17" s="3" t="str">
        <f t="shared" si="155"/>
        <v/>
      </c>
      <c r="GG17" s="3" t="str">
        <f t="shared" si="156"/>
        <v/>
      </c>
      <c r="GI17" s="9" t="str">
        <f t="shared" si="200"/>
        <v/>
      </c>
      <c r="GJ17" s="9" t="str">
        <f t="shared" si="157"/>
        <v/>
      </c>
      <c r="GK17" s="9" t="str">
        <f t="shared" si="158"/>
        <v/>
      </c>
      <c r="GL17" s="41" t="e">
        <f t="shared" si="159"/>
        <v>#DIV/0!</v>
      </c>
      <c r="GM17" s="41" t="e">
        <f t="shared" si="160"/>
        <v>#DIV/0!</v>
      </c>
      <c r="GN17" s="41" t="e">
        <f t="shared" si="32"/>
        <v>#DIV/0!</v>
      </c>
      <c r="GO17" s="41" t="e">
        <f t="shared" si="33"/>
        <v>#N/A</v>
      </c>
      <c r="GP17" s="3" t="e">
        <f t="shared" si="161"/>
        <v>#DIV/0!</v>
      </c>
      <c r="GQ17" s="55" t="e">
        <f t="shared" si="34"/>
        <v>#DIV/0!</v>
      </c>
      <c r="GR17" s="55" t="e">
        <f t="shared" si="35"/>
        <v>#DIV/0!</v>
      </c>
      <c r="GS17" s="3" t="e">
        <f t="shared" si="36"/>
        <v>#DIV/0!</v>
      </c>
      <c r="GT17" s="3" t="e">
        <f t="shared" si="37"/>
        <v>#DIV/0!</v>
      </c>
      <c r="GU17" s="3" t="e">
        <f t="shared" si="38"/>
        <v>#DIV/0!</v>
      </c>
      <c r="GV17" s="3" t="e">
        <f t="shared" si="39"/>
        <v>#DIV/0!</v>
      </c>
      <c r="GX17" s="37" t="e">
        <f t="shared" si="40"/>
        <v>#DIV/0!</v>
      </c>
      <c r="GZ17" s="3" t="e">
        <f t="shared" si="41"/>
        <v>#DIV/0!</v>
      </c>
      <c r="HA17" s="3" t="e">
        <f t="shared" ca="1" si="213"/>
        <v>#DIV/0!</v>
      </c>
      <c r="HB17" s="2" t="e">
        <f t="shared" ca="1" si="214"/>
        <v>#DIV/0!</v>
      </c>
      <c r="HC17" s="2" t="e">
        <f t="shared" ca="1" si="224"/>
        <v>#DIV/0!</v>
      </c>
      <c r="HD17" s="39" t="e">
        <f t="shared" ca="1" si="163"/>
        <v>#DIV/0!</v>
      </c>
      <c r="HF17" s="3" t="str">
        <f t="shared" si="42"/>
        <v/>
      </c>
      <c r="HG17" s="3" t="str">
        <f t="shared" si="43"/>
        <v/>
      </c>
      <c r="HH17" s="3" t="str">
        <f t="shared" ca="1" si="247"/>
        <v xml:space="preserve"> </v>
      </c>
      <c r="HI17" s="3" t="str">
        <f t="shared" ca="1" si="248"/>
        <v/>
      </c>
      <c r="HJ17" s="3" t="str">
        <f t="shared" ca="1" si="241"/>
        <v/>
      </c>
      <c r="HK17" s="3" t="str">
        <f t="shared" ca="1" si="235"/>
        <v/>
      </c>
      <c r="HL17" s="3" t="str">
        <f t="shared" ca="1" si="225"/>
        <v/>
      </c>
      <c r="HM17" s="3" t="str">
        <f t="shared" ca="1" si="215"/>
        <v/>
      </c>
      <c r="HN17" s="3" t="str">
        <f t="shared" ca="1" si="201"/>
        <v/>
      </c>
      <c r="HO17" s="3" t="str">
        <f t="shared" ca="1" si="164"/>
        <v/>
      </c>
      <c r="HP17" s="37" t="e">
        <f t="shared" ca="1" si="44"/>
        <v>#N/A</v>
      </c>
      <c r="HQ17" s="3" t="str">
        <f t="shared" ca="1" si="249"/>
        <v xml:space="preserve"> </v>
      </c>
      <c r="HR17" s="3" t="str">
        <f t="shared" ca="1" si="250"/>
        <v/>
      </c>
      <c r="HS17" s="3" t="str">
        <f t="shared" ca="1" si="242"/>
        <v/>
      </c>
      <c r="HT17" s="3" t="str">
        <f t="shared" ca="1" si="236"/>
        <v/>
      </c>
      <c r="HU17" s="3" t="str">
        <f t="shared" ca="1" si="226"/>
        <v/>
      </c>
      <c r="HV17" s="3" t="str">
        <f t="shared" ca="1" si="216"/>
        <v/>
      </c>
      <c r="HW17" s="3" t="str">
        <f t="shared" ca="1" si="202"/>
        <v/>
      </c>
      <c r="HX17" s="3" t="str">
        <f t="shared" ca="1" si="165"/>
        <v/>
      </c>
      <c r="HY17" s="37" t="e">
        <f t="shared" ca="1" si="45"/>
        <v>#N/A</v>
      </c>
      <c r="IA17" s="3" t="str">
        <f t="shared" ca="1" si="166"/>
        <v/>
      </c>
      <c r="IB17" s="3">
        <f t="shared" ca="1" si="203"/>
        <v>0</v>
      </c>
      <c r="IC17" s="2">
        <f t="shared" ca="1" si="167"/>
        <v>0</v>
      </c>
      <c r="ID17" s="37" t="e">
        <f t="shared" ca="1" si="46"/>
        <v>#N/A</v>
      </c>
      <c r="IE17" s="3" t="str">
        <f t="shared" ca="1" si="168"/>
        <v/>
      </c>
      <c r="IF17" s="3">
        <f t="shared" ca="1" si="169"/>
        <v>0</v>
      </c>
      <c r="IG17" s="2">
        <f t="shared" ca="1" si="170"/>
        <v>0</v>
      </c>
      <c r="IH17" s="37" t="e">
        <f t="shared" ca="1" si="47"/>
        <v>#N/A</v>
      </c>
      <c r="II17" s="3" t="e">
        <f t="shared" si="171"/>
        <v>#N/A</v>
      </c>
      <c r="IJ17" s="3" t="e">
        <f t="shared" si="172"/>
        <v>#N/A</v>
      </c>
      <c r="IQ17" s="3" t="e">
        <f ca="1">IF(IP18=1,1,"")</f>
        <v>#DIV/0!</v>
      </c>
      <c r="IR17" s="3" t="e">
        <f t="shared" ref="IR17:IY80" ca="1" si="257">IF(IQ18=1,1,"")</f>
        <v>#N/A</v>
      </c>
      <c r="IS17" s="3" t="str">
        <f t="shared" ca="1" si="251"/>
        <v/>
      </c>
      <c r="IT17" s="3" t="str">
        <f t="shared" ca="1" si="243"/>
        <v/>
      </c>
      <c r="IU17" s="3" t="str">
        <f t="shared" ca="1" si="237"/>
        <v/>
      </c>
      <c r="IV17" s="3" t="str">
        <f t="shared" ca="1" si="227"/>
        <v/>
      </c>
      <c r="IW17" s="3" t="str">
        <f t="shared" ca="1" si="217"/>
        <v/>
      </c>
      <c r="IX17" s="3" t="str">
        <f t="shared" ca="1" si="204"/>
        <v/>
      </c>
      <c r="IY17" s="3" t="str">
        <f t="shared" ca="1" si="173"/>
        <v/>
      </c>
      <c r="IZ17" s="37" t="e">
        <f t="shared" ca="1" si="48"/>
        <v>#DIV/0!</v>
      </c>
      <c r="JB17" s="3" t="str">
        <f t="shared" si="174"/>
        <v/>
      </c>
      <c r="JC17" s="55" t="e">
        <f t="shared" si="175"/>
        <v>#DIV/0!</v>
      </c>
      <c r="JD17" s="41" t="e">
        <f t="shared" si="176"/>
        <v>#DIV/0!</v>
      </c>
      <c r="JE17" s="41" t="e">
        <f t="shared" si="177"/>
        <v>#DIV/0!</v>
      </c>
      <c r="JF17" s="3" t="e">
        <f t="shared" si="178"/>
        <v>#DIV/0!</v>
      </c>
      <c r="JG17" s="41" t="e">
        <f t="shared" si="179"/>
        <v>#DIV/0!</v>
      </c>
      <c r="JH17" s="41" t="e">
        <f t="shared" si="180"/>
        <v>#DIV/0!</v>
      </c>
      <c r="JJ17" s="37" t="e">
        <f t="shared" si="181"/>
        <v>#DIV/0!</v>
      </c>
      <c r="JL17" s="3" t="e">
        <f t="shared" si="182"/>
        <v>#DIV/0!</v>
      </c>
      <c r="JM17" s="3" t="e">
        <f t="shared" ca="1" si="205"/>
        <v>#DIV/0!</v>
      </c>
      <c r="JP17" s="37" t="e">
        <f t="shared" ca="1" si="183"/>
        <v>#DIV/0!</v>
      </c>
      <c r="JR17" s="37" t="str">
        <f t="shared" si="184"/>
        <v/>
      </c>
      <c r="JS17" s="3" t="str">
        <f t="shared" si="185"/>
        <v/>
      </c>
      <c r="JT17" s="3" t="str">
        <f t="shared" ca="1" si="252"/>
        <v xml:space="preserve"> </v>
      </c>
      <c r="JU17" s="3" t="str">
        <f t="shared" ca="1" si="253"/>
        <v/>
      </c>
      <c r="JV17" s="3" t="str">
        <f t="shared" ca="1" si="244"/>
        <v/>
      </c>
      <c r="JW17" s="3" t="str">
        <f t="shared" ca="1" si="238"/>
        <v/>
      </c>
      <c r="JX17" s="3" t="str">
        <f t="shared" ca="1" si="228"/>
        <v/>
      </c>
      <c r="JY17" s="3" t="str">
        <f t="shared" ca="1" si="218"/>
        <v/>
      </c>
      <c r="JZ17" s="3" t="str">
        <f t="shared" ca="1" si="206"/>
        <v/>
      </c>
      <c r="KA17" s="3" t="str">
        <f t="shared" ca="1" si="186"/>
        <v/>
      </c>
      <c r="KB17" s="3" t="e">
        <f t="shared" ca="1" si="187"/>
        <v>#N/A</v>
      </c>
      <c r="KC17" s="3" t="str">
        <f t="shared" ca="1" si="254"/>
        <v xml:space="preserve"> </v>
      </c>
      <c r="KD17" s="3" t="str">
        <f t="shared" ca="1" si="255"/>
        <v/>
      </c>
      <c r="KE17" s="3" t="str">
        <f t="shared" ca="1" si="245"/>
        <v/>
      </c>
      <c r="KF17" s="3" t="str">
        <f t="shared" ca="1" si="239"/>
        <v/>
      </c>
      <c r="KG17" s="3" t="str">
        <f t="shared" ca="1" si="229"/>
        <v/>
      </c>
      <c r="KH17" s="3" t="str">
        <f t="shared" ca="1" si="219"/>
        <v/>
      </c>
      <c r="KI17" s="3" t="str">
        <f t="shared" ca="1" si="207"/>
        <v/>
      </c>
      <c r="KJ17" s="3" t="str">
        <f t="shared" ca="1" si="188"/>
        <v/>
      </c>
      <c r="KK17" s="3" t="e">
        <f t="shared" ca="1" si="189"/>
        <v>#N/A</v>
      </c>
      <c r="KU17" s="3" t="str">
        <f t="shared" si="190"/>
        <v/>
      </c>
      <c r="KV17" s="3" t="e">
        <f t="shared" si="191"/>
        <v>#DIV/0!</v>
      </c>
      <c r="LC17" s="3" t="e">
        <f ca="1">IF(LB18=1,1,"")</f>
        <v>#DIV/0!</v>
      </c>
      <c r="LD17" s="3" t="e">
        <f t="shared" ref="LD17:LK80" ca="1" si="258">IF(LC18=1,1,"")</f>
        <v>#DIV/0!</v>
      </c>
      <c r="LE17" s="3" t="str">
        <f t="shared" ca="1" si="256"/>
        <v/>
      </c>
      <c r="LF17" s="3" t="str">
        <f t="shared" ca="1" si="246"/>
        <v/>
      </c>
      <c r="LG17" s="3" t="str">
        <f t="shared" ca="1" si="240"/>
        <v/>
      </c>
      <c r="LH17" s="3" t="str">
        <f t="shared" ca="1" si="230"/>
        <v/>
      </c>
      <c r="LI17" s="3" t="str">
        <f t="shared" ca="1" si="220"/>
        <v/>
      </c>
      <c r="LJ17" s="3" t="str">
        <f t="shared" ca="1" si="208"/>
        <v/>
      </c>
      <c r="LK17" s="3" t="str">
        <f t="shared" ca="1" si="192"/>
        <v/>
      </c>
      <c r="LL17" s="37" t="e">
        <f t="shared" ca="1" si="193"/>
        <v>#DIV/0!</v>
      </c>
    </row>
    <row r="18" spans="1:324" s="3" customFormat="1">
      <c r="A18" s="42" t="e">
        <f>IF(D18="","",Data!C26)</f>
        <v>#N/A</v>
      </c>
      <c r="B18" s="5" t="e">
        <f>IF(D18="","",Data!B26)</f>
        <v>#N/A</v>
      </c>
      <c r="C18" s="3">
        <v>10</v>
      </c>
      <c r="D18" s="3" t="e">
        <f>IF(Data!C26="", NA(), Data!C26)</f>
        <v>#N/A</v>
      </c>
      <c r="E18" s="3" t="str">
        <f>IF(Data!C26="", " ", Data!D26)</f>
        <v xml:space="preserve"> </v>
      </c>
      <c r="F18" s="3" t="str">
        <f>IF(E18=" "," ",Data!F$26)</f>
        <v xml:space="preserve"> </v>
      </c>
      <c r="G18" s="3" t="str">
        <f>IF($C18&lt;Data!$F$37,"x"," ")</f>
        <v>x</v>
      </c>
      <c r="H18" s="3" t="e">
        <f>IF(I18="",#REF!,I18)</f>
        <v>#N/A</v>
      </c>
      <c r="I18" s="2" t="e">
        <f t="shared" si="49"/>
        <v>#N/A</v>
      </c>
      <c r="J18" s="3">
        <f>IF(AND(Data!$F$37&lt;&gt;""),IF(AD18=$E18,1,""))</f>
        <v>1</v>
      </c>
      <c r="K18" s="3" t="str">
        <f>IF(AND(Data!$F$40&lt;&gt;""),IF(AE18=$E18,2,""))</f>
        <v/>
      </c>
      <c r="L18" s="3" t="str">
        <f>IF(AND(Data!$F$43&lt;&gt;""),IF(AF18=$E18,3,""))</f>
        <v/>
      </c>
      <c r="M18" s="3" t="str">
        <f>IF(AND(Data!$F$46&lt;&gt;""),IF(AG18=$E18,4,""))</f>
        <v/>
      </c>
      <c r="N18" s="3" t="str">
        <f>IF(AND(Data!$F$49&lt;&gt;""),IF(AH18=$E18,5,""))</f>
        <v/>
      </c>
      <c r="O18" s="3" t="str">
        <f>IF(AND(Calc!$LQ$3&lt;&gt;""),IF(AI18=$E18,6,""))</f>
        <v/>
      </c>
      <c r="P18" s="3">
        <f t="shared" si="50"/>
        <v>1</v>
      </c>
      <c r="Q18" s="3" t="str">
        <f t="shared" si="51"/>
        <v/>
      </c>
      <c r="R18" s="3" t="str">
        <f t="shared" si="52"/>
        <v/>
      </c>
      <c r="S18" s="3" t="str">
        <f t="shared" si="53"/>
        <v/>
      </c>
      <c r="T18" s="3" t="str">
        <f t="shared" si="54"/>
        <v/>
      </c>
      <c r="U18" s="3">
        <f t="shared" si="55"/>
        <v>1</v>
      </c>
      <c r="V18" s="3" t="str">
        <f t="shared" si="56"/>
        <v/>
      </c>
      <c r="W18" s="3" t="str">
        <f t="shared" si="57"/>
        <v/>
      </c>
      <c r="X18" s="3" t="str">
        <f t="shared" si="58"/>
        <v/>
      </c>
      <c r="Y18" s="3">
        <f t="shared" si="59"/>
        <v>1</v>
      </c>
      <c r="Z18" s="3" t="str">
        <f t="shared" si="60"/>
        <v/>
      </c>
      <c r="AA18" s="3" t="str">
        <f t="shared" si="61"/>
        <v/>
      </c>
      <c r="AB18" s="3">
        <f t="shared" si="62"/>
        <v>1</v>
      </c>
      <c r="AC18" s="49">
        <f t="shared" si="63"/>
        <v>1</v>
      </c>
      <c r="AD18" s="3" t="str">
        <f>IF($C18&lt;Data!$F$37,E18,"")</f>
        <v xml:space="preserve"> </v>
      </c>
      <c r="AE18" s="3" t="b">
        <f>IF(AND($C18&gt;=Data!$F$37),IF($C18&lt;Data!$F$40,E18,""))</f>
        <v>0</v>
      </c>
      <c r="AF18" s="3" t="b">
        <f>IF(AND($C18&gt;=Data!$F$40),IF($C18&lt;Data!$F$43,E18,""))</f>
        <v>0</v>
      </c>
      <c r="AG18" s="3" t="b">
        <f>IF(AND($C18&gt;=Data!$F$43),IF($C18&lt;Data!$F$46,E18,""))</f>
        <v>0</v>
      </c>
      <c r="AH18" s="3" t="b">
        <f>IF(AND($C18&gt;=Data!$F$46),IF($C18&lt;Data!$F$49,E18,""))</f>
        <v>0</v>
      </c>
      <c r="AI18" s="3" t="b">
        <f>IF(AND($C18&gt;=Data!$F$49),IF($C18&lt;=Calc!$LQ$3,E18,""))</f>
        <v>0</v>
      </c>
      <c r="AJ18" s="3" t="str">
        <f t="shared" si="0"/>
        <v xml:space="preserve"> </v>
      </c>
      <c r="AK18" s="3">
        <f t="shared" si="64"/>
        <v>1</v>
      </c>
      <c r="AL18" s="3" t="str">
        <f t="shared" si="65"/>
        <v/>
      </c>
      <c r="AM18" s="3" t="str">
        <f t="shared" si="66"/>
        <v/>
      </c>
      <c r="AN18" s="3" t="str">
        <f t="shared" si="67"/>
        <v/>
      </c>
      <c r="AO18" s="3" t="str">
        <f t="shared" si="68"/>
        <v/>
      </c>
      <c r="AP18" s="3" t="str">
        <f t="shared" si="69"/>
        <v/>
      </c>
      <c r="AQ18" s="3">
        <f t="shared" si="70"/>
        <v>1</v>
      </c>
      <c r="AR18" s="3" t="str">
        <f t="shared" si="71"/>
        <v/>
      </c>
      <c r="AS18" s="3" t="str">
        <f t="shared" si="72"/>
        <v/>
      </c>
      <c r="AT18" s="3" t="str">
        <f t="shared" si="73"/>
        <v/>
      </c>
      <c r="AU18" s="3" t="str">
        <f t="shared" si="74"/>
        <v/>
      </c>
      <c r="AV18" s="3">
        <f t="shared" si="75"/>
        <v>1</v>
      </c>
      <c r="AW18" s="3" t="str">
        <f t="shared" si="76"/>
        <v/>
      </c>
      <c r="AX18" s="3" t="str">
        <f t="shared" si="77"/>
        <v/>
      </c>
      <c r="AY18" s="3" t="str">
        <f t="shared" si="78"/>
        <v/>
      </c>
      <c r="AZ18" s="3">
        <f t="shared" si="79"/>
        <v>1</v>
      </c>
      <c r="BA18" s="3" t="str">
        <f t="shared" si="80"/>
        <v/>
      </c>
      <c r="BB18" s="3" t="str">
        <f t="shared" si="81"/>
        <v/>
      </c>
      <c r="BC18" s="3">
        <f t="shared" si="82"/>
        <v>1</v>
      </c>
      <c r="BD18" s="3" t="str">
        <f t="shared" si="83"/>
        <v/>
      </c>
      <c r="BE18" s="3">
        <f t="shared" si="84"/>
        <v>1</v>
      </c>
      <c r="BF18" s="9">
        <f t="shared" si="1"/>
        <v>1</v>
      </c>
      <c r="BG18" s="3" t="e">
        <f t="shared" si="2"/>
        <v>#N/A</v>
      </c>
      <c r="BH18" s="3" t="e">
        <f t="shared" si="3"/>
        <v>#N/A</v>
      </c>
      <c r="BI18" s="3">
        <f t="shared" si="85"/>
        <v>1</v>
      </c>
      <c r="BJ18" s="44" t="str">
        <f t="shared" si="86"/>
        <v/>
      </c>
      <c r="BK18" s="52">
        <f t="shared" si="4"/>
        <v>2</v>
      </c>
      <c r="BL18" s="52" t="str">
        <f t="shared" ca="1" si="231"/>
        <v xml:space="preserve"> </v>
      </c>
      <c r="BM18" s="52" t="str">
        <f t="shared" ca="1" si="232"/>
        <v xml:space="preserve"> </v>
      </c>
      <c r="BN18" s="52" t="str">
        <f t="shared" ca="1" si="221"/>
        <v xml:space="preserve"> </v>
      </c>
      <c r="BO18" s="52" t="str">
        <f t="shared" ca="1" si="209"/>
        <v xml:space="preserve"> </v>
      </c>
      <c r="BP18" s="52" t="str">
        <f t="shared" ca="1" si="194"/>
        <v xml:space="preserve"> </v>
      </c>
      <c r="BQ18" s="52" t="str">
        <f t="shared" ca="1" si="87"/>
        <v xml:space="preserve"> </v>
      </c>
      <c r="BR18" s="52" t="e">
        <f t="shared" ca="1" si="5"/>
        <v>#N/A</v>
      </c>
      <c r="BS18" s="52"/>
      <c r="BT18" s="3" t="str">
        <f t="shared" si="88"/>
        <v/>
      </c>
      <c r="BU18" s="3">
        <f t="shared" si="6"/>
        <v>0</v>
      </c>
      <c r="BV18" s="3">
        <f t="shared" si="89"/>
        <v>1</v>
      </c>
      <c r="BW18" s="3">
        <f t="shared" si="90"/>
        <v>0</v>
      </c>
      <c r="BX18" s="3" t="str">
        <f t="shared" ca="1" si="7"/>
        <v xml:space="preserve"> </v>
      </c>
      <c r="BY18" s="3" t="str">
        <f t="shared" ca="1" si="233"/>
        <v/>
      </c>
      <c r="BZ18" s="3" t="str">
        <f t="shared" ca="1" si="222"/>
        <v/>
      </c>
      <c r="CA18" s="3" t="str">
        <f t="shared" ca="1" si="210"/>
        <v/>
      </c>
      <c r="CB18" s="3" t="str">
        <f t="shared" ca="1" si="195"/>
        <v/>
      </c>
      <c r="CC18" s="3" t="str">
        <f t="shared" ca="1" si="91"/>
        <v/>
      </c>
      <c r="CD18" s="3" t="str">
        <f ca="1">IF(CE18="","",IF(CF18="","",IF(BV18=1,1,"")))</f>
        <v/>
      </c>
      <c r="CE18" s="3" t="str">
        <f t="shared" ca="1" si="9"/>
        <v/>
      </c>
      <c r="CF18" s="3" t="str">
        <f t="shared" si="10"/>
        <v/>
      </c>
      <c r="CG18" s="37" t="e">
        <f t="shared" ca="1" si="11"/>
        <v>#N/A</v>
      </c>
      <c r="CH18" s="3" t="str">
        <f t="shared" si="12"/>
        <v/>
      </c>
      <c r="CI18" s="3">
        <f t="shared" si="92"/>
        <v>0</v>
      </c>
      <c r="CJ18" s="3">
        <f t="shared" si="196"/>
        <v>1</v>
      </c>
      <c r="CK18" s="3">
        <f t="shared" si="197"/>
        <v>0</v>
      </c>
      <c r="CL18" s="3" t="str">
        <f t="shared" ca="1" si="13"/>
        <v xml:space="preserve"> </v>
      </c>
      <c r="CM18" s="3" t="str">
        <f t="shared" ca="1" si="234"/>
        <v/>
      </c>
      <c r="CN18" s="3" t="str">
        <f t="shared" ca="1" si="223"/>
        <v/>
      </c>
      <c r="CO18" s="3" t="str">
        <f t="shared" ca="1" si="211"/>
        <v/>
      </c>
      <c r="CP18" s="3" t="str">
        <f t="shared" ca="1" si="198"/>
        <v/>
      </c>
      <c r="CQ18" s="3" t="str">
        <f t="shared" ca="1" si="93"/>
        <v/>
      </c>
      <c r="CR18" s="3" t="str">
        <f t="shared" ca="1" si="94"/>
        <v/>
      </c>
      <c r="CS18" s="3" t="str">
        <f t="shared" ca="1" si="95"/>
        <v/>
      </c>
      <c r="CT18" s="3" t="str">
        <f t="shared" si="96"/>
        <v/>
      </c>
      <c r="CU18" s="37" t="e">
        <f t="shared" ca="1" si="97"/>
        <v>#N/A</v>
      </c>
      <c r="CW18" s="3" t="str">
        <f t="shared" ca="1" si="98"/>
        <v/>
      </c>
      <c r="CX18" s="3">
        <f t="shared" ca="1" si="212"/>
        <v>0</v>
      </c>
      <c r="CY18" s="2">
        <f t="shared" ca="1" si="99"/>
        <v>0</v>
      </c>
      <c r="CZ18" s="3" t="str">
        <f t="shared" ca="1" si="14"/>
        <v/>
      </c>
      <c r="DA18" s="3" t="str">
        <f t="shared" ca="1" si="15"/>
        <v/>
      </c>
      <c r="DC18" s="3" t="str">
        <f t="shared" ca="1" si="100"/>
        <v/>
      </c>
      <c r="DD18" s="37" t="e">
        <f t="shared" ca="1" si="17"/>
        <v>#N/A</v>
      </c>
      <c r="DE18" s="3" t="str">
        <f t="shared" ca="1" si="101"/>
        <v/>
      </c>
      <c r="DF18" s="3">
        <f t="shared" ca="1" si="199"/>
        <v>0</v>
      </c>
      <c r="DG18" s="2">
        <f t="shared" ca="1" si="102"/>
        <v>0</v>
      </c>
      <c r="DH18" s="3" t="str">
        <f t="shared" ca="1" si="18"/>
        <v/>
      </c>
      <c r="DI18" s="3" t="str">
        <f t="shared" ca="1" si="19"/>
        <v/>
      </c>
      <c r="DJ18" s="3" t="str">
        <f t="shared" ca="1" si="20"/>
        <v/>
      </c>
      <c r="DK18" s="3" t="str">
        <f t="shared" ca="1" si="103"/>
        <v/>
      </c>
      <c r="DL18" s="37" t="e">
        <f t="shared" ca="1" si="21"/>
        <v>#N/A</v>
      </c>
      <c r="DN18" s="2" t="str">
        <f t="shared" si="22"/>
        <v xml:space="preserve"> </v>
      </c>
      <c r="DO18" s="3" t="str">
        <f t="shared" si="104"/>
        <v xml:space="preserve"> </v>
      </c>
      <c r="DP18" s="3" t="str">
        <f t="shared" si="105"/>
        <v xml:space="preserve"> </v>
      </c>
      <c r="DT18" s="37" t="e">
        <f t="shared" si="23"/>
        <v>#N/A</v>
      </c>
      <c r="DU18" s="3">
        <v>11</v>
      </c>
      <c r="DV18" s="3">
        <v>3</v>
      </c>
      <c r="DW18" s="7">
        <v>9</v>
      </c>
      <c r="DX18" s="7"/>
      <c r="DY18" s="7" t="e">
        <f t="shared" si="106"/>
        <v>#NUM!</v>
      </c>
      <c r="DZ18" s="7" t="e">
        <f t="shared" si="24"/>
        <v>#NUM!</v>
      </c>
      <c r="EA18" s="7" t="e">
        <f t="shared" si="25"/>
        <v>#NUM!</v>
      </c>
      <c r="EB18" s="7" t="e">
        <f t="shared" si="107"/>
        <v>#NUM!</v>
      </c>
      <c r="EC18" s="3" t="e">
        <f t="shared" si="26"/>
        <v>#NUM!</v>
      </c>
      <c r="ED18" s="3">
        <f t="shared" si="108"/>
        <v>1</v>
      </c>
      <c r="EE18" s="3" t="str">
        <f t="shared" si="109"/>
        <v/>
      </c>
      <c r="EF18" s="3" t="str">
        <f t="shared" si="110"/>
        <v/>
      </c>
      <c r="EG18" s="3" t="str">
        <f t="shared" si="111"/>
        <v/>
      </c>
      <c r="EH18" s="3" t="str">
        <f t="shared" si="112"/>
        <v/>
      </c>
      <c r="EI18" s="3" t="str">
        <f t="shared" si="113"/>
        <v/>
      </c>
      <c r="EJ18" s="3">
        <f t="shared" si="114"/>
        <v>1</v>
      </c>
      <c r="EK18" s="3" t="str">
        <f t="shared" si="115"/>
        <v/>
      </c>
      <c r="EL18" s="3" t="str">
        <f t="shared" si="116"/>
        <v/>
      </c>
      <c r="EM18" s="3" t="str">
        <f t="shared" si="117"/>
        <v/>
      </c>
      <c r="EN18" s="3" t="str">
        <f t="shared" si="118"/>
        <v/>
      </c>
      <c r="EO18" s="3">
        <f t="shared" si="119"/>
        <v>1</v>
      </c>
      <c r="EP18" s="3" t="str">
        <f t="shared" si="120"/>
        <v/>
      </c>
      <c r="EQ18" s="3" t="str">
        <f t="shared" si="121"/>
        <v/>
      </c>
      <c r="ER18" s="3" t="str">
        <f t="shared" si="122"/>
        <v/>
      </c>
      <c r="ES18" s="3">
        <f t="shared" si="123"/>
        <v>1</v>
      </c>
      <c r="ET18" s="3" t="str">
        <f t="shared" si="124"/>
        <v/>
      </c>
      <c r="EU18" s="3" t="str">
        <f t="shared" si="125"/>
        <v/>
      </c>
      <c r="EV18" s="3">
        <f t="shared" si="126"/>
        <v>1</v>
      </c>
      <c r="EW18" s="3" t="str">
        <f t="shared" si="127"/>
        <v/>
      </c>
      <c r="EX18" s="3">
        <f t="shared" si="128"/>
        <v>1</v>
      </c>
      <c r="EZ18" s="40">
        <f t="shared" si="27"/>
        <v>1</v>
      </c>
      <c r="FA18" s="9" t="e">
        <f t="shared" si="28"/>
        <v>#NUM!</v>
      </c>
      <c r="FB18" s="9">
        <f t="shared" si="29"/>
        <v>1</v>
      </c>
      <c r="FC18" s="9" t="e">
        <f t="shared" si="30"/>
        <v>#N/A</v>
      </c>
      <c r="FD18" s="9" t="e">
        <f t="shared" si="31"/>
        <v>#N/A</v>
      </c>
      <c r="FE18" s="3">
        <f t="shared" si="129"/>
        <v>1</v>
      </c>
      <c r="FG18" s="3" t="e">
        <f t="shared" si="130"/>
        <v>#DIV/0!</v>
      </c>
      <c r="FH18" s="3" t="str">
        <f t="shared" si="131"/>
        <v/>
      </c>
      <c r="FI18" s="3" t="str">
        <f t="shared" si="132"/>
        <v/>
      </c>
      <c r="FJ18" s="3" t="str">
        <f t="shared" si="133"/>
        <v/>
      </c>
      <c r="FK18" s="3" t="str">
        <f t="shared" si="134"/>
        <v/>
      </c>
      <c r="FL18" s="3" t="str">
        <f t="shared" si="135"/>
        <v/>
      </c>
      <c r="FM18" s="3" t="e">
        <f t="shared" si="136"/>
        <v>#DIV/0!</v>
      </c>
      <c r="FN18" s="3" t="str">
        <f t="shared" si="137"/>
        <v/>
      </c>
      <c r="FO18" s="3" t="str">
        <f t="shared" si="138"/>
        <v/>
      </c>
      <c r="FP18" s="3" t="str">
        <f t="shared" si="139"/>
        <v/>
      </c>
      <c r="FQ18" s="3" t="str">
        <f t="shared" si="140"/>
        <v/>
      </c>
      <c r="FR18" s="3" t="e">
        <f t="shared" si="141"/>
        <v>#DIV/0!</v>
      </c>
      <c r="FS18" s="3" t="str">
        <f t="shared" si="142"/>
        <v/>
      </c>
      <c r="FT18" s="3" t="str">
        <f t="shared" si="143"/>
        <v/>
      </c>
      <c r="FU18" s="3" t="str">
        <f t="shared" si="144"/>
        <v/>
      </c>
      <c r="FV18" s="3" t="e">
        <f t="shared" si="145"/>
        <v>#DIV/0!</v>
      </c>
      <c r="FW18" s="3" t="str">
        <f t="shared" si="146"/>
        <v/>
      </c>
      <c r="FX18" s="3" t="str">
        <f t="shared" si="147"/>
        <v/>
      </c>
      <c r="FY18" s="3" t="e">
        <f t="shared" si="148"/>
        <v>#DIV/0!</v>
      </c>
      <c r="FZ18" s="3" t="str">
        <f t="shared" si="149"/>
        <v/>
      </c>
      <c r="GA18" s="3" t="e">
        <f t="shared" si="150"/>
        <v>#DIV/0!</v>
      </c>
      <c r="GB18" s="3" t="str">
        <f t="shared" si="151"/>
        <v/>
      </c>
      <c r="GC18" s="3" t="str">
        <f t="shared" si="152"/>
        <v/>
      </c>
      <c r="GD18" s="3" t="str">
        <f t="shared" si="153"/>
        <v/>
      </c>
      <c r="GE18" s="3" t="str">
        <f t="shared" si="154"/>
        <v/>
      </c>
      <c r="GF18" s="3" t="str">
        <f t="shared" si="155"/>
        <v/>
      </c>
      <c r="GG18" s="3" t="str">
        <f t="shared" si="156"/>
        <v/>
      </c>
      <c r="GI18" s="9" t="str">
        <f t="shared" si="200"/>
        <v/>
      </c>
      <c r="GJ18" s="9" t="str">
        <f t="shared" si="157"/>
        <v/>
      </c>
      <c r="GK18" s="9" t="str">
        <f t="shared" si="158"/>
        <v/>
      </c>
      <c r="GL18" s="41" t="e">
        <f t="shared" si="159"/>
        <v>#DIV/0!</v>
      </c>
      <c r="GM18" s="41" t="e">
        <f t="shared" si="160"/>
        <v>#DIV/0!</v>
      </c>
      <c r="GN18" s="41" t="e">
        <f t="shared" si="32"/>
        <v>#DIV/0!</v>
      </c>
      <c r="GO18" s="41" t="e">
        <f t="shared" si="33"/>
        <v>#N/A</v>
      </c>
      <c r="GP18" s="3" t="e">
        <f t="shared" si="161"/>
        <v>#DIV/0!</v>
      </c>
      <c r="GQ18" s="55" t="e">
        <f t="shared" si="34"/>
        <v>#DIV/0!</v>
      </c>
      <c r="GR18" s="55" t="e">
        <f t="shared" si="35"/>
        <v>#DIV/0!</v>
      </c>
      <c r="GS18" s="3" t="e">
        <f t="shared" si="36"/>
        <v>#DIV/0!</v>
      </c>
      <c r="GT18" s="3" t="e">
        <f t="shared" si="37"/>
        <v>#DIV/0!</v>
      </c>
      <c r="GU18" s="3" t="e">
        <f t="shared" si="38"/>
        <v>#DIV/0!</v>
      </c>
      <c r="GV18" s="3" t="e">
        <f t="shared" si="39"/>
        <v>#DIV/0!</v>
      </c>
      <c r="GX18" s="37" t="e">
        <f t="shared" si="40"/>
        <v>#DIV/0!</v>
      </c>
      <c r="GZ18" s="3" t="e">
        <f t="shared" si="41"/>
        <v>#DIV/0!</v>
      </c>
      <c r="HA18" s="3" t="e">
        <f t="shared" ca="1" si="213"/>
        <v>#DIV/0!</v>
      </c>
      <c r="HB18" s="2" t="e">
        <f t="shared" ca="1" si="214"/>
        <v>#DIV/0!</v>
      </c>
      <c r="HC18" s="2" t="e">
        <f t="shared" ca="1" si="224"/>
        <v>#DIV/0!</v>
      </c>
      <c r="HD18" s="39" t="e">
        <f t="shared" ca="1" si="163"/>
        <v>#DIV/0!</v>
      </c>
      <c r="HF18" s="3" t="str">
        <f t="shared" si="42"/>
        <v/>
      </c>
      <c r="HG18" s="3" t="str">
        <f t="shared" si="43"/>
        <v/>
      </c>
      <c r="HH18" s="3" t="str">
        <f t="shared" ca="1" si="247"/>
        <v xml:space="preserve"> </v>
      </c>
      <c r="HI18" s="3" t="str">
        <f t="shared" ca="1" si="248"/>
        <v/>
      </c>
      <c r="HJ18" s="3" t="str">
        <f t="shared" ca="1" si="241"/>
        <v/>
      </c>
      <c r="HK18" s="3" t="str">
        <f t="shared" ca="1" si="235"/>
        <v/>
      </c>
      <c r="HL18" s="3" t="str">
        <f t="shared" ca="1" si="225"/>
        <v/>
      </c>
      <c r="HM18" s="3" t="str">
        <f t="shared" ca="1" si="215"/>
        <v/>
      </c>
      <c r="HN18" s="3" t="str">
        <f t="shared" ca="1" si="201"/>
        <v/>
      </c>
      <c r="HO18" s="3" t="str">
        <f t="shared" ca="1" si="164"/>
        <v/>
      </c>
      <c r="HP18" s="37" t="e">
        <f t="shared" ca="1" si="44"/>
        <v>#N/A</v>
      </c>
      <c r="HQ18" s="3" t="str">
        <f t="shared" ca="1" si="249"/>
        <v xml:space="preserve"> </v>
      </c>
      <c r="HR18" s="3" t="str">
        <f t="shared" ca="1" si="250"/>
        <v/>
      </c>
      <c r="HS18" s="3" t="str">
        <f t="shared" ca="1" si="242"/>
        <v/>
      </c>
      <c r="HT18" s="3" t="str">
        <f t="shared" ca="1" si="236"/>
        <v/>
      </c>
      <c r="HU18" s="3" t="str">
        <f t="shared" ca="1" si="226"/>
        <v/>
      </c>
      <c r="HV18" s="3" t="str">
        <f t="shared" ca="1" si="216"/>
        <v/>
      </c>
      <c r="HW18" s="3" t="str">
        <f t="shared" ca="1" si="202"/>
        <v/>
      </c>
      <c r="HX18" s="3" t="str">
        <f t="shared" ca="1" si="165"/>
        <v/>
      </c>
      <c r="HY18" s="37" t="e">
        <f t="shared" ca="1" si="45"/>
        <v>#N/A</v>
      </c>
      <c r="IA18" s="3" t="str">
        <f t="shared" ca="1" si="166"/>
        <v/>
      </c>
      <c r="IB18" s="3">
        <f t="shared" ca="1" si="203"/>
        <v>0</v>
      </c>
      <c r="IC18" s="2">
        <f t="shared" ca="1" si="167"/>
        <v>0</v>
      </c>
      <c r="ID18" s="37" t="e">
        <f t="shared" ca="1" si="46"/>
        <v>#N/A</v>
      </c>
      <c r="IE18" s="3" t="str">
        <f t="shared" ca="1" si="168"/>
        <v/>
      </c>
      <c r="IF18" s="3">
        <f t="shared" ca="1" si="169"/>
        <v>0</v>
      </c>
      <c r="IG18" s="2">
        <f t="shared" ca="1" si="170"/>
        <v>0</v>
      </c>
      <c r="IH18" s="37" t="e">
        <f t="shared" ca="1" si="47"/>
        <v>#N/A</v>
      </c>
      <c r="II18" s="3" t="e">
        <f t="shared" si="171"/>
        <v>#N/A</v>
      </c>
      <c r="IJ18" s="3" t="e">
        <f t="shared" si="172"/>
        <v>#N/A</v>
      </c>
      <c r="IP18" s="3" t="e">
        <f ca="1">IF(IO19=1,1,"")</f>
        <v>#DIV/0!</v>
      </c>
      <c r="IQ18" s="3" t="e">
        <f t="shared" ref="IQ18:IY81" ca="1" si="259">IF(IP19=1,1,"")</f>
        <v>#N/A</v>
      </c>
      <c r="IR18" s="3" t="str">
        <f t="shared" ca="1" si="257"/>
        <v/>
      </c>
      <c r="IS18" s="3" t="str">
        <f t="shared" ca="1" si="251"/>
        <v/>
      </c>
      <c r="IT18" s="3" t="str">
        <f t="shared" ca="1" si="243"/>
        <v/>
      </c>
      <c r="IU18" s="3" t="str">
        <f t="shared" ca="1" si="237"/>
        <v/>
      </c>
      <c r="IV18" s="3" t="str">
        <f t="shared" ca="1" si="227"/>
        <v/>
      </c>
      <c r="IW18" s="3" t="str">
        <f t="shared" ca="1" si="217"/>
        <v/>
      </c>
      <c r="IX18" s="3" t="str">
        <f t="shared" ca="1" si="204"/>
        <v/>
      </c>
      <c r="IY18" s="3" t="str">
        <f t="shared" ca="1" si="173"/>
        <v/>
      </c>
      <c r="IZ18" s="37" t="e">
        <f t="shared" ca="1" si="48"/>
        <v>#DIV/0!</v>
      </c>
      <c r="JB18" s="3" t="str">
        <f t="shared" si="174"/>
        <v/>
      </c>
      <c r="JC18" s="55" t="e">
        <f t="shared" si="175"/>
        <v>#DIV/0!</v>
      </c>
      <c r="JD18" s="41" t="e">
        <f t="shared" si="176"/>
        <v>#DIV/0!</v>
      </c>
      <c r="JE18" s="41" t="e">
        <f t="shared" si="177"/>
        <v>#DIV/0!</v>
      </c>
      <c r="JF18" s="3" t="e">
        <f t="shared" si="178"/>
        <v>#DIV/0!</v>
      </c>
      <c r="JG18" s="41" t="e">
        <f t="shared" si="179"/>
        <v>#DIV/0!</v>
      </c>
      <c r="JH18" s="41" t="e">
        <f t="shared" si="180"/>
        <v>#DIV/0!</v>
      </c>
      <c r="JJ18" s="37" t="e">
        <f t="shared" si="181"/>
        <v>#DIV/0!</v>
      </c>
      <c r="JL18" s="3" t="e">
        <f t="shared" si="182"/>
        <v>#DIV/0!</v>
      </c>
      <c r="JM18" s="3" t="e">
        <f t="shared" ca="1" si="205"/>
        <v>#DIV/0!</v>
      </c>
      <c r="JP18" s="37" t="e">
        <f t="shared" ca="1" si="183"/>
        <v>#DIV/0!</v>
      </c>
      <c r="JR18" s="37" t="str">
        <f t="shared" si="184"/>
        <v/>
      </c>
      <c r="JS18" s="3" t="str">
        <f t="shared" si="185"/>
        <v/>
      </c>
      <c r="JT18" s="3" t="str">
        <f t="shared" ca="1" si="252"/>
        <v xml:space="preserve"> </v>
      </c>
      <c r="JU18" s="3" t="str">
        <f t="shared" ca="1" si="253"/>
        <v/>
      </c>
      <c r="JV18" s="3" t="str">
        <f t="shared" ca="1" si="244"/>
        <v/>
      </c>
      <c r="JW18" s="3" t="str">
        <f t="shared" ca="1" si="238"/>
        <v/>
      </c>
      <c r="JX18" s="3" t="str">
        <f t="shared" ca="1" si="228"/>
        <v/>
      </c>
      <c r="JY18" s="3" t="str">
        <f t="shared" ca="1" si="218"/>
        <v/>
      </c>
      <c r="JZ18" s="3" t="str">
        <f t="shared" ca="1" si="206"/>
        <v/>
      </c>
      <c r="KA18" s="3" t="str">
        <f t="shared" ca="1" si="186"/>
        <v/>
      </c>
      <c r="KB18" s="3" t="e">
        <f t="shared" ca="1" si="187"/>
        <v>#N/A</v>
      </c>
      <c r="KC18" s="3" t="str">
        <f t="shared" ca="1" si="254"/>
        <v xml:space="preserve"> </v>
      </c>
      <c r="KD18" s="3" t="str">
        <f t="shared" ca="1" si="255"/>
        <v/>
      </c>
      <c r="KE18" s="3" t="str">
        <f t="shared" ca="1" si="245"/>
        <v/>
      </c>
      <c r="KF18" s="3" t="str">
        <f t="shared" ca="1" si="239"/>
        <v/>
      </c>
      <c r="KG18" s="3" t="str">
        <f t="shared" ca="1" si="229"/>
        <v/>
      </c>
      <c r="KH18" s="3" t="str">
        <f t="shared" ca="1" si="219"/>
        <v/>
      </c>
      <c r="KI18" s="3" t="str">
        <f t="shared" ca="1" si="207"/>
        <v/>
      </c>
      <c r="KJ18" s="3" t="str">
        <f t="shared" ca="1" si="188"/>
        <v/>
      </c>
      <c r="KK18" s="3" t="e">
        <f t="shared" ca="1" si="189"/>
        <v>#N/A</v>
      </c>
      <c r="KU18" s="3" t="str">
        <f t="shared" si="190"/>
        <v/>
      </c>
      <c r="KV18" s="3" t="e">
        <f t="shared" si="191"/>
        <v>#DIV/0!</v>
      </c>
      <c r="LB18" s="3" t="e">
        <f ca="1">IF(LA19=1,1,"")</f>
        <v>#DIV/0!</v>
      </c>
      <c r="LC18" s="3" t="e">
        <f t="shared" ref="LC18:LK81" ca="1" si="260">IF(LB19=1,1,"")</f>
        <v>#DIV/0!</v>
      </c>
      <c r="LD18" s="3" t="str">
        <f t="shared" ca="1" si="258"/>
        <v/>
      </c>
      <c r="LE18" s="3" t="str">
        <f t="shared" ca="1" si="256"/>
        <v/>
      </c>
      <c r="LF18" s="3" t="str">
        <f t="shared" ca="1" si="246"/>
        <v/>
      </c>
      <c r="LG18" s="3" t="str">
        <f t="shared" ca="1" si="240"/>
        <v/>
      </c>
      <c r="LH18" s="3" t="str">
        <f t="shared" ca="1" si="230"/>
        <v/>
      </c>
      <c r="LI18" s="3" t="str">
        <f t="shared" ca="1" si="220"/>
        <v/>
      </c>
      <c r="LJ18" s="3" t="str">
        <f t="shared" ca="1" si="208"/>
        <v/>
      </c>
      <c r="LK18" s="3" t="str">
        <f t="shared" ca="1" si="192"/>
        <v/>
      </c>
      <c r="LL18" s="37" t="e">
        <f t="shared" ca="1" si="193"/>
        <v>#DIV/0!</v>
      </c>
    </row>
    <row r="19" spans="1:324" s="3" customFormat="1">
      <c r="A19" s="42" t="e">
        <f>IF(D19="","",Data!C27)</f>
        <v>#N/A</v>
      </c>
      <c r="B19" s="5" t="e">
        <f>IF(D19="","",Data!B27)</f>
        <v>#N/A</v>
      </c>
      <c r="C19" s="3">
        <v>11</v>
      </c>
      <c r="D19" s="3" t="e">
        <f>IF(Data!C27="", NA(), Data!C27)</f>
        <v>#N/A</v>
      </c>
      <c r="E19" s="3" t="str">
        <f>IF(Data!C27="", " ", Data!D27)</f>
        <v xml:space="preserve"> </v>
      </c>
      <c r="F19" s="3" t="str">
        <f>IF(E19=" "," ",Data!F$26)</f>
        <v xml:space="preserve"> </v>
      </c>
      <c r="G19" s="3" t="str">
        <f>IF($C19&lt;Data!$F$37,"x"," ")</f>
        <v>x</v>
      </c>
      <c r="H19" s="3" t="e">
        <f>IF(I19="",#REF!,I19)</f>
        <v>#N/A</v>
      </c>
      <c r="I19" s="2" t="e">
        <f t="shared" si="49"/>
        <v>#N/A</v>
      </c>
      <c r="J19" s="3">
        <f>IF(AND(Data!$F$37&lt;&gt;""),IF(AD19=$E19,1,""))</f>
        <v>1</v>
      </c>
      <c r="K19" s="3" t="str">
        <f>IF(AND(Data!$F$40&lt;&gt;""),IF(AE19=$E19,2,""))</f>
        <v/>
      </c>
      <c r="L19" s="3" t="str">
        <f>IF(AND(Data!$F$43&lt;&gt;""),IF(AF19=$E19,3,""))</f>
        <v/>
      </c>
      <c r="M19" s="3" t="str">
        <f>IF(AND(Data!$F$46&lt;&gt;""),IF(AG19=$E19,4,""))</f>
        <v/>
      </c>
      <c r="N19" s="3" t="str">
        <f>IF(AND(Data!$F$49&lt;&gt;""),IF(AH19=$E19,5,""))</f>
        <v/>
      </c>
      <c r="O19" s="3" t="str">
        <f>IF(AND(Calc!$LQ$3&lt;&gt;""),IF(AI19=$E19,6,""))</f>
        <v/>
      </c>
      <c r="P19" s="3">
        <f t="shared" si="50"/>
        <v>1</v>
      </c>
      <c r="Q19" s="3" t="str">
        <f t="shared" si="51"/>
        <v/>
      </c>
      <c r="R19" s="3" t="str">
        <f t="shared" si="52"/>
        <v/>
      </c>
      <c r="S19" s="3" t="str">
        <f t="shared" si="53"/>
        <v/>
      </c>
      <c r="T19" s="3" t="str">
        <f t="shared" si="54"/>
        <v/>
      </c>
      <c r="U19" s="3">
        <f t="shared" si="55"/>
        <v>1</v>
      </c>
      <c r="V19" s="3" t="str">
        <f t="shared" si="56"/>
        <v/>
      </c>
      <c r="W19" s="3" t="str">
        <f t="shared" si="57"/>
        <v/>
      </c>
      <c r="X19" s="3" t="str">
        <f t="shared" si="58"/>
        <v/>
      </c>
      <c r="Y19" s="3">
        <f t="shared" si="59"/>
        <v>1</v>
      </c>
      <c r="Z19" s="3" t="str">
        <f t="shared" si="60"/>
        <v/>
      </c>
      <c r="AA19" s="3" t="str">
        <f t="shared" si="61"/>
        <v/>
      </c>
      <c r="AB19" s="3">
        <f t="shared" si="62"/>
        <v>1</v>
      </c>
      <c r="AC19" s="49">
        <f t="shared" si="63"/>
        <v>1</v>
      </c>
      <c r="AD19" s="3" t="str">
        <f>IF($C19&lt;Data!$F$37,E19,"")</f>
        <v xml:space="preserve"> </v>
      </c>
      <c r="AE19" s="3" t="b">
        <f>IF(AND($C19&gt;=Data!$F$37),IF($C19&lt;Data!$F$40,E19,""))</f>
        <v>0</v>
      </c>
      <c r="AF19" s="3" t="b">
        <f>IF(AND($C19&gt;=Data!$F$40),IF($C19&lt;Data!$F$43,E19,""))</f>
        <v>0</v>
      </c>
      <c r="AG19" s="3" t="b">
        <f>IF(AND($C19&gt;=Data!$F$43),IF($C19&lt;Data!$F$46,E19,""))</f>
        <v>0</v>
      </c>
      <c r="AH19" s="3" t="b">
        <f>IF(AND($C19&gt;=Data!$F$46),IF($C19&lt;Data!$F$49,E19,""))</f>
        <v>0</v>
      </c>
      <c r="AI19" s="3" t="b">
        <f>IF(AND($C19&gt;=Data!$F$49),IF($C19&lt;=Calc!$LQ$3,E19,""))</f>
        <v>0</v>
      </c>
      <c r="AJ19" s="3" t="str">
        <f t="shared" si="0"/>
        <v xml:space="preserve"> </v>
      </c>
      <c r="AK19" s="3">
        <f t="shared" si="64"/>
        <v>1</v>
      </c>
      <c r="AL19" s="3" t="str">
        <f t="shared" si="65"/>
        <v/>
      </c>
      <c r="AM19" s="3" t="str">
        <f t="shared" si="66"/>
        <v/>
      </c>
      <c r="AN19" s="3" t="str">
        <f t="shared" si="67"/>
        <v/>
      </c>
      <c r="AO19" s="3" t="str">
        <f t="shared" si="68"/>
        <v/>
      </c>
      <c r="AP19" s="3" t="str">
        <f t="shared" si="69"/>
        <v/>
      </c>
      <c r="AQ19" s="3">
        <f t="shared" si="70"/>
        <v>1</v>
      </c>
      <c r="AR19" s="3" t="str">
        <f t="shared" si="71"/>
        <v/>
      </c>
      <c r="AS19" s="3" t="str">
        <f t="shared" si="72"/>
        <v/>
      </c>
      <c r="AT19" s="3" t="str">
        <f t="shared" si="73"/>
        <v/>
      </c>
      <c r="AU19" s="3" t="str">
        <f t="shared" si="74"/>
        <v/>
      </c>
      <c r="AV19" s="3">
        <f t="shared" si="75"/>
        <v>1</v>
      </c>
      <c r="AW19" s="3" t="str">
        <f t="shared" si="76"/>
        <v/>
      </c>
      <c r="AX19" s="3" t="str">
        <f t="shared" si="77"/>
        <v/>
      </c>
      <c r="AY19" s="3" t="str">
        <f t="shared" si="78"/>
        <v/>
      </c>
      <c r="AZ19" s="3">
        <f t="shared" si="79"/>
        <v>1</v>
      </c>
      <c r="BA19" s="3" t="str">
        <f t="shared" si="80"/>
        <v/>
      </c>
      <c r="BB19" s="3" t="str">
        <f t="shared" si="81"/>
        <v/>
      </c>
      <c r="BC19" s="3">
        <f t="shared" si="82"/>
        <v>1</v>
      </c>
      <c r="BD19" s="3" t="str">
        <f t="shared" si="83"/>
        <v/>
      </c>
      <c r="BE19" s="3">
        <f t="shared" si="84"/>
        <v>1</v>
      </c>
      <c r="BF19" s="9">
        <f t="shared" si="1"/>
        <v>1</v>
      </c>
      <c r="BG19" s="3" t="e">
        <f t="shared" si="2"/>
        <v>#N/A</v>
      </c>
      <c r="BH19" s="3" t="e">
        <f t="shared" si="3"/>
        <v>#N/A</v>
      </c>
      <c r="BI19" s="3">
        <f t="shared" si="85"/>
        <v>1</v>
      </c>
      <c r="BJ19" s="44" t="str">
        <f t="shared" si="86"/>
        <v/>
      </c>
      <c r="BK19" s="52">
        <f t="shared" si="4"/>
        <v>2</v>
      </c>
      <c r="BL19" s="52" t="str">
        <f t="shared" ca="1" si="231"/>
        <v xml:space="preserve"> </v>
      </c>
      <c r="BM19" s="52" t="str">
        <f t="shared" ca="1" si="232"/>
        <v xml:space="preserve"> </v>
      </c>
      <c r="BN19" s="52" t="str">
        <f t="shared" ca="1" si="221"/>
        <v xml:space="preserve"> </v>
      </c>
      <c r="BO19" s="52" t="str">
        <f t="shared" ca="1" si="209"/>
        <v xml:space="preserve"> </v>
      </c>
      <c r="BP19" s="52" t="str">
        <f t="shared" ca="1" si="194"/>
        <v xml:space="preserve"> </v>
      </c>
      <c r="BQ19" s="52" t="str">
        <f t="shared" ca="1" si="87"/>
        <v xml:space="preserve"> </v>
      </c>
      <c r="BR19" s="52" t="e">
        <f t="shared" ca="1" si="5"/>
        <v>#N/A</v>
      </c>
      <c r="BS19" s="52"/>
      <c r="BT19" s="3" t="str">
        <f t="shared" si="88"/>
        <v/>
      </c>
      <c r="BU19" s="3">
        <f t="shared" si="6"/>
        <v>0</v>
      </c>
      <c r="BV19" s="3">
        <f t="shared" si="89"/>
        <v>1</v>
      </c>
      <c r="BW19" s="3">
        <f t="shared" si="90"/>
        <v>0</v>
      </c>
      <c r="BX19" s="3" t="str">
        <f t="shared" ca="1" si="7"/>
        <v xml:space="preserve"> </v>
      </c>
      <c r="BY19" s="3" t="str">
        <f t="shared" ca="1" si="233"/>
        <v/>
      </c>
      <c r="BZ19" s="3" t="str">
        <f t="shared" ca="1" si="222"/>
        <v/>
      </c>
      <c r="CA19" s="3" t="str">
        <f t="shared" ca="1" si="210"/>
        <v/>
      </c>
      <c r="CB19" s="3" t="str">
        <f t="shared" ca="1" si="195"/>
        <v/>
      </c>
      <c r="CC19" s="3" t="str">
        <f t="shared" ca="1" si="91"/>
        <v/>
      </c>
      <c r="CD19" s="3" t="str">
        <f t="shared" ca="1" si="8"/>
        <v/>
      </c>
      <c r="CE19" s="3" t="str">
        <f t="shared" ca="1" si="9"/>
        <v/>
      </c>
      <c r="CF19" s="3" t="str">
        <f t="shared" si="10"/>
        <v/>
      </c>
      <c r="CG19" s="37" t="e">
        <f t="shared" ca="1" si="11"/>
        <v>#N/A</v>
      </c>
      <c r="CH19" s="3" t="str">
        <f t="shared" si="12"/>
        <v/>
      </c>
      <c r="CI19" s="3">
        <f t="shared" si="92"/>
        <v>0</v>
      </c>
      <c r="CJ19" s="3">
        <f t="shared" si="196"/>
        <v>1</v>
      </c>
      <c r="CK19" s="3">
        <f t="shared" si="197"/>
        <v>0</v>
      </c>
      <c r="CL19" s="3" t="str">
        <f t="shared" ca="1" si="13"/>
        <v xml:space="preserve"> </v>
      </c>
      <c r="CM19" s="3" t="str">
        <f ca="1">IF(CL20=1,1,"")</f>
        <v/>
      </c>
      <c r="CN19" s="3" t="str">
        <f t="shared" ca="1" si="223"/>
        <v/>
      </c>
      <c r="CO19" s="3" t="str">
        <f t="shared" ca="1" si="211"/>
        <v/>
      </c>
      <c r="CP19" s="3" t="str">
        <f t="shared" ca="1" si="198"/>
        <v/>
      </c>
      <c r="CQ19" s="3" t="str">
        <f t="shared" ca="1" si="93"/>
        <v/>
      </c>
      <c r="CR19" s="3" t="str">
        <f t="shared" ca="1" si="94"/>
        <v/>
      </c>
      <c r="CS19" s="3" t="str">
        <f t="shared" ca="1" si="95"/>
        <v/>
      </c>
      <c r="CT19" s="3" t="str">
        <f t="shared" si="96"/>
        <v/>
      </c>
      <c r="CU19" s="37" t="e">
        <f t="shared" ca="1" si="97"/>
        <v>#N/A</v>
      </c>
      <c r="CW19" s="3" t="str">
        <f t="shared" ca="1" si="98"/>
        <v/>
      </c>
      <c r="CX19" s="3">
        <f ca="1">IF(COUNTBLANK(CW19)=1,0,CW19+CX18)</f>
        <v>0</v>
      </c>
      <c r="CY19" s="2">
        <f t="shared" ca="1" si="99"/>
        <v>0</v>
      </c>
      <c r="CZ19" s="3" t="str">
        <f t="shared" ca="1" si="14"/>
        <v/>
      </c>
      <c r="DA19" s="3" t="str">
        <f t="shared" ca="1" si="15"/>
        <v/>
      </c>
      <c r="DB19" s="3" t="str">
        <f t="shared" ca="1" si="16"/>
        <v/>
      </c>
      <c r="DC19" s="3" t="str">
        <f ca="1">IF(DA19=9,CZ19, "")</f>
        <v/>
      </c>
      <c r="DD19" s="37" t="e">
        <f t="shared" ca="1" si="17"/>
        <v>#N/A</v>
      </c>
      <c r="DE19" s="3" t="str">
        <f t="shared" ca="1" si="101"/>
        <v/>
      </c>
      <c r="DF19" s="3">
        <f t="shared" ca="1" si="199"/>
        <v>0</v>
      </c>
      <c r="DG19" s="2">
        <f t="shared" ca="1" si="102"/>
        <v>0</v>
      </c>
      <c r="DH19" s="3" t="str">
        <f t="shared" ca="1" si="18"/>
        <v/>
      </c>
      <c r="DI19" s="3" t="str">
        <f t="shared" ca="1" si="19"/>
        <v/>
      </c>
      <c r="DJ19" s="3" t="str">
        <f t="shared" ca="1" si="20"/>
        <v/>
      </c>
      <c r="DK19" s="3" t="str">
        <f t="shared" ca="1" si="103"/>
        <v/>
      </c>
      <c r="DL19" s="37" t="e">
        <f t="shared" ca="1" si="21"/>
        <v>#N/A</v>
      </c>
      <c r="DN19" s="2" t="str">
        <f t="shared" si="22"/>
        <v xml:space="preserve"> </v>
      </c>
      <c r="DO19" s="3" t="str">
        <f t="shared" si="104"/>
        <v xml:space="preserve"> </v>
      </c>
      <c r="DP19" s="3" t="str">
        <f t="shared" si="105"/>
        <v xml:space="preserve"> </v>
      </c>
      <c r="DT19" s="37" t="e">
        <f t="shared" si="23"/>
        <v>#N/A</v>
      </c>
      <c r="DU19" s="3">
        <v>12</v>
      </c>
      <c r="DV19" s="3">
        <v>3</v>
      </c>
      <c r="DW19" s="7">
        <v>10</v>
      </c>
      <c r="DX19" s="7"/>
      <c r="DY19" s="7" t="e">
        <f t="shared" si="106"/>
        <v>#NUM!</v>
      </c>
      <c r="DZ19" s="7" t="e">
        <f t="shared" si="24"/>
        <v>#NUM!</v>
      </c>
      <c r="EA19" s="7" t="e">
        <f t="shared" si="25"/>
        <v>#NUM!</v>
      </c>
      <c r="EB19" s="7" t="e">
        <f t="shared" si="107"/>
        <v>#NUM!</v>
      </c>
      <c r="EC19" s="3" t="e">
        <f t="shared" si="26"/>
        <v>#NUM!</v>
      </c>
      <c r="ED19" s="3">
        <f t="shared" si="108"/>
        <v>1</v>
      </c>
      <c r="EE19" s="3" t="str">
        <f t="shared" si="109"/>
        <v/>
      </c>
      <c r="EF19" s="3" t="str">
        <f t="shared" si="110"/>
        <v/>
      </c>
      <c r="EG19" s="3" t="str">
        <f t="shared" si="111"/>
        <v/>
      </c>
      <c r="EH19" s="3" t="str">
        <f t="shared" si="112"/>
        <v/>
      </c>
      <c r="EI19" s="3" t="str">
        <f t="shared" si="113"/>
        <v/>
      </c>
      <c r="EJ19" s="3">
        <f t="shared" si="114"/>
        <v>1</v>
      </c>
      <c r="EK19" s="3" t="str">
        <f t="shared" si="115"/>
        <v/>
      </c>
      <c r="EL19" s="3" t="str">
        <f t="shared" si="116"/>
        <v/>
      </c>
      <c r="EM19" s="3" t="str">
        <f t="shared" si="117"/>
        <v/>
      </c>
      <c r="EN19" s="3" t="str">
        <f t="shared" si="118"/>
        <v/>
      </c>
      <c r="EO19" s="3">
        <f t="shared" si="119"/>
        <v>1</v>
      </c>
      <c r="EP19" s="3" t="str">
        <f t="shared" si="120"/>
        <v/>
      </c>
      <c r="EQ19" s="3" t="str">
        <f t="shared" si="121"/>
        <v/>
      </c>
      <c r="ER19" s="3" t="str">
        <f t="shared" si="122"/>
        <v/>
      </c>
      <c r="ES19" s="3">
        <f t="shared" si="123"/>
        <v>1</v>
      </c>
      <c r="ET19" s="3" t="str">
        <f t="shared" si="124"/>
        <v/>
      </c>
      <c r="EU19" s="3" t="str">
        <f t="shared" si="125"/>
        <v/>
      </c>
      <c r="EV19" s="3">
        <f t="shared" si="126"/>
        <v>1</v>
      </c>
      <c r="EW19" s="3" t="str">
        <f t="shared" si="127"/>
        <v/>
      </c>
      <c r="EX19" s="3">
        <f t="shared" si="128"/>
        <v>1</v>
      </c>
      <c r="EZ19" s="40">
        <f t="shared" si="27"/>
        <v>1</v>
      </c>
      <c r="FA19" s="9" t="e">
        <f t="shared" si="28"/>
        <v>#NUM!</v>
      </c>
      <c r="FB19" s="9">
        <f t="shared" si="29"/>
        <v>1</v>
      </c>
      <c r="FC19" s="9" t="e">
        <f t="shared" si="30"/>
        <v>#N/A</v>
      </c>
      <c r="FD19" s="9" t="e">
        <f t="shared" si="31"/>
        <v>#N/A</v>
      </c>
      <c r="FE19" s="3">
        <f t="shared" si="129"/>
        <v>1</v>
      </c>
      <c r="FG19" s="3" t="e">
        <f t="shared" si="130"/>
        <v>#DIV/0!</v>
      </c>
      <c r="FH19" s="3" t="str">
        <f t="shared" si="131"/>
        <v/>
      </c>
      <c r="FI19" s="3" t="str">
        <f t="shared" si="132"/>
        <v/>
      </c>
      <c r="FJ19" s="3" t="str">
        <f t="shared" si="133"/>
        <v/>
      </c>
      <c r="FK19" s="3" t="str">
        <f t="shared" si="134"/>
        <v/>
      </c>
      <c r="FL19" s="3" t="str">
        <f t="shared" si="135"/>
        <v/>
      </c>
      <c r="FM19" s="3" t="e">
        <f t="shared" si="136"/>
        <v>#DIV/0!</v>
      </c>
      <c r="FN19" s="3" t="str">
        <f t="shared" si="137"/>
        <v/>
      </c>
      <c r="FO19" s="3" t="str">
        <f t="shared" si="138"/>
        <v/>
      </c>
      <c r="FP19" s="3" t="str">
        <f t="shared" si="139"/>
        <v/>
      </c>
      <c r="FQ19" s="3" t="str">
        <f t="shared" si="140"/>
        <v/>
      </c>
      <c r="FR19" s="3" t="e">
        <f t="shared" si="141"/>
        <v>#DIV/0!</v>
      </c>
      <c r="FS19" s="3" t="str">
        <f t="shared" si="142"/>
        <v/>
      </c>
      <c r="FT19" s="3" t="str">
        <f t="shared" si="143"/>
        <v/>
      </c>
      <c r="FU19" s="3" t="str">
        <f t="shared" si="144"/>
        <v/>
      </c>
      <c r="FV19" s="3" t="e">
        <f t="shared" si="145"/>
        <v>#DIV/0!</v>
      </c>
      <c r="FW19" s="3" t="str">
        <f t="shared" si="146"/>
        <v/>
      </c>
      <c r="FX19" s="3" t="str">
        <f t="shared" si="147"/>
        <v/>
      </c>
      <c r="FY19" s="3" t="e">
        <f t="shared" si="148"/>
        <v>#DIV/0!</v>
      </c>
      <c r="FZ19" s="3" t="str">
        <f t="shared" si="149"/>
        <v/>
      </c>
      <c r="GA19" s="3" t="e">
        <f t="shared" si="150"/>
        <v>#DIV/0!</v>
      </c>
      <c r="GB19" s="3" t="str">
        <f t="shared" si="151"/>
        <v/>
      </c>
      <c r="GC19" s="3" t="str">
        <f t="shared" si="152"/>
        <v/>
      </c>
      <c r="GD19" s="3" t="str">
        <f t="shared" si="153"/>
        <v/>
      </c>
      <c r="GE19" s="3" t="str">
        <f t="shared" si="154"/>
        <v/>
      </c>
      <c r="GF19" s="3" t="str">
        <f t="shared" si="155"/>
        <v/>
      </c>
      <c r="GG19" s="3" t="str">
        <f t="shared" si="156"/>
        <v/>
      </c>
      <c r="GI19" s="9" t="str">
        <f t="shared" si="200"/>
        <v/>
      </c>
      <c r="GJ19" s="9" t="str">
        <f t="shared" si="157"/>
        <v/>
      </c>
      <c r="GK19" s="9" t="str">
        <f t="shared" si="158"/>
        <v/>
      </c>
      <c r="GL19" s="41" t="e">
        <f t="shared" si="159"/>
        <v>#DIV/0!</v>
      </c>
      <c r="GM19" s="41" t="e">
        <f t="shared" si="160"/>
        <v>#DIV/0!</v>
      </c>
      <c r="GN19" s="41" t="e">
        <f t="shared" si="32"/>
        <v>#DIV/0!</v>
      </c>
      <c r="GO19" s="41" t="e">
        <f t="shared" si="33"/>
        <v>#N/A</v>
      </c>
      <c r="GP19" s="3" t="e">
        <f t="shared" si="161"/>
        <v>#DIV/0!</v>
      </c>
      <c r="GQ19" s="55" t="e">
        <f t="shared" si="34"/>
        <v>#DIV/0!</v>
      </c>
      <c r="GR19" s="55" t="e">
        <f t="shared" si="35"/>
        <v>#DIV/0!</v>
      </c>
      <c r="GS19" s="3" t="e">
        <f t="shared" si="36"/>
        <v>#DIV/0!</v>
      </c>
      <c r="GT19" s="3" t="e">
        <f t="shared" si="37"/>
        <v>#DIV/0!</v>
      </c>
      <c r="GU19" s="3" t="e">
        <f t="shared" si="38"/>
        <v>#DIV/0!</v>
      </c>
      <c r="GV19" s="3" t="e">
        <f t="shared" si="39"/>
        <v>#DIV/0!</v>
      </c>
      <c r="GX19" s="37" t="e">
        <f t="shared" si="40"/>
        <v>#DIV/0!</v>
      </c>
      <c r="GZ19" s="3" t="e">
        <f t="shared" si="41"/>
        <v>#DIV/0!</v>
      </c>
      <c r="HA19" s="3" t="e">
        <f t="shared" ca="1" si="213"/>
        <v>#DIV/0!</v>
      </c>
      <c r="HB19" s="2" t="e">
        <f t="shared" ca="1" si="214"/>
        <v>#DIV/0!</v>
      </c>
      <c r="HC19" s="2" t="e">
        <f t="shared" ca="1" si="224"/>
        <v>#DIV/0!</v>
      </c>
      <c r="HD19" s="39" t="e">
        <f t="shared" ca="1" si="163"/>
        <v>#DIV/0!</v>
      </c>
      <c r="HF19" s="3" t="str">
        <f t="shared" si="42"/>
        <v/>
      </c>
      <c r="HG19" s="3" t="str">
        <f t="shared" si="43"/>
        <v/>
      </c>
      <c r="HH19" s="3" t="str">
        <f t="shared" ca="1" si="247"/>
        <v xml:space="preserve"> </v>
      </c>
      <c r="HI19" s="3" t="str">
        <f t="shared" ca="1" si="248"/>
        <v/>
      </c>
      <c r="HJ19" s="3" t="str">
        <f t="shared" ca="1" si="241"/>
        <v/>
      </c>
      <c r="HK19" s="3" t="str">
        <f t="shared" ca="1" si="235"/>
        <v/>
      </c>
      <c r="HL19" s="3" t="str">
        <f t="shared" ca="1" si="225"/>
        <v/>
      </c>
      <c r="HM19" s="3" t="str">
        <f t="shared" ca="1" si="215"/>
        <v/>
      </c>
      <c r="HN19" s="3" t="str">
        <f t="shared" ca="1" si="201"/>
        <v/>
      </c>
      <c r="HO19" s="3" t="str">
        <f t="shared" ca="1" si="164"/>
        <v/>
      </c>
      <c r="HP19" s="37" t="e">
        <f t="shared" ca="1" si="44"/>
        <v>#N/A</v>
      </c>
      <c r="HQ19" s="3" t="str">
        <f t="shared" ca="1" si="249"/>
        <v xml:space="preserve"> </v>
      </c>
      <c r="HR19" s="3" t="str">
        <f t="shared" ca="1" si="250"/>
        <v/>
      </c>
      <c r="HS19" s="3" t="str">
        <f t="shared" ca="1" si="242"/>
        <v/>
      </c>
      <c r="HT19" s="3" t="str">
        <f t="shared" ca="1" si="236"/>
        <v/>
      </c>
      <c r="HU19" s="3" t="str">
        <f t="shared" ca="1" si="226"/>
        <v/>
      </c>
      <c r="HV19" s="3" t="str">
        <f t="shared" ca="1" si="216"/>
        <v/>
      </c>
      <c r="HW19" s="3" t="str">
        <f t="shared" ca="1" si="202"/>
        <v/>
      </c>
      <c r="HX19" s="3" t="str">
        <f t="shared" ca="1" si="165"/>
        <v/>
      </c>
      <c r="HY19" s="37" t="e">
        <f t="shared" ca="1" si="45"/>
        <v>#N/A</v>
      </c>
      <c r="IA19" s="3" t="str">
        <f t="shared" ca="1" si="166"/>
        <v/>
      </c>
      <c r="IB19" s="3">
        <f t="shared" ca="1" si="203"/>
        <v>0</v>
      </c>
      <c r="IC19" s="2">
        <f t="shared" ca="1" si="167"/>
        <v>0</v>
      </c>
      <c r="ID19" s="37" t="e">
        <f t="shared" ca="1" si="46"/>
        <v>#N/A</v>
      </c>
      <c r="IE19" s="3" t="str">
        <f t="shared" ca="1" si="168"/>
        <v/>
      </c>
      <c r="IF19" s="3">
        <f t="shared" ca="1" si="169"/>
        <v>0</v>
      </c>
      <c r="IG19" s="2">
        <f t="shared" ca="1" si="170"/>
        <v>0</v>
      </c>
      <c r="IH19" s="37" t="e">
        <f t="shared" ca="1" si="47"/>
        <v>#N/A</v>
      </c>
      <c r="II19" s="3" t="e">
        <f t="shared" si="171"/>
        <v>#N/A</v>
      </c>
      <c r="IJ19" s="3" t="e">
        <f t="shared" si="172"/>
        <v>#N/A</v>
      </c>
      <c r="IO19" s="3" t="e">
        <f ca="1">IF(IN20=1,1,"")</f>
        <v>#DIV/0!</v>
      </c>
      <c r="IP19" s="3" t="e">
        <f t="shared" ref="IP19:IY82" ca="1" si="261">IF(IO20=1,1,"")</f>
        <v>#N/A</v>
      </c>
      <c r="IQ19" s="3" t="str">
        <f t="shared" ca="1" si="259"/>
        <v/>
      </c>
      <c r="IR19" s="3" t="str">
        <f t="shared" ca="1" si="257"/>
        <v/>
      </c>
      <c r="IS19" s="3" t="str">
        <f t="shared" ca="1" si="251"/>
        <v/>
      </c>
      <c r="IT19" s="3" t="str">
        <f t="shared" ca="1" si="243"/>
        <v/>
      </c>
      <c r="IU19" s="3" t="str">
        <f t="shared" ca="1" si="237"/>
        <v/>
      </c>
      <c r="IV19" s="3" t="str">
        <f t="shared" ca="1" si="227"/>
        <v/>
      </c>
      <c r="IW19" s="3" t="str">
        <f t="shared" ca="1" si="217"/>
        <v/>
      </c>
      <c r="IX19" s="3" t="str">
        <f t="shared" ca="1" si="204"/>
        <v/>
      </c>
      <c r="IY19" s="3" t="str">
        <f t="shared" ca="1" si="173"/>
        <v/>
      </c>
      <c r="IZ19" s="37" t="e">
        <f t="shared" ca="1" si="48"/>
        <v>#DIV/0!</v>
      </c>
      <c r="JB19" s="3" t="str">
        <f t="shared" si="174"/>
        <v/>
      </c>
      <c r="JC19" s="55" t="e">
        <f t="shared" si="175"/>
        <v>#DIV/0!</v>
      </c>
      <c r="JD19" s="41" t="e">
        <f t="shared" si="176"/>
        <v>#DIV/0!</v>
      </c>
      <c r="JE19" s="41" t="e">
        <f t="shared" si="177"/>
        <v>#DIV/0!</v>
      </c>
      <c r="JF19" s="3" t="e">
        <f t="shared" si="178"/>
        <v>#DIV/0!</v>
      </c>
      <c r="JG19" s="41" t="e">
        <f t="shared" si="179"/>
        <v>#DIV/0!</v>
      </c>
      <c r="JH19" s="41" t="e">
        <f t="shared" si="180"/>
        <v>#DIV/0!</v>
      </c>
      <c r="JJ19" s="37" t="e">
        <f t="shared" si="181"/>
        <v>#DIV/0!</v>
      </c>
      <c r="JL19" s="3" t="e">
        <f t="shared" si="182"/>
        <v>#DIV/0!</v>
      </c>
      <c r="JM19" s="3" t="e">
        <f t="shared" ca="1" si="205"/>
        <v>#DIV/0!</v>
      </c>
      <c r="JP19" s="37" t="e">
        <f t="shared" ca="1" si="183"/>
        <v>#DIV/0!</v>
      </c>
      <c r="JR19" s="37" t="str">
        <f t="shared" si="184"/>
        <v/>
      </c>
      <c r="JS19" s="3" t="str">
        <f t="shared" si="185"/>
        <v/>
      </c>
      <c r="JT19" s="3" t="str">
        <f t="shared" ca="1" si="252"/>
        <v xml:space="preserve"> </v>
      </c>
      <c r="JU19" s="3" t="str">
        <f t="shared" ca="1" si="253"/>
        <v/>
      </c>
      <c r="JV19" s="3" t="str">
        <f t="shared" ca="1" si="244"/>
        <v/>
      </c>
      <c r="JW19" s="3" t="str">
        <f t="shared" ca="1" si="238"/>
        <v/>
      </c>
      <c r="JX19" s="3" t="str">
        <f t="shared" ca="1" si="228"/>
        <v/>
      </c>
      <c r="JY19" s="3" t="str">
        <f t="shared" ca="1" si="218"/>
        <v/>
      </c>
      <c r="JZ19" s="3" t="str">
        <f t="shared" ca="1" si="206"/>
        <v/>
      </c>
      <c r="KA19" s="3" t="str">
        <f t="shared" ca="1" si="186"/>
        <v/>
      </c>
      <c r="KB19" s="3" t="e">
        <f t="shared" ca="1" si="187"/>
        <v>#N/A</v>
      </c>
      <c r="KC19" s="3" t="str">
        <f t="shared" ca="1" si="254"/>
        <v xml:space="preserve"> </v>
      </c>
      <c r="KD19" s="3" t="str">
        <f t="shared" ca="1" si="255"/>
        <v/>
      </c>
      <c r="KE19" s="3" t="str">
        <f t="shared" ca="1" si="245"/>
        <v/>
      </c>
      <c r="KF19" s="3" t="str">
        <f t="shared" ca="1" si="239"/>
        <v/>
      </c>
      <c r="KG19" s="3" t="str">
        <f t="shared" ca="1" si="229"/>
        <v/>
      </c>
      <c r="KH19" s="3" t="str">
        <f t="shared" ca="1" si="219"/>
        <v/>
      </c>
      <c r="KI19" s="3" t="str">
        <f t="shared" ca="1" si="207"/>
        <v/>
      </c>
      <c r="KJ19" s="3" t="str">
        <f t="shared" ca="1" si="188"/>
        <v/>
      </c>
      <c r="KK19" s="3" t="e">
        <f t="shared" ca="1" si="189"/>
        <v>#N/A</v>
      </c>
      <c r="KU19" s="3" t="str">
        <f t="shared" si="190"/>
        <v/>
      </c>
      <c r="KV19" s="3" t="e">
        <f t="shared" si="191"/>
        <v>#DIV/0!</v>
      </c>
      <c r="LA19" s="3" t="e">
        <f ca="1">IF(KZ20=1,1,"")</f>
        <v>#DIV/0!</v>
      </c>
      <c r="LB19" s="3" t="e">
        <f t="shared" ref="LB19:LK82" ca="1" si="262">IF(LA20=1,1,"")</f>
        <v>#DIV/0!</v>
      </c>
      <c r="LC19" s="3" t="str">
        <f t="shared" ca="1" si="260"/>
        <v/>
      </c>
      <c r="LD19" s="3" t="str">
        <f t="shared" ca="1" si="258"/>
        <v/>
      </c>
      <c r="LE19" s="3" t="str">
        <f t="shared" ca="1" si="256"/>
        <v/>
      </c>
      <c r="LF19" s="3" t="str">
        <f t="shared" ca="1" si="246"/>
        <v/>
      </c>
      <c r="LG19" s="3" t="str">
        <f t="shared" ca="1" si="240"/>
        <v/>
      </c>
      <c r="LH19" s="3" t="str">
        <f t="shared" ca="1" si="230"/>
        <v/>
      </c>
      <c r="LI19" s="3" t="str">
        <f t="shared" ca="1" si="220"/>
        <v/>
      </c>
      <c r="LJ19" s="3" t="str">
        <f t="shared" ca="1" si="208"/>
        <v/>
      </c>
      <c r="LK19" s="3" t="str">
        <f t="shared" ca="1" si="192"/>
        <v/>
      </c>
      <c r="LL19" s="37" t="e">
        <f t="shared" ca="1" si="193"/>
        <v>#DIV/0!</v>
      </c>
    </row>
    <row r="20" spans="1:324" s="3" customFormat="1">
      <c r="A20" s="42" t="e">
        <f>IF(D20="","",Data!C28)</f>
        <v>#N/A</v>
      </c>
      <c r="B20" s="5" t="e">
        <f>IF(D20="","",Data!B28)</f>
        <v>#N/A</v>
      </c>
      <c r="C20" s="3">
        <v>12</v>
      </c>
      <c r="D20" s="3" t="e">
        <f>IF(Data!C28="", NA(), Data!C28)</f>
        <v>#N/A</v>
      </c>
      <c r="E20" s="3" t="str">
        <f>IF(Data!C28="", " ", Data!D28)</f>
        <v xml:space="preserve"> </v>
      </c>
      <c r="F20" s="3" t="str">
        <f>IF(E20=" "," ",Data!F$26)</f>
        <v xml:space="preserve"> </v>
      </c>
      <c r="G20" s="3" t="str">
        <f>IF($C20&lt;Data!$F$37,"x"," ")</f>
        <v>x</v>
      </c>
      <c r="H20" s="3" t="e">
        <f>IF(I20="",#REF!,I20)</f>
        <v>#N/A</v>
      </c>
      <c r="I20" s="2" t="e">
        <f t="shared" si="49"/>
        <v>#N/A</v>
      </c>
      <c r="J20" s="3">
        <f>IF(AND(Data!$F$37&lt;&gt;""),IF(AD20=$E20,1,""))</f>
        <v>1</v>
      </c>
      <c r="K20" s="3" t="str">
        <f>IF(AND(Data!$F$40&lt;&gt;""),IF(AE20=$E20,2,""))</f>
        <v/>
      </c>
      <c r="L20" s="3" t="str">
        <f>IF(AND(Data!$F$43&lt;&gt;""),IF(AF20=$E20,3,""))</f>
        <v/>
      </c>
      <c r="M20" s="3" t="str">
        <f>IF(AND(Data!$F$46&lt;&gt;""),IF(AG20=$E20,4,""))</f>
        <v/>
      </c>
      <c r="N20" s="3" t="str">
        <f>IF(AND(Data!$F$49&lt;&gt;""),IF(AH20=$E20,5,""))</f>
        <v/>
      </c>
      <c r="O20" s="3" t="str">
        <f>IF(AND(Calc!$LQ$3&lt;&gt;""),IF(AI20=$E20,6,""))</f>
        <v/>
      </c>
      <c r="P20" s="3">
        <f t="shared" si="50"/>
        <v>1</v>
      </c>
      <c r="Q20" s="3" t="str">
        <f t="shared" si="51"/>
        <v/>
      </c>
      <c r="R20" s="3" t="str">
        <f t="shared" si="52"/>
        <v/>
      </c>
      <c r="S20" s="3" t="str">
        <f t="shared" si="53"/>
        <v/>
      </c>
      <c r="T20" s="3" t="str">
        <f t="shared" si="54"/>
        <v/>
      </c>
      <c r="U20" s="3">
        <f t="shared" si="55"/>
        <v>1</v>
      </c>
      <c r="V20" s="3" t="str">
        <f t="shared" si="56"/>
        <v/>
      </c>
      <c r="W20" s="3" t="str">
        <f t="shared" si="57"/>
        <v/>
      </c>
      <c r="X20" s="3" t="str">
        <f t="shared" si="58"/>
        <v/>
      </c>
      <c r="Y20" s="3">
        <f t="shared" si="59"/>
        <v>1</v>
      </c>
      <c r="Z20" s="3" t="str">
        <f t="shared" si="60"/>
        <v/>
      </c>
      <c r="AA20" s="3" t="str">
        <f t="shared" si="61"/>
        <v/>
      </c>
      <c r="AB20" s="3">
        <f t="shared" si="62"/>
        <v>1</v>
      </c>
      <c r="AC20" s="49">
        <f t="shared" si="63"/>
        <v>1</v>
      </c>
      <c r="AD20" s="3" t="str">
        <f>IF($C20&lt;Data!$F$37,E20,"")</f>
        <v xml:space="preserve"> </v>
      </c>
      <c r="AE20" s="3" t="b">
        <f>IF(AND($C20&gt;=Data!$F$37),IF($C20&lt;Data!$F$40,E20,""))</f>
        <v>0</v>
      </c>
      <c r="AF20" s="3" t="b">
        <f>IF(AND($C20&gt;=Data!$F$40),IF($C20&lt;Data!$F$43,E20,""))</f>
        <v>0</v>
      </c>
      <c r="AG20" s="3" t="b">
        <f>IF(AND($C20&gt;=Data!$F$43),IF($C20&lt;Data!$F$46,E20,""))</f>
        <v>0</v>
      </c>
      <c r="AH20" s="3" t="b">
        <f>IF(AND($C20&gt;=Data!$F$46),IF($C20&lt;Data!$F$49,E20,""))</f>
        <v>0</v>
      </c>
      <c r="AI20" s="3" t="b">
        <f>IF(AND($C20&gt;=Data!$F$49),IF($C20&lt;=Calc!$LQ$3,E20,""))</f>
        <v>0</v>
      </c>
      <c r="AJ20" s="3" t="str">
        <f t="shared" si="0"/>
        <v xml:space="preserve"> </v>
      </c>
      <c r="AK20" s="3">
        <f t="shared" si="64"/>
        <v>1</v>
      </c>
      <c r="AL20" s="3" t="str">
        <f t="shared" si="65"/>
        <v/>
      </c>
      <c r="AM20" s="3" t="str">
        <f t="shared" si="66"/>
        <v/>
      </c>
      <c r="AN20" s="3" t="str">
        <f t="shared" si="67"/>
        <v/>
      </c>
      <c r="AO20" s="3" t="str">
        <f t="shared" si="68"/>
        <v/>
      </c>
      <c r="AP20" s="3" t="str">
        <f t="shared" si="69"/>
        <v/>
      </c>
      <c r="AQ20" s="3">
        <f t="shared" si="70"/>
        <v>1</v>
      </c>
      <c r="AR20" s="3" t="str">
        <f t="shared" si="71"/>
        <v/>
      </c>
      <c r="AS20" s="3" t="str">
        <f t="shared" si="72"/>
        <v/>
      </c>
      <c r="AT20" s="3" t="str">
        <f t="shared" si="73"/>
        <v/>
      </c>
      <c r="AU20" s="3" t="str">
        <f t="shared" si="74"/>
        <v/>
      </c>
      <c r="AV20" s="3">
        <f t="shared" si="75"/>
        <v>1</v>
      </c>
      <c r="AW20" s="3" t="str">
        <f t="shared" si="76"/>
        <v/>
      </c>
      <c r="AX20" s="3" t="str">
        <f t="shared" si="77"/>
        <v/>
      </c>
      <c r="AY20" s="3" t="str">
        <f t="shared" si="78"/>
        <v/>
      </c>
      <c r="AZ20" s="3">
        <f t="shared" si="79"/>
        <v>1</v>
      </c>
      <c r="BA20" s="3" t="str">
        <f t="shared" si="80"/>
        <v/>
      </c>
      <c r="BB20" s="3" t="str">
        <f t="shared" si="81"/>
        <v/>
      </c>
      <c r="BC20" s="3">
        <f t="shared" si="82"/>
        <v>1</v>
      </c>
      <c r="BD20" s="3" t="str">
        <f t="shared" si="83"/>
        <v/>
      </c>
      <c r="BE20" s="3">
        <f t="shared" si="84"/>
        <v>1</v>
      </c>
      <c r="BF20" s="9">
        <f t="shared" si="1"/>
        <v>1</v>
      </c>
      <c r="BG20" s="3" t="e">
        <f t="shared" si="2"/>
        <v>#N/A</v>
      </c>
      <c r="BH20" s="3" t="e">
        <f t="shared" si="3"/>
        <v>#N/A</v>
      </c>
      <c r="BI20" s="3">
        <f t="shared" si="85"/>
        <v>1</v>
      </c>
      <c r="BJ20" s="44" t="str">
        <f t="shared" si="86"/>
        <v/>
      </c>
      <c r="BK20" s="52">
        <f t="shared" si="4"/>
        <v>2</v>
      </c>
      <c r="BL20" s="52" t="str">
        <f ca="1">IF(MAX(OFFSET(BK20,0,0,-8,1))=1, IF(MIN(OFFSET(BK20,0,0,-8,1))=0, IF(AND(G20=" ",OFFSET(G20,-7,0)="x"), " ", IF(SUMIF(OFFSET(BK20,0,0,-8,1), "&lt;2")&gt;5,1," ")), IF(AND(G20=" ", OFFSET(G20,-5,0)="x"), " ", IF(SUMIF(OFFSET(BK20,0,0,-6,1), "&lt;2")&gt;5,1," "))), " ")</f>
        <v xml:space="preserve"> </v>
      </c>
      <c r="BM20" s="52" t="str">
        <f t="shared" ca="1" si="232"/>
        <v xml:space="preserve"> </v>
      </c>
      <c r="BN20" s="52" t="str">
        <f t="shared" ca="1" si="221"/>
        <v xml:space="preserve"> </v>
      </c>
      <c r="BO20" s="52" t="str">
        <f t="shared" ca="1" si="209"/>
        <v xml:space="preserve"> </v>
      </c>
      <c r="BP20" s="52" t="str">
        <f t="shared" ca="1" si="194"/>
        <v xml:space="preserve"> </v>
      </c>
      <c r="BQ20" s="52" t="str">
        <f t="shared" ca="1" si="87"/>
        <v xml:space="preserve"> </v>
      </c>
      <c r="BR20" s="52" t="e">
        <f t="shared" ca="1" si="5"/>
        <v>#N/A</v>
      </c>
      <c r="BS20" s="52"/>
      <c r="BT20" s="3" t="str">
        <f t="shared" si="88"/>
        <v/>
      </c>
      <c r="BU20" s="3">
        <f t="shared" si="6"/>
        <v>0</v>
      </c>
      <c r="BV20" s="3">
        <f t="shared" si="89"/>
        <v>1</v>
      </c>
      <c r="BW20" s="3">
        <f t="shared" si="90"/>
        <v>0</v>
      </c>
      <c r="BX20" s="3" t="str">
        <f t="shared" ca="1" si="7"/>
        <v xml:space="preserve"> </v>
      </c>
      <c r="BY20" s="3" t="str">
        <f t="shared" ca="1" si="233"/>
        <v/>
      </c>
      <c r="BZ20" s="3" t="str">
        <f t="shared" ca="1" si="222"/>
        <v/>
      </c>
      <c r="CA20" s="3" t="str">
        <f t="shared" ca="1" si="210"/>
        <v/>
      </c>
      <c r="CB20" s="3" t="str">
        <f t="shared" ca="1" si="195"/>
        <v/>
      </c>
      <c r="CC20" s="3" t="str">
        <f ca="1">IF(CB21=1,1,"")</f>
        <v/>
      </c>
      <c r="CD20" s="3" t="str">
        <f t="shared" ca="1" si="8"/>
        <v/>
      </c>
      <c r="CE20" s="3" t="str">
        <f t="shared" ca="1" si="9"/>
        <v/>
      </c>
      <c r="CF20" s="3" t="str">
        <f t="shared" si="10"/>
        <v/>
      </c>
      <c r="CG20" s="37" t="e">
        <f t="shared" ca="1" si="11"/>
        <v>#N/A</v>
      </c>
      <c r="CH20" s="3" t="str">
        <f t="shared" si="12"/>
        <v/>
      </c>
      <c r="CI20" s="3">
        <f t="shared" si="92"/>
        <v>0</v>
      </c>
      <c r="CJ20" s="3">
        <f t="shared" si="196"/>
        <v>1</v>
      </c>
      <c r="CK20" s="3">
        <f t="shared" si="197"/>
        <v>0</v>
      </c>
      <c r="CL20" s="3" t="str">
        <f t="shared" ca="1" si="13"/>
        <v xml:space="preserve"> </v>
      </c>
      <c r="CM20" s="3" t="str">
        <f t="shared" ca="1" si="234"/>
        <v/>
      </c>
      <c r="CN20" s="3" t="str">
        <f t="shared" ca="1" si="223"/>
        <v/>
      </c>
      <c r="CO20" s="3" t="str">
        <f t="shared" ca="1" si="211"/>
        <v/>
      </c>
      <c r="CP20" s="3" t="str">
        <f t="shared" ca="1" si="198"/>
        <v/>
      </c>
      <c r="CQ20" s="3" t="str">
        <f t="shared" ca="1" si="93"/>
        <v/>
      </c>
      <c r="CR20" s="3" t="str">
        <f t="shared" ca="1" si="94"/>
        <v/>
      </c>
      <c r="CS20" s="3" t="str">
        <f t="shared" ca="1" si="95"/>
        <v/>
      </c>
      <c r="CT20" s="3" t="str">
        <f t="shared" si="96"/>
        <v/>
      </c>
      <c r="CU20" s="37" t="e">
        <f t="shared" ca="1" si="97"/>
        <v>#N/A</v>
      </c>
      <c r="CW20" s="3" t="str">
        <f t="shared" ca="1" si="98"/>
        <v/>
      </c>
      <c r="CX20" s="3">
        <f t="shared" ca="1" si="212"/>
        <v>0</v>
      </c>
      <c r="CY20" s="2">
        <f t="shared" ca="1" si="99"/>
        <v>0</v>
      </c>
      <c r="CZ20" s="3" t="str">
        <f t="shared" ca="1" si="14"/>
        <v/>
      </c>
      <c r="DA20" s="3" t="str">
        <f t="shared" ca="1" si="15"/>
        <v/>
      </c>
      <c r="DB20" s="3" t="str">
        <f t="shared" ca="1" si="16"/>
        <v/>
      </c>
      <c r="DC20" s="3" t="str">
        <f t="shared" ca="1" si="100"/>
        <v/>
      </c>
      <c r="DD20" s="37" t="e">
        <f t="shared" ca="1" si="17"/>
        <v>#N/A</v>
      </c>
      <c r="DE20" s="3" t="str">
        <f t="shared" ca="1" si="101"/>
        <v/>
      </c>
      <c r="DF20" s="3">
        <f t="shared" ca="1" si="199"/>
        <v>0</v>
      </c>
      <c r="DG20" s="2">
        <f t="shared" ca="1" si="102"/>
        <v>0</v>
      </c>
      <c r="DH20" s="3" t="str">
        <f t="shared" ca="1" si="18"/>
        <v/>
      </c>
      <c r="DI20" s="3" t="str">
        <f t="shared" ca="1" si="19"/>
        <v/>
      </c>
      <c r="DJ20" s="3" t="str">
        <f t="shared" ca="1" si="20"/>
        <v/>
      </c>
      <c r="DK20" s="3" t="str">
        <f t="shared" ca="1" si="103"/>
        <v/>
      </c>
      <c r="DL20" s="37" t="e">
        <f t="shared" ca="1" si="21"/>
        <v>#N/A</v>
      </c>
      <c r="DN20" s="2" t="str">
        <f t="shared" si="22"/>
        <v xml:space="preserve"> </v>
      </c>
      <c r="DO20" s="3" t="str">
        <f t="shared" si="104"/>
        <v xml:space="preserve"> </v>
      </c>
      <c r="DP20" s="3" t="str">
        <f t="shared" si="105"/>
        <v xml:space="preserve"> </v>
      </c>
      <c r="DT20" s="37" t="e">
        <f t="shared" si="23"/>
        <v>#N/A</v>
      </c>
      <c r="DU20" s="3">
        <v>13</v>
      </c>
      <c r="DV20" s="3">
        <v>4</v>
      </c>
      <c r="DW20" s="7">
        <v>10</v>
      </c>
      <c r="DX20" s="7"/>
      <c r="DY20" s="7" t="e">
        <f t="shared" si="106"/>
        <v>#NUM!</v>
      </c>
      <c r="DZ20" s="7" t="e">
        <f t="shared" si="24"/>
        <v>#NUM!</v>
      </c>
      <c r="EA20" s="7" t="e">
        <f t="shared" si="25"/>
        <v>#NUM!</v>
      </c>
      <c r="EB20" s="7" t="e">
        <f t="shared" si="107"/>
        <v>#NUM!</v>
      </c>
      <c r="EC20" s="3" t="e">
        <f t="shared" si="26"/>
        <v>#NUM!</v>
      </c>
      <c r="ED20" s="3">
        <f t="shared" si="108"/>
        <v>1</v>
      </c>
      <c r="EE20" s="3" t="str">
        <f t="shared" si="109"/>
        <v/>
      </c>
      <c r="EF20" s="3" t="str">
        <f t="shared" si="110"/>
        <v/>
      </c>
      <c r="EG20" s="3" t="str">
        <f t="shared" si="111"/>
        <v/>
      </c>
      <c r="EH20" s="3" t="str">
        <f t="shared" si="112"/>
        <v/>
      </c>
      <c r="EI20" s="3" t="str">
        <f t="shared" si="113"/>
        <v/>
      </c>
      <c r="EJ20" s="3">
        <f t="shared" si="114"/>
        <v>1</v>
      </c>
      <c r="EK20" s="3" t="str">
        <f t="shared" si="115"/>
        <v/>
      </c>
      <c r="EL20" s="3" t="str">
        <f t="shared" si="116"/>
        <v/>
      </c>
      <c r="EM20" s="3" t="str">
        <f t="shared" si="117"/>
        <v/>
      </c>
      <c r="EN20" s="3" t="str">
        <f t="shared" si="118"/>
        <v/>
      </c>
      <c r="EO20" s="3">
        <f t="shared" si="119"/>
        <v>1</v>
      </c>
      <c r="EP20" s="3" t="str">
        <f t="shared" si="120"/>
        <v/>
      </c>
      <c r="EQ20" s="3" t="str">
        <f t="shared" si="121"/>
        <v/>
      </c>
      <c r="ER20" s="3" t="str">
        <f t="shared" si="122"/>
        <v/>
      </c>
      <c r="ES20" s="3">
        <f t="shared" si="123"/>
        <v>1</v>
      </c>
      <c r="ET20" s="3" t="str">
        <f t="shared" si="124"/>
        <v/>
      </c>
      <c r="EU20" s="3" t="str">
        <f t="shared" si="125"/>
        <v/>
      </c>
      <c r="EV20" s="3">
        <f t="shared" si="126"/>
        <v>1</v>
      </c>
      <c r="EW20" s="3" t="str">
        <f t="shared" si="127"/>
        <v/>
      </c>
      <c r="EX20" s="3">
        <f t="shared" si="128"/>
        <v>1</v>
      </c>
      <c r="EZ20" s="40">
        <f t="shared" si="27"/>
        <v>1</v>
      </c>
      <c r="FA20" s="9" t="e">
        <f t="shared" si="28"/>
        <v>#NUM!</v>
      </c>
      <c r="FB20" s="9">
        <f t="shared" si="29"/>
        <v>1</v>
      </c>
      <c r="FC20" s="9" t="e">
        <f t="shared" si="30"/>
        <v>#N/A</v>
      </c>
      <c r="FD20" s="9" t="e">
        <f t="shared" si="31"/>
        <v>#N/A</v>
      </c>
      <c r="FE20" s="3">
        <f t="shared" si="129"/>
        <v>1</v>
      </c>
      <c r="FG20" s="3" t="e">
        <f t="shared" si="130"/>
        <v>#DIV/0!</v>
      </c>
      <c r="FH20" s="3" t="str">
        <f t="shared" si="131"/>
        <v/>
      </c>
      <c r="FI20" s="3" t="str">
        <f t="shared" si="132"/>
        <v/>
      </c>
      <c r="FJ20" s="3" t="str">
        <f t="shared" si="133"/>
        <v/>
      </c>
      <c r="FK20" s="3" t="str">
        <f t="shared" si="134"/>
        <v/>
      </c>
      <c r="FL20" s="3" t="str">
        <f t="shared" si="135"/>
        <v/>
      </c>
      <c r="FM20" s="3" t="e">
        <f t="shared" si="136"/>
        <v>#DIV/0!</v>
      </c>
      <c r="FN20" s="3" t="str">
        <f t="shared" si="137"/>
        <v/>
      </c>
      <c r="FO20" s="3" t="str">
        <f t="shared" si="138"/>
        <v/>
      </c>
      <c r="FP20" s="3" t="str">
        <f t="shared" si="139"/>
        <v/>
      </c>
      <c r="FQ20" s="3" t="str">
        <f t="shared" si="140"/>
        <v/>
      </c>
      <c r="FR20" s="3" t="e">
        <f t="shared" si="141"/>
        <v>#DIV/0!</v>
      </c>
      <c r="FS20" s="3" t="str">
        <f t="shared" si="142"/>
        <v/>
      </c>
      <c r="FT20" s="3" t="str">
        <f t="shared" si="143"/>
        <v/>
      </c>
      <c r="FU20" s="3" t="str">
        <f t="shared" si="144"/>
        <v/>
      </c>
      <c r="FV20" s="3" t="e">
        <f t="shared" si="145"/>
        <v>#DIV/0!</v>
      </c>
      <c r="FW20" s="3" t="str">
        <f t="shared" si="146"/>
        <v/>
      </c>
      <c r="FX20" s="3" t="str">
        <f t="shared" si="147"/>
        <v/>
      </c>
      <c r="FY20" s="3" t="e">
        <f t="shared" si="148"/>
        <v>#DIV/0!</v>
      </c>
      <c r="FZ20" s="3" t="str">
        <f t="shared" si="149"/>
        <v/>
      </c>
      <c r="GA20" s="3" t="e">
        <f t="shared" si="150"/>
        <v>#DIV/0!</v>
      </c>
      <c r="GB20" s="3" t="str">
        <f t="shared" si="151"/>
        <v/>
      </c>
      <c r="GC20" s="3" t="str">
        <f t="shared" si="152"/>
        <v/>
      </c>
      <c r="GD20" s="3" t="str">
        <f t="shared" si="153"/>
        <v/>
      </c>
      <c r="GE20" s="3" t="str">
        <f t="shared" si="154"/>
        <v/>
      </c>
      <c r="GF20" s="3" t="str">
        <f t="shared" si="155"/>
        <v/>
      </c>
      <c r="GG20" s="3" t="str">
        <f t="shared" si="156"/>
        <v/>
      </c>
      <c r="GI20" s="9" t="str">
        <f t="shared" si="200"/>
        <v/>
      </c>
      <c r="GJ20" s="9" t="str">
        <f t="shared" si="157"/>
        <v/>
      </c>
      <c r="GK20" s="9" t="str">
        <f t="shared" si="158"/>
        <v/>
      </c>
      <c r="GL20" s="41" t="e">
        <f t="shared" si="159"/>
        <v>#DIV/0!</v>
      </c>
      <c r="GM20" s="41" t="e">
        <f t="shared" si="160"/>
        <v>#DIV/0!</v>
      </c>
      <c r="GN20" s="41" t="e">
        <f t="shared" si="32"/>
        <v>#DIV/0!</v>
      </c>
      <c r="GO20" s="41" t="e">
        <f t="shared" si="33"/>
        <v>#N/A</v>
      </c>
      <c r="GP20" s="3" t="e">
        <f t="shared" si="161"/>
        <v>#DIV/0!</v>
      </c>
      <c r="GQ20" s="55" t="e">
        <f t="shared" si="34"/>
        <v>#DIV/0!</v>
      </c>
      <c r="GR20" s="55" t="e">
        <f t="shared" si="35"/>
        <v>#DIV/0!</v>
      </c>
      <c r="GS20" s="3" t="e">
        <f t="shared" si="36"/>
        <v>#DIV/0!</v>
      </c>
      <c r="GT20" s="3" t="e">
        <f t="shared" si="37"/>
        <v>#DIV/0!</v>
      </c>
      <c r="GU20" s="3" t="e">
        <f t="shared" si="38"/>
        <v>#DIV/0!</v>
      </c>
      <c r="GV20" s="3" t="e">
        <f t="shared" si="39"/>
        <v>#DIV/0!</v>
      </c>
      <c r="GX20" s="37" t="e">
        <f t="shared" si="40"/>
        <v>#DIV/0!</v>
      </c>
      <c r="GZ20" s="3" t="e">
        <f t="shared" si="41"/>
        <v>#DIV/0!</v>
      </c>
      <c r="HA20" s="3" t="e">
        <f t="shared" ca="1" si="213"/>
        <v>#DIV/0!</v>
      </c>
      <c r="HB20" s="2" t="e">
        <f t="shared" ca="1" si="214"/>
        <v>#DIV/0!</v>
      </c>
      <c r="HC20" s="2" t="e">
        <f t="shared" ca="1" si="224"/>
        <v>#DIV/0!</v>
      </c>
      <c r="HD20" s="39" t="e">
        <f t="shared" ca="1" si="163"/>
        <v>#DIV/0!</v>
      </c>
      <c r="HF20" s="3" t="str">
        <f t="shared" si="42"/>
        <v/>
      </c>
      <c r="HG20" s="3" t="str">
        <f t="shared" si="43"/>
        <v/>
      </c>
      <c r="HH20" s="3" t="str">
        <f t="shared" ca="1" si="247"/>
        <v xml:space="preserve"> </v>
      </c>
      <c r="HI20" s="3" t="str">
        <f t="shared" ca="1" si="248"/>
        <v/>
      </c>
      <c r="HJ20" s="3" t="str">
        <f t="shared" ca="1" si="241"/>
        <v/>
      </c>
      <c r="HK20" s="3" t="str">
        <f t="shared" ca="1" si="235"/>
        <v/>
      </c>
      <c r="HL20" s="3" t="str">
        <f t="shared" ca="1" si="225"/>
        <v/>
      </c>
      <c r="HM20" s="3" t="str">
        <f t="shared" ca="1" si="215"/>
        <v/>
      </c>
      <c r="HN20" s="3" t="str">
        <f t="shared" ca="1" si="201"/>
        <v/>
      </c>
      <c r="HO20" s="3" t="str">
        <f t="shared" ca="1" si="164"/>
        <v/>
      </c>
      <c r="HP20" s="37" t="e">
        <f t="shared" ca="1" si="44"/>
        <v>#N/A</v>
      </c>
      <c r="HQ20" s="3" t="str">
        <f t="shared" ca="1" si="249"/>
        <v xml:space="preserve"> </v>
      </c>
      <c r="HR20" s="3" t="str">
        <f t="shared" ca="1" si="250"/>
        <v/>
      </c>
      <c r="HS20" s="3" t="str">
        <f t="shared" ca="1" si="242"/>
        <v/>
      </c>
      <c r="HT20" s="3" t="str">
        <f t="shared" ca="1" si="236"/>
        <v/>
      </c>
      <c r="HU20" s="3" t="str">
        <f t="shared" ca="1" si="226"/>
        <v/>
      </c>
      <c r="HV20" s="3" t="str">
        <f t="shared" ca="1" si="216"/>
        <v/>
      </c>
      <c r="HW20" s="3" t="str">
        <f t="shared" ca="1" si="202"/>
        <v/>
      </c>
      <c r="HX20" s="3" t="str">
        <f t="shared" ca="1" si="165"/>
        <v/>
      </c>
      <c r="HY20" s="37" t="e">
        <f t="shared" ca="1" si="45"/>
        <v>#N/A</v>
      </c>
      <c r="IA20" s="3" t="str">
        <f t="shared" ca="1" si="166"/>
        <v/>
      </c>
      <c r="IB20" s="3">
        <f t="shared" ca="1" si="203"/>
        <v>0</v>
      </c>
      <c r="IC20" s="2">
        <f t="shared" ca="1" si="167"/>
        <v>0</v>
      </c>
      <c r="ID20" s="37" t="e">
        <f t="shared" ca="1" si="46"/>
        <v>#N/A</v>
      </c>
      <c r="IE20" s="3" t="str">
        <f t="shared" ca="1" si="168"/>
        <v/>
      </c>
      <c r="IF20" s="3">
        <f t="shared" ca="1" si="169"/>
        <v>0</v>
      </c>
      <c r="IG20" s="2">
        <f t="shared" ca="1" si="170"/>
        <v>0</v>
      </c>
      <c r="IH20" s="37" t="e">
        <f t="shared" ca="1" si="47"/>
        <v>#N/A</v>
      </c>
      <c r="II20" s="3" t="e">
        <f t="shared" si="171"/>
        <v>#N/A</v>
      </c>
      <c r="IJ20" s="3" t="e">
        <f t="shared" si="172"/>
        <v>#N/A</v>
      </c>
      <c r="IN20" s="3" t="e">
        <f ca="1">IF(IM21=1,1,"")</f>
        <v>#DIV/0!</v>
      </c>
      <c r="IO20" s="3" t="e">
        <f t="shared" ref="IO20:IY83" ca="1" si="263">IF(IN21=1,1,"")</f>
        <v>#N/A</v>
      </c>
      <c r="IP20" s="3" t="str">
        <f t="shared" ca="1" si="261"/>
        <v/>
      </c>
      <c r="IQ20" s="3" t="str">
        <f t="shared" ca="1" si="259"/>
        <v/>
      </c>
      <c r="IR20" s="3" t="str">
        <f t="shared" ca="1" si="257"/>
        <v/>
      </c>
      <c r="IS20" s="3" t="str">
        <f t="shared" ca="1" si="251"/>
        <v/>
      </c>
      <c r="IT20" s="3" t="str">
        <f t="shared" ca="1" si="243"/>
        <v/>
      </c>
      <c r="IU20" s="3" t="str">
        <f t="shared" ca="1" si="237"/>
        <v/>
      </c>
      <c r="IV20" s="3" t="str">
        <f t="shared" ca="1" si="227"/>
        <v/>
      </c>
      <c r="IW20" s="3" t="str">
        <f t="shared" ca="1" si="217"/>
        <v/>
      </c>
      <c r="IX20" s="3" t="str">
        <f t="shared" ca="1" si="204"/>
        <v/>
      </c>
      <c r="IY20" s="3" t="str">
        <f t="shared" ca="1" si="173"/>
        <v/>
      </c>
      <c r="IZ20" s="37" t="e">
        <f t="shared" ca="1" si="48"/>
        <v>#DIV/0!</v>
      </c>
      <c r="JB20" s="3" t="str">
        <f t="shared" si="174"/>
        <v/>
      </c>
      <c r="JC20" s="55" t="e">
        <f t="shared" si="175"/>
        <v>#DIV/0!</v>
      </c>
      <c r="JD20" s="41" t="e">
        <f t="shared" si="176"/>
        <v>#DIV/0!</v>
      </c>
      <c r="JE20" s="41" t="e">
        <f t="shared" si="177"/>
        <v>#DIV/0!</v>
      </c>
      <c r="JF20" s="3" t="e">
        <f t="shared" si="178"/>
        <v>#DIV/0!</v>
      </c>
      <c r="JG20" s="41" t="e">
        <f t="shared" si="179"/>
        <v>#DIV/0!</v>
      </c>
      <c r="JH20" s="41" t="e">
        <f t="shared" si="180"/>
        <v>#DIV/0!</v>
      </c>
      <c r="JJ20" s="37" t="e">
        <f t="shared" si="181"/>
        <v>#DIV/0!</v>
      </c>
      <c r="JL20" s="3" t="e">
        <f t="shared" si="182"/>
        <v>#DIV/0!</v>
      </c>
      <c r="JM20" s="3" t="e">
        <f t="shared" ca="1" si="205"/>
        <v>#DIV/0!</v>
      </c>
      <c r="JP20" s="37" t="e">
        <f t="shared" ca="1" si="183"/>
        <v>#DIV/0!</v>
      </c>
      <c r="JR20" s="37" t="str">
        <f t="shared" si="184"/>
        <v/>
      </c>
      <c r="JS20" s="3" t="str">
        <f t="shared" si="185"/>
        <v/>
      </c>
      <c r="JT20" s="3" t="str">
        <f ca="1">IF(AND(G20=" ",OFFSET(G20,-7,0)="x"), " ", IF(SUM(OFFSET(JS20,0,0,-8,1))&gt;7,1," "))</f>
        <v xml:space="preserve"> </v>
      </c>
      <c r="JU20" s="3" t="str">
        <f ca="1">IF(JT21=1,1,"")</f>
        <v/>
      </c>
      <c r="JV20" s="3" t="str">
        <f t="shared" ca="1" si="244"/>
        <v/>
      </c>
      <c r="JW20" s="3" t="str">
        <f t="shared" ca="1" si="238"/>
        <v/>
      </c>
      <c r="JX20" s="3" t="str">
        <f t="shared" ca="1" si="228"/>
        <v/>
      </c>
      <c r="JY20" s="3" t="str">
        <f t="shared" ca="1" si="218"/>
        <v/>
      </c>
      <c r="JZ20" s="3" t="str">
        <f t="shared" ca="1" si="206"/>
        <v/>
      </c>
      <c r="KA20" s="3" t="str">
        <f t="shared" ca="1" si="186"/>
        <v/>
      </c>
      <c r="KB20" s="3" t="e">
        <f t="shared" ca="1" si="187"/>
        <v>#N/A</v>
      </c>
      <c r="KC20" s="3" t="str">
        <f ca="1">IF(AND(G20=" ",OFFSET(G20,-7,0)="x"), " ", IF(SUM(OFFSET(JS20,0,0,-8,1))&gt;7,1," "))</f>
        <v xml:space="preserve"> </v>
      </c>
      <c r="KD20" s="3" t="str">
        <f t="shared" ca="1" si="255"/>
        <v/>
      </c>
      <c r="KE20" s="3" t="str">
        <f t="shared" ca="1" si="245"/>
        <v/>
      </c>
      <c r="KF20" s="3" t="str">
        <f t="shared" ca="1" si="239"/>
        <v/>
      </c>
      <c r="KG20" s="3" t="str">
        <f t="shared" ca="1" si="229"/>
        <v/>
      </c>
      <c r="KH20" s="3" t="str">
        <f t="shared" ca="1" si="219"/>
        <v/>
      </c>
      <c r="KI20" s="3" t="str">
        <f t="shared" ca="1" si="207"/>
        <v/>
      </c>
      <c r="KJ20" s="3" t="str">
        <f t="shared" ca="1" si="188"/>
        <v/>
      </c>
      <c r="KK20" s="3" t="e">
        <f t="shared" ca="1" si="189"/>
        <v>#N/A</v>
      </c>
      <c r="KU20" s="3" t="str">
        <f t="shared" si="190"/>
        <v/>
      </c>
      <c r="KV20" s="3" t="e">
        <f t="shared" si="191"/>
        <v>#DIV/0!</v>
      </c>
      <c r="KZ20" s="3" t="e">
        <f ca="1">IF(KY21=1,1,"")</f>
        <v>#DIV/0!</v>
      </c>
      <c r="LA20" s="3" t="e">
        <f t="shared" ref="LA20:LK83" ca="1" si="264">IF(KZ21=1,1,"")</f>
        <v>#DIV/0!</v>
      </c>
      <c r="LB20" s="3" t="str">
        <f t="shared" ca="1" si="262"/>
        <v/>
      </c>
      <c r="LC20" s="3" t="str">
        <f t="shared" ca="1" si="260"/>
        <v/>
      </c>
      <c r="LD20" s="3" t="str">
        <f t="shared" ca="1" si="258"/>
        <v/>
      </c>
      <c r="LE20" s="3" t="str">
        <f t="shared" ca="1" si="256"/>
        <v/>
      </c>
      <c r="LF20" s="3" t="str">
        <f t="shared" ca="1" si="246"/>
        <v/>
      </c>
      <c r="LG20" s="3" t="str">
        <f t="shared" ca="1" si="240"/>
        <v/>
      </c>
      <c r="LH20" s="3" t="str">
        <f t="shared" ca="1" si="230"/>
        <v/>
      </c>
      <c r="LI20" s="3" t="str">
        <f t="shared" ca="1" si="220"/>
        <v/>
      </c>
      <c r="LJ20" s="3" t="str">
        <f t="shared" ca="1" si="208"/>
        <v/>
      </c>
      <c r="LK20" s="3" t="str">
        <f t="shared" ca="1" si="192"/>
        <v/>
      </c>
      <c r="LL20" s="37" t="e">
        <f t="shared" ca="1" si="193"/>
        <v>#DIV/0!</v>
      </c>
    </row>
    <row r="21" spans="1:324" s="3" customFormat="1">
      <c r="A21" s="42" t="e">
        <f>IF(D21="","",Data!C29)</f>
        <v>#N/A</v>
      </c>
      <c r="B21" s="5" t="e">
        <f>IF(D21="","",Data!B29)</f>
        <v>#N/A</v>
      </c>
      <c r="C21" s="3">
        <v>13</v>
      </c>
      <c r="D21" s="3" t="e">
        <f>IF(Data!C29="", NA(), Data!C29)</f>
        <v>#N/A</v>
      </c>
      <c r="E21" s="3" t="str">
        <f>IF(Data!C29="", " ", Data!D29)</f>
        <v xml:space="preserve"> </v>
      </c>
      <c r="F21" s="3" t="str">
        <f>IF(E21=" "," ",Data!F$26)</f>
        <v xml:space="preserve"> </v>
      </c>
      <c r="G21" s="3" t="str">
        <f>IF($C21&lt;Data!$F$37,"x"," ")</f>
        <v>x</v>
      </c>
      <c r="H21" s="3" t="e">
        <f>IF(I21="",#REF!,I21)</f>
        <v>#N/A</v>
      </c>
      <c r="I21" s="2" t="e">
        <f t="shared" si="49"/>
        <v>#N/A</v>
      </c>
      <c r="J21" s="3">
        <f>IF(AND(Data!$F$37&lt;&gt;""),IF(AD21=$E21,1,""))</f>
        <v>1</v>
      </c>
      <c r="K21" s="3" t="str">
        <f>IF(AND(Data!$F$40&lt;&gt;""),IF(AE21=$E21,2,""))</f>
        <v/>
      </c>
      <c r="L21" s="3" t="str">
        <f>IF(AND(Data!$F$43&lt;&gt;""),IF(AF21=$E21,3,""))</f>
        <v/>
      </c>
      <c r="M21" s="3" t="str">
        <f>IF(AND(Data!$F$46&lt;&gt;""),IF(AG21=$E21,4,""))</f>
        <v/>
      </c>
      <c r="N21" s="3" t="str">
        <f>IF(AND(Data!$F$49&lt;&gt;""),IF(AH21=$E21,5,""))</f>
        <v/>
      </c>
      <c r="O21" s="3" t="str">
        <f>IF(AND(Calc!$LQ$3&lt;&gt;""),IF(AI21=$E21,6,""))</f>
        <v/>
      </c>
      <c r="P21" s="3">
        <f t="shared" si="50"/>
        <v>1</v>
      </c>
      <c r="Q21" s="3" t="str">
        <f t="shared" si="51"/>
        <v/>
      </c>
      <c r="R21" s="3" t="str">
        <f t="shared" si="52"/>
        <v/>
      </c>
      <c r="S21" s="3" t="str">
        <f t="shared" si="53"/>
        <v/>
      </c>
      <c r="T21" s="3" t="str">
        <f t="shared" si="54"/>
        <v/>
      </c>
      <c r="U21" s="3">
        <f t="shared" si="55"/>
        <v>1</v>
      </c>
      <c r="V21" s="3" t="str">
        <f t="shared" si="56"/>
        <v/>
      </c>
      <c r="W21" s="3" t="str">
        <f t="shared" si="57"/>
        <v/>
      </c>
      <c r="X21" s="3" t="str">
        <f t="shared" si="58"/>
        <v/>
      </c>
      <c r="Y21" s="3">
        <f t="shared" si="59"/>
        <v>1</v>
      </c>
      <c r="Z21" s="3" t="str">
        <f t="shared" si="60"/>
        <v/>
      </c>
      <c r="AA21" s="3" t="str">
        <f t="shared" si="61"/>
        <v/>
      </c>
      <c r="AB21" s="3">
        <f t="shared" si="62"/>
        <v>1</v>
      </c>
      <c r="AC21" s="49">
        <f t="shared" si="63"/>
        <v>1</v>
      </c>
      <c r="AD21" s="3" t="str">
        <f>IF($C21&lt;Data!$F$37,E21,"")</f>
        <v xml:space="preserve"> </v>
      </c>
      <c r="AE21" s="3" t="b">
        <f>IF(AND($C21&gt;=Data!$F$37),IF($C21&lt;Data!$F$40,E21,""))</f>
        <v>0</v>
      </c>
      <c r="AF21" s="3" t="b">
        <f>IF(AND($C21&gt;=Data!$F$40),IF($C21&lt;Data!$F$43,E21,""))</f>
        <v>0</v>
      </c>
      <c r="AG21" s="3" t="b">
        <f>IF(AND($C21&gt;=Data!$F$43),IF($C21&lt;Data!$F$46,E21,""))</f>
        <v>0</v>
      </c>
      <c r="AH21" s="3" t="b">
        <f>IF(AND($C21&gt;=Data!$F$46),IF($C21&lt;Data!$F$49,E21,""))</f>
        <v>0</v>
      </c>
      <c r="AI21" s="3" t="b">
        <f>IF(AND($C21&gt;=Data!$F$49),IF($C21&lt;=Calc!$LQ$3,E21,""))</f>
        <v>0</v>
      </c>
      <c r="AJ21" s="3" t="str">
        <f t="shared" si="0"/>
        <v xml:space="preserve"> </v>
      </c>
      <c r="AK21" s="3">
        <f t="shared" si="64"/>
        <v>1</v>
      </c>
      <c r="AL21" s="3" t="str">
        <f t="shared" si="65"/>
        <v/>
      </c>
      <c r="AM21" s="3" t="str">
        <f t="shared" si="66"/>
        <v/>
      </c>
      <c r="AN21" s="3" t="str">
        <f t="shared" si="67"/>
        <v/>
      </c>
      <c r="AO21" s="3" t="str">
        <f t="shared" si="68"/>
        <v/>
      </c>
      <c r="AP21" s="3" t="str">
        <f t="shared" si="69"/>
        <v/>
      </c>
      <c r="AQ21" s="3">
        <f t="shared" si="70"/>
        <v>1</v>
      </c>
      <c r="AR21" s="3" t="str">
        <f t="shared" si="71"/>
        <v/>
      </c>
      <c r="AS21" s="3" t="str">
        <f t="shared" si="72"/>
        <v/>
      </c>
      <c r="AT21" s="3" t="str">
        <f t="shared" si="73"/>
        <v/>
      </c>
      <c r="AU21" s="3" t="str">
        <f t="shared" si="74"/>
        <v/>
      </c>
      <c r="AV21" s="3">
        <f t="shared" si="75"/>
        <v>1</v>
      </c>
      <c r="AW21" s="3" t="str">
        <f t="shared" si="76"/>
        <v/>
      </c>
      <c r="AX21" s="3" t="str">
        <f t="shared" si="77"/>
        <v/>
      </c>
      <c r="AY21" s="3" t="str">
        <f t="shared" si="78"/>
        <v/>
      </c>
      <c r="AZ21" s="3">
        <f t="shared" si="79"/>
        <v>1</v>
      </c>
      <c r="BA21" s="3" t="str">
        <f t="shared" si="80"/>
        <v/>
      </c>
      <c r="BB21" s="3" t="str">
        <f t="shared" si="81"/>
        <v/>
      </c>
      <c r="BC21" s="3">
        <f t="shared" si="82"/>
        <v>1</v>
      </c>
      <c r="BD21" s="3" t="str">
        <f t="shared" si="83"/>
        <v/>
      </c>
      <c r="BE21" s="3">
        <f t="shared" si="84"/>
        <v>1</v>
      </c>
      <c r="BF21" s="9">
        <f t="shared" si="1"/>
        <v>1</v>
      </c>
      <c r="BG21" s="3" t="e">
        <f t="shared" si="2"/>
        <v>#N/A</v>
      </c>
      <c r="BH21" s="3" t="e">
        <f t="shared" si="3"/>
        <v>#N/A</v>
      </c>
      <c r="BI21" s="3">
        <f t="shared" si="85"/>
        <v>1</v>
      </c>
      <c r="BJ21" s="44" t="str">
        <f t="shared" si="86"/>
        <v/>
      </c>
      <c r="BK21" s="52">
        <f t="shared" si="4"/>
        <v>2</v>
      </c>
      <c r="BL21" s="52" t="str">
        <f t="shared" ca="1" si="231"/>
        <v xml:space="preserve"> </v>
      </c>
      <c r="BM21" s="52" t="str">
        <f ca="1">IF(BL22=1,1," ")</f>
        <v xml:space="preserve"> </v>
      </c>
      <c r="BN21" s="52" t="str">
        <f t="shared" ca="1" si="221"/>
        <v xml:space="preserve"> </v>
      </c>
      <c r="BO21" s="52" t="str">
        <f t="shared" ca="1" si="209"/>
        <v xml:space="preserve"> </v>
      </c>
      <c r="BP21" s="52" t="str">
        <f t="shared" ca="1" si="194"/>
        <v xml:space="preserve"> </v>
      </c>
      <c r="BQ21" s="52" t="str">
        <f t="shared" ca="1" si="87"/>
        <v xml:space="preserve"> </v>
      </c>
      <c r="BR21" s="52" t="e">
        <f t="shared" ca="1" si="5"/>
        <v>#N/A</v>
      </c>
      <c r="BS21" s="52"/>
      <c r="BT21" s="3" t="str">
        <f t="shared" si="88"/>
        <v/>
      </c>
      <c r="BU21" s="3">
        <f t="shared" si="6"/>
        <v>0</v>
      </c>
      <c r="BV21" s="3">
        <f t="shared" si="89"/>
        <v>1</v>
      </c>
      <c r="BW21" s="3">
        <f t="shared" si="90"/>
        <v>0</v>
      </c>
      <c r="BX21" s="3" t="str">
        <f t="shared" ca="1" si="7"/>
        <v xml:space="preserve"> </v>
      </c>
      <c r="BY21" s="3" t="str">
        <f t="shared" ca="1" si="233"/>
        <v/>
      </c>
      <c r="BZ21" s="3" t="str">
        <f t="shared" ca="1" si="222"/>
        <v/>
      </c>
      <c r="CA21" s="3" t="str">
        <f t="shared" ca="1" si="210"/>
        <v/>
      </c>
      <c r="CB21" s="3" t="str">
        <f t="shared" ca="1" si="195"/>
        <v/>
      </c>
      <c r="CC21" s="3" t="str">
        <f t="shared" ca="1" si="91"/>
        <v/>
      </c>
      <c r="CD21" s="3" t="str">
        <f t="shared" ca="1" si="8"/>
        <v/>
      </c>
      <c r="CE21" s="3" t="str">
        <f t="shared" ca="1" si="9"/>
        <v/>
      </c>
      <c r="CF21" s="3" t="str">
        <f t="shared" si="10"/>
        <v/>
      </c>
      <c r="CG21" s="37" t="e">
        <f t="shared" ca="1" si="11"/>
        <v>#N/A</v>
      </c>
      <c r="CH21" s="3" t="str">
        <f t="shared" si="12"/>
        <v/>
      </c>
      <c r="CI21" s="3">
        <f t="shared" si="92"/>
        <v>0</v>
      </c>
      <c r="CJ21" s="3">
        <f t="shared" si="196"/>
        <v>1</v>
      </c>
      <c r="CK21" s="3">
        <f t="shared" si="197"/>
        <v>0</v>
      </c>
      <c r="CL21" s="3" t="str">
        <f t="shared" ca="1" si="13"/>
        <v xml:space="preserve"> </v>
      </c>
      <c r="CM21" s="3" t="str">
        <f t="shared" ca="1" si="234"/>
        <v/>
      </c>
      <c r="CN21" s="3" t="str">
        <f t="shared" ca="1" si="223"/>
        <v/>
      </c>
      <c r="CO21" s="3" t="str">
        <f t="shared" ca="1" si="211"/>
        <v/>
      </c>
      <c r="CP21" s="3" t="str">
        <f t="shared" ca="1" si="198"/>
        <v/>
      </c>
      <c r="CQ21" s="3" t="str">
        <f t="shared" ca="1" si="93"/>
        <v/>
      </c>
      <c r="CR21" s="3" t="str">
        <f t="shared" ca="1" si="94"/>
        <v/>
      </c>
      <c r="CS21" s="3" t="str">
        <f t="shared" ca="1" si="95"/>
        <v/>
      </c>
      <c r="CT21" s="3" t="str">
        <f t="shared" si="96"/>
        <v/>
      </c>
      <c r="CU21" s="37" t="e">
        <f t="shared" ca="1" si="97"/>
        <v>#N/A</v>
      </c>
      <c r="CW21" s="3" t="str">
        <f t="shared" ca="1" si="98"/>
        <v/>
      </c>
      <c r="CX21" s="3">
        <f t="shared" ca="1" si="212"/>
        <v>0</v>
      </c>
      <c r="CY21" s="2">
        <f t="shared" ca="1" si="99"/>
        <v>0</v>
      </c>
      <c r="CZ21" s="3" t="str">
        <f t="shared" ca="1" si="14"/>
        <v/>
      </c>
      <c r="DA21" s="3" t="str">
        <f t="shared" ca="1" si="15"/>
        <v/>
      </c>
      <c r="DB21" s="3" t="str">
        <f t="shared" ca="1" si="16"/>
        <v/>
      </c>
      <c r="DC21" s="3" t="str">
        <f t="shared" ca="1" si="100"/>
        <v/>
      </c>
      <c r="DD21" s="37" t="e">
        <f t="shared" ca="1" si="17"/>
        <v>#N/A</v>
      </c>
      <c r="DE21" s="3" t="str">
        <f t="shared" ca="1" si="101"/>
        <v/>
      </c>
      <c r="DF21" s="3">
        <f t="shared" ca="1" si="199"/>
        <v>0</v>
      </c>
      <c r="DG21" s="2">
        <f t="shared" ca="1" si="102"/>
        <v>0</v>
      </c>
      <c r="DH21" s="3" t="str">
        <f t="shared" ca="1" si="18"/>
        <v/>
      </c>
      <c r="DI21" s="3" t="str">
        <f t="shared" ca="1" si="19"/>
        <v/>
      </c>
      <c r="DJ21" s="3" t="str">
        <f t="shared" ca="1" si="20"/>
        <v/>
      </c>
      <c r="DK21" s="3" t="str">
        <f t="shared" ca="1" si="103"/>
        <v/>
      </c>
      <c r="DL21" s="37" t="e">
        <f t="shared" ca="1" si="21"/>
        <v>#N/A</v>
      </c>
      <c r="DN21" s="2" t="str">
        <f t="shared" si="22"/>
        <v xml:space="preserve"> </v>
      </c>
      <c r="DO21" s="3" t="str">
        <f t="shared" si="104"/>
        <v xml:space="preserve"> </v>
      </c>
      <c r="DP21" s="3" t="str">
        <f t="shared" si="105"/>
        <v xml:space="preserve"> </v>
      </c>
      <c r="DT21" s="37" t="e">
        <f t="shared" si="23"/>
        <v>#N/A</v>
      </c>
      <c r="DU21" s="3">
        <v>14</v>
      </c>
      <c r="DV21" s="3">
        <v>4</v>
      </c>
      <c r="DW21" s="7">
        <v>11</v>
      </c>
      <c r="DX21" s="7"/>
      <c r="DY21" s="7" t="e">
        <f t="shared" si="106"/>
        <v>#NUM!</v>
      </c>
      <c r="DZ21" s="7" t="e">
        <f t="shared" si="24"/>
        <v>#NUM!</v>
      </c>
      <c r="EA21" s="7" t="e">
        <f t="shared" si="25"/>
        <v>#NUM!</v>
      </c>
      <c r="EB21" s="7" t="e">
        <f t="shared" si="107"/>
        <v>#NUM!</v>
      </c>
      <c r="EC21" s="3" t="e">
        <f t="shared" si="26"/>
        <v>#NUM!</v>
      </c>
      <c r="ED21" s="3">
        <f t="shared" si="108"/>
        <v>1</v>
      </c>
      <c r="EE21" s="3" t="str">
        <f t="shared" si="109"/>
        <v/>
      </c>
      <c r="EF21" s="3" t="str">
        <f t="shared" si="110"/>
        <v/>
      </c>
      <c r="EG21" s="3" t="str">
        <f t="shared" si="111"/>
        <v/>
      </c>
      <c r="EH21" s="3" t="str">
        <f t="shared" si="112"/>
        <v/>
      </c>
      <c r="EI21" s="3" t="str">
        <f t="shared" si="113"/>
        <v/>
      </c>
      <c r="EJ21" s="3">
        <f t="shared" si="114"/>
        <v>1</v>
      </c>
      <c r="EK21" s="3" t="str">
        <f t="shared" si="115"/>
        <v/>
      </c>
      <c r="EL21" s="3" t="str">
        <f t="shared" si="116"/>
        <v/>
      </c>
      <c r="EM21" s="3" t="str">
        <f t="shared" si="117"/>
        <v/>
      </c>
      <c r="EN21" s="3" t="str">
        <f t="shared" si="118"/>
        <v/>
      </c>
      <c r="EO21" s="3">
        <f t="shared" si="119"/>
        <v>1</v>
      </c>
      <c r="EP21" s="3" t="str">
        <f t="shared" si="120"/>
        <v/>
      </c>
      <c r="EQ21" s="3" t="str">
        <f t="shared" si="121"/>
        <v/>
      </c>
      <c r="ER21" s="3" t="str">
        <f t="shared" si="122"/>
        <v/>
      </c>
      <c r="ES21" s="3">
        <f t="shared" si="123"/>
        <v>1</v>
      </c>
      <c r="ET21" s="3" t="str">
        <f t="shared" si="124"/>
        <v/>
      </c>
      <c r="EU21" s="3" t="str">
        <f t="shared" si="125"/>
        <v/>
      </c>
      <c r="EV21" s="3">
        <f t="shared" si="126"/>
        <v>1</v>
      </c>
      <c r="EW21" s="3" t="str">
        <f t="shared" si="127"/>
        <v/>
      </c>
      <c r="EX21" s="3">
        <f t="shared" si="128"/>
        <v>1</v>
      </c>
      <c r="EZ21" s="40">
        <f t="shared" si="27"/>
        <v>1</v>
      </c>
      <c r="FA21" s="9" t="e">
        <f t="shared" si="28"/>
        <v>#NUM!</v>
      </c>
      <c r="FB21" s="9">
        <f t="shared" si="29"/>
        <v>1</v>
      </c>
      <c r="FC21" s="9" t="e">
        <f t="shared" si="30"/>
        <v>#N/A</v>
      </c>
      <c r="FD21" s="9" t="e">
        <f t="shared" si="31"/>
        <v>#N/A</v>
      </c>
      <c r="FE21" s="3">
        <f t="shared" si="129"/>
        <v>1</v>
      </c>
      <c r="FG21" s="3" t="e">
        <f t="shared" si="130"/>
        <v>#DIV/0!</v>
      </c>
      <c r="FH21" s="3" t="str">
        <f t="shared" si="131"/>
        <v/>
      </c>
      <c r="FI21" s="3" t="str">
        <f t="shared" si="132"/>
        <v/>
      </c>
      <c r="FJ21" s="3" t="str">
        <f t="shared" si="133"/>
        <v/>
      </c>
      <c r="FK21" s="3" t="str">
        <f t="shared" si="134"/>
        <v/>
      </c>
      <c r="FL21" s="3" t="str">
        <f t="shared" si="135"/>
        <v/>
      </c>
      <c r="FM21" s="3" t="e">
        <f t="shared" si="136"/>
        <v>#DIV/0!</v>
      </c>
      <c r="FN21" s="3" t="str">
        <f t="shared" si="137"/>
        <v/>
      </c>
      <c r="FO21" s="3" t="str">
        <f t="shared" si="138"/>
        <v/>
      </c>
      <c r="FP21" s="3" t="str">
        <f t="shared" si="139"/>
        <v/>
      </c>
      <c r="FQ21" s="3" t="str">
        <f t="shared" si="140"/>
        <v/>
      </c>
      <c r="FR21" s="3" t="e">
        <f t="shared" si="141"/>
        <v>#DIV/0!</v>
      </c>
      <c r="FS21" s="3" t="str">
        <f t="shared" si="142"/>
        <v/>
      </c>
      <c r="FT21" s="3" t="str">
        <f t="shared" si="143"/>
        <v/>
      </c>
      <c r="FU21" s="3" t="str">
        <f t="shared" si="144"/>
        <v/>
      </c>
      <c r="FV21" s="3" t="e">
        <f t="shared" si="145"/>
        <v>#DIV/0!</v>
      </c>
      <c r="FW21" s="3" t="str">
        <f t="shared" si="146"/>
        <v/>
      </c>
      <c r="FX21" s="3" t="str">
        <f t="shared" si="147"/>
        <v/>
      </c>
      <c r="FY21" s="3" t="e">
        <f t="shared" si="148"/>
        <v>#DIV/0!</v>
      </c>
      <c r="FZ21" s="3" t="str">
        <f t="shared" si="149"/>
        <v/>
      </c>
      <c r="GA21" s="3" t="e">
        <f t="shared" si="150"/>
        <v>#DIV/0!</v>
      </c>
      <c r="GB21" s="3" t="str">
        <f t="shared" si="151"/>
        <v/>
      </c>
      <c r="GC21" s="3" t="str">
        <f t="shared" si="152"/>
        <v/>
      </c>
      <c r="GD21" s="3" t="str">
        <f t="shared" si="153"/>
        <v/>
      </c>
      <c r="GE21" s="3" t="str">
        <f t="shared" si="154"/>
        <v/>
      </c>
      <c r="GF21" s="3" t="str">
        <f t="shared" si="155"/>
        <v/>
      </c>
      <c r="GG21" s="3" t="str">
        <f t="shared" si="156"/>
        <v/>
      </c>
      <c r="GI21" s="9" t="str">
        <f t="shared" si="200"/>
        <v/>
      </c>
      <c r="GJ21" s="9" t="str">
        <f t="shared" si="157"/>
        <v/>
      </c>
      <c r="GK21" s="9" t="str">
        <f t="shared" si="158"/>
        <v/>
      </c>
      <c r="GL21" s="41" t="e">
        <f t="shared" si="159"/>
        <v>#DIV/0!</v>
      </c>
      <c r="GM21" s="41" t="e">
        <f t="shared" si="160"/>
        <v>#DIV/0!</v>
      </c>
      <c r="GN21" s="41" t="e">
        <f t="shared" si="32"/>
        <v>#DIV/0!</v>
      </c>
      <c r="GO21" s="41" t="e">
        <f t="shared" si="33"/>
        <v>#N/A</v>
      </c>
      <c r="GP21" s="3" t="e">
        <f t="shared" si="161"/>
        <v>#DIV/0!</v>
      </c>
      <c r="GQ21" s="55" t="e">
        <f t="shared" si="34"/>
        <v>#DIV/0!</v>
      </c>
      <c r="GR21" s="55" t="e">
        <f t="shared" si="35"/>
        <v>#DIV/0!</v>
      </c>
      <c r="GS21" s="3" t="e">
        <f t="shared" si="36"/>
        <v>#DIV/0!</v>
      </c>
      <c r="GT21" s="3" t="e">
        <f t="shared" si="37"/>
        <v>#DIV/0!</v>
      </c>
      <c r="GU21" s="3" t="e">
        <f t="shared" si="38"/>
        <v>#DIV/0!</v>
      </c>
      <c r="GV21" s="3" t="e">
        <f t="shared" si="39"/>
        <v>#DIV/0!</v>
      </c>
      <c r="GX21" s="37" t="e">
        <f t="shared" si="40"/>
        <v>#DIV/0!</v>
      </c>
      <c r="GZ21" s="3" t="e">
        <f t="shared" si="41"/>
        <v>#DIV/0!</v>
      </c>
      <c r="HA21" s="3" t="e">
        <f t="shared" ca="1" si="213"/>
        <v>#DIV/0!</v>
      </c>
      <c r="HB21" s="2" t="e">
        <f t="shared" ca="1" si="214"/>
        <v>#DIV/0!</v>
      </c>
      <c r="HC21" s="2" t="e">
        <f t="shared" ca="1" si="224"/>
        <v>#DIV/0!</v>
      </c>
      <c r="HD21" s="39" t="e">
        <f t="shared" ca="1" si="163"/>
        <v>#DIV/0!</v>
      </c>
      <c r="HF21" s="3" t="str">
        <f t="shared" si="42"/>
        <v/>
      </c>
      <c r="HG21" s="3" t="str">
        <f t="shared" si="43"/>
        <v/>
      </c>
      <c r="HH21" s="3" t="str">
        <f t="shared" ca="1" si="247"/>
        <v xml:space="preserve"> </v>
      </c>
      <c r="HI21" s="3" t="str">
        <f t="shared" ca="1" si="248"/>
        <v/>
      </c>
      <c r="HJ21" s="3" t="str">
        <f t="shared" ca="1" si="241"/>
        <v/>
      </c>
      <c r="HK21" s="3" t="str">
        <f t="shared" ca="1" si="235"/>
        <v/>
      </c>
      <c r="HL21" s="3" t="str">
        <f t="shared" ca="1" si="225"/>
        <v/>
      </c>
      <c r="HM21" s="3" t="str">
        <f t="shared" ca="1" si="215"/>
        <v/>
      </c>
      <c r="HN21" s="3" t="str">
        <f t="shared" ca="1" si="201"/>
        <v/>
      </c>
      <c r="HO21" s="3" t="str">
        <f t="shared" ca="1" si="164"/>
        <v/>
      </c>
      <c r="HP21" s="37" t="e">
        <f t="shared" ca="1" si="44"/>
        <v>#N/A</v>
      </c>
      <c r="HQ21" s="3" t="str">
        <f t="shared" ca="1" si="249"/>
        <v xml:space="preserve"> </v>
      </c>
      <c r="HR21" s="3" t="str">
        <f t="shared" ca="1" si="250"/>
        <v/>
      </c>
      <c r="HS21" s="3" t="str">
        <f t="shared" ca="1" si="242"/>
        <v/>
      </c>
      <c r="HT21" s="3" t="str">
        <f t="shared" ca="1" si="236"/>
        <v/>
      </c>
      <c r="HU21" s="3" t="str">
        <f t="shared" ca="1" si="226"/>
        <v/>
      </c>
      <c r="HV21" s="3" t="str">
        <f t="shared" ca="1" si="216"/>
        <v/>
      </c>
      <c r="HW21" s="3" t="str">
        <f t="shared" ca="1" si="202"/>
        <v/>
      </c>
      <c r="HX21" s="3" t="str">
        <f t="shared" ca="1" si="165"/>
        <v/>
      </c>
      <c r="HY21" s="37" t="e">
        <f t="shared" ca="1" si="45"/>
        <v>#N/A</v>
      </c>
      <c r="IA21" s="3" t="str">
        <f t="shared" ca="1" si="166"/>
        <v/>
      </c>
      <c r="IB21" s="3">
        <f t="shared" ca="1" si="203"/>
        <v>0</v>
      </c>
      <c r="IC21" s="2">
        <f t="shared" ca="1" si="167"/>
        <v>0</v>
      </c>
      <c r="ID21" s="37" t="e">
        <f t="shared" ca="1" si="46"/>
        <v>#N/A</v>
      </c>
      <c r="IE21" s="3" t="str">
        <f t="shared" ca="1" si="168"/>
        <v/>
      </c>
      <c r="IF21" s="3">
        <f t="shared" ca="1" si="169"/>
        <v>0</v>
      </c>
      <c r="IG21" s="2">
        <f t="shared" ca="1" si="170"/>
        <v>0</v>
      </c>
      <c r="IH21" s="37" t="e">
        <f t="shared" ca="1" si="47"/>
        <v>#N/A</v>
      </c>
      <c r="II21" s="3" t="e">
        <f t="shared" si="171"/>
        <v>#N/A</v>
      </c>
      <c r="IJ21" s="3" t="e">
        <f t="shared" si="172"/>
        <v>#N/A</v>
      </c>
      <c r="IM21" s="3" t="e">
        <f ca="1">IF(IL22=1,1,"")</f>
        <v>#DIV/0!</v>
      </c>
      <c r="IN21" s="3" t="e">
        <f t="shared" ref="IN21:IY84" ca="1" si="265">IF(IM22=1,1,"")</f>
        <v>#N/A</v>
      </c>
      <c r="IO21" s="3" t="str">
        <f t="shared" ca="1" si="263"/>
        <v/>
      </c>
      <c r="IP21" s="3" t="str">
        <f t="shared" ca="1" si="261"/>
        <v/>
      </c>
      <c r="IQ21" s="3" t="str">
        <f t="shared" ca="1" si="259"/>
        <v/>
      </c>
      <c r="IR21" s="3" t="str">
        <f t="shared" ca="1" si="257"/>
        <v/>
      </c>
      <c r="IS21" s="3" t="str">
        <f t="shared" ca="1" si="251"/>
        <v/>
      </c>
      <c r="IT21" s="3" t="str">
        <f t="shared" ca="1" si="243"/>
        <v/>
      </c>
      <c r="IU21" s="3" t="str">
        <f t="shared" ca="1" si="237"/>
        <v/>
      </c>
      <c r="IV21" s="3" t="str">
        <f t="shared" ca="1" si="227"/>
        <v/>
      </c>
      <c r="IW21" s="3" t="str">
        <f t="shared" ca="1" si="217"/>
        <v/>
      </c>
      <c r="IX21" s="3" t="str">
        <f t="shared" ca="1" si="204"/>
        <v/>
      </c>
      <c r="IY21" s="3" t="str">
        <f t="shared" ca="1" si="173"/>
        <v/>
      </c>
      <c r="IZ21" s="37" t="e">
        <f t="shared" ca="1" si="48"/>
        <v>#DIV/0!</v>
      </c>
      <c r="JB21" s="3" t="str">
        <f t="shared" si="174"/>
        <v/>
      </c>
      <c r="JC21" s="55" t="e">
        <f t="shared" si="175"/>
        <v>#DIV/0!</v>
      </c>
      <c r="JD21" s="41" t="e">
        <f t="shared" si="176"/>
        <v>#DIV/0!</v>
      </c>
      <c r="JE21" s="41" t="e">
        <f t="shared" si="177"/>
        <v>#DIV/0!</v>
      </c>
      <c r="JF21" s="3" t="e">
        <f t="shared" si="178"/>
        <v>#DIV/0!</v>
      </c>
      <c r="JG21" s="41" t="e">
        <f t="shared" si="179"/>
        <v>#DIV/0!</v>
      </c>
      <c r="JH21" s="41" t="e">
        <f t="shared" si="180"/>
        <v>#DIV/0!</v>
      </c>
      <c r="JJ21" s="37" t="e">
        <f t="shared" si="181"/>
        <v>#DIV/0!</v>
      </c>
      <c r="JL21" s="3" t="e">
        <f t="shared" si="182"/>
        <v>#DIV/0!</v>
      </c>
      <c r="JM21" s="3" t="e">
        <f t="shared" ca="1" si="205"/>
        <v>#DIV/0!</v>
      </c>
      <c r="JP21" s="37" t="e">
        <f t="shared" ca="1" si="183"/>
        <v>#DIV/0!</v>
      </c>
      <c r="JR21" s="37" t="str">
        <f t="shared" si="184"/>
        <v/>
      </c>
      <c r="JS21" s="3" t="str">
        <f t="shared" si="185"/>
        <v/>
      </c>
      <c r="JT21" s="3" t="str">
        <f t="shared" ca="1" si="252"/>
        <v xml:space="preserve"> </v>
      </c>
      <c r="JU21" s="3" t="str">
        <f t="shared" ca="1" si="253"/>
        <v/>
      </c>
      <c r="JV21" s="3" t="str">
        <f t="shared" ca="1" si="244"/>
        <v/>
      </c>
      <c r="JW21" s="3" t="str">
        <f t="shared" ca="1" si="238"/>
        <v/>
      </c>
      <c r="JX21" s="3" t="str">
        <f t="shared" ca="1" si="228"/>
        <v/>
      </c>
      <c r="JY21" s="3" t="str">
        <f t="shared" ca="1" si="218"/>
        <v/>
      </c>
      <c r="JZ21" s="3" t="str">
        <f t="shared" ca="1" si="206"/>
        <v/>
      </c>
      <c r="KA21" s="3" t="str">
        <f t="shared" ca="1" si="186"/>
        <v/>
      </c>
      <c r="KB21" s="3" t="e">
        <f t="shared" ca="1" si="187"/>
        <v>#N/A</v>
      </c>
      <c r="KC21" s="3" t="str">
        <f t="shared" ca="1" si="254"/>
        <v xml:space="preserve"> </v>
      </c>
      <c r="KD21" s="3" t="str">
        <f ca="1">IF(KC22=1,1,"")</f>
        <v/>
      </c>
      <c r="KE21" s="3" t="str">
        <f t="shared" ca="1" si="245"/>
        <v/>
      </c>
      <c r="KF21" s="3" t="str">
        <f t="shared" ca="1" si="239"/>
        <v/>
      </c>
      <c r="KG21" s="3" t="str">
        <f t="shared" ca="1" si="229"/>
        <v/>
      </c>
      <c r="KH21" s="3" t="str">
        <f t="shared" ca="1" si="219"/>
        <v/>
      </c>
      <c r="KI21" s="3" t="str">
        <f t="shared" ca="1" si="207"/>
        <v/>
      </c>
      <c r="KJ21" s="3" t="str">
        <f t="shared" ca="1" si="188"/>
        <v/>
      </c>
      <c r="KK21" s="3" t="e">
        <f t="shared" ca="1" si="189"/>
        <v>#N/A</v>
      </c>
      <c r="KU21" s="3" t="str">
        <f t="shared" si="190"/>
        <v/>
      </c>
      <c r="KV21" s="3" t="e">
        <f t="shared" si="191"/>
        <v>#DIV/0!</v>
      </c>
      <c r="KY21" s="3" t="e">
        <f ca="1">IF(KX22=1,1,"")</f>
        <v>#DIV/0!</v>
      </c>
      <c r="KZ21" s="3" t="e">
        <f t="shared" ref="KZ21:LK84" ca="1" si="266">IF(KY22=1,1,"")</f>
        <v>#DIV/0!</v>
      </c>
      <c r="LA21" s="3" t="str">
        <f t="shared" ca="1" si="264"/>
        <v/>
      </c>
      <c r="LB21" s="3" t="str">
        <f t="shared" ca="1" si="262"/>
        <v/>
      </c>
      <c r="LC21" s="3" t="str">
        <f t="shared" ca="1" si="260"/>
        <v/>
      </c>
      <c r="LD21" s="3" t="str">
        <f t="shared" ca="1" si="258"/>
        <v/>
      </c>
      <c r="LE21" s="3" t="str">
        <f t="shared" ca="1" si="256"/>
        <v/>
      </c>
      <c r="LF21" s="3" t="str">
        <f t="shared" ca="1" si="246"/>
        <v/>
      </c>
      <c r="LG21" s="3" t="str">
        <f t="shared" ca="1" si="240"/>
        <v/>
      </c>
      <c r="LH21" s="3" t="str">
        <f t="shared" ca="1" si="230"/>
        <v/>
      </c>
      <c r="LI21" s="3" t="str">
        <f t="shared" ca="1" si="220"/>
        <v/>
      </c>
      <c r="LJ21" s="3" t="str">
        <f t="shared" ca="1" si="208"/>
        <v/>
      </c>
      <c r="LK21" s="3" t="str">
        <f t="shared" ca="1" si="192"/>
        <v/>
      </c>
      <c r="LL21" s="37" t="e">
        <f t="shared" ca="1" si="193"/>
        <v>#DIV/0!</v>
      </c>
    </row>
    <row r="22" spans="1:324" s="3" customFormat="1">
      <c r="A22" s="42" t="e">
        <f>IF(D22="","",Data!C30)</f>
        <v>#N/A</v>
      </c>
      <c r="B22" s="5" t="e">
        <f>IF(D22="","",Data!B30)</f>
        <v>#N/A</v>
      </c>
      <c r="C22" s="3">
        <v>14</v>
      </c>
      <c r="D22" s="3" t="e">
        <f>IF(Data!C30="", NA(), Data!C30)</f>
        <v>#N/A</v>
      </c>
      <c r="E22" s="3" t="str">
        <f>IF(Data!C30="", " ", Data!D30)</f>
        <v xml:space="preserve"> </v>
      </c>
      <c r="F22" s="3" t="str">
        <f>IF(E22=" "," ",Data!F$26)</f>
        <v xml:space="preserve"> </v>
      </c>
      <c r="G22" s="3" t="str">
        <f>IF($C22&lt;Data!$F$37,"x"," ")</f>
        <v>x</v>
      </c>
      <c r="H22" s="3" t="e">
        <f>IF(I22="",#REF!,I22)</f>
        <v>#N/A</v>
      </c>
      <c r="I22" s="2" t="e">
        <f t="shared" si="49"/>
        <v>#N/A</v>
      </c>
      <c r="J22" s="3">
        <f>IF(AND(Data!$F$37&lt;&gt;""),IF(AD22=$E22,1,""))</f>
        <v>1</v>
      </c>
      <c r="K22" s="3" t="str">
        <f>IF(AND(Data!$F$40&lt;&gt;""),IF(AE22=$E22,2,""))</f>
        <v/>
      </c>
      <c r="L22" s="3" t="str">
        <f>IF(AND(Data!$F$43&lt;&gt;""),IF(AF22=$E22,3,""))</f>
        <v/>
      </c>
      <c r="M22" s="3" t="str">
        <f>IF(AND(Data!$F$46&lt;&gt;""),IF(AG22=$E22,4,""))</f>
        <v/>
      </c>
      <c r="N22" s="3" t="str">
        <f>IF(AND(Data!$F$49&lt;&gt;""),IF(AH22=$E22,5,""))</f>
        <v/>
      </c>
      <c r="O22" s="3" t="str">
        <f>IF(AND(Calc!$LQ$3&lt;&gt;""),IF(AI22=$E22,6,""))</f>
        <v/>
      </c>
      <c r="P22" s="3">
        <f t="shared" si="50"/>
        <v>1</v>
      </c>
      <c r="Q22" s="3" t="str">
        <f t="shared" si="51"/>
        <v/>
      </c>
      <c r="R22" s="3" t="str">
        <f t="shared" si="52"/>
        <v/>
      </c>
      <c r="S22" s="3" t="str">
        <f t="shared" si="53"/>
        <v/>
      </c>
      <c r="T22" s="3" t="str">
        <f t="shared" si="54"/>
        <v/>
      </c>
      <c r="U22" s="3">
        <f t="shared" si="55"/>
        <v>1</v>
      </c>
      <c r="V22" s="3" t="str">
        <f t="shared" si="56"/>
        <v/>
      </c>
      <c r="W22" s="3" t="str">
        <f t="shared" si="57"/>
        <v/>
      </c>
      <c r="X22" s="3" t="str">
        <f t="shared" si="58"/>
        <v/>
      </c>
      <c r="Y22" s="3">
        <f t="shared" si="59"/>
        <v>1</v>
      </c>
      <c r="Z22" s="3" t="str">
        <f t="shared" si="60"/>
        <v/>
      </c>
      <c r="AA22" s="3" t="str">
        <f t="shared" si="61"/>
        <v/>
      </c>
      <c r="AB22" s="3">
        <f t="shared" si="62"/>
        <v>1</v>
      </c>
      <c r="AC22" s="49">
        <f t="shared" si="63"/>
        <v>1</v>
      </c>
      <c r="AD22" s="3" t="str">
        <f>IF($C22&lt;Data!$F$37,E22,"")</f>
        <v xml:space="preserve"> </v>
      </c>
      <c r="AE22" s="3" t="b">
        <f>IF(AND($C22&gt;=Data!$F$37),IF($C22&lt;Data!$F$40,E22,""))</f>
        <v>0</v>
      </c>
      <c r="AF22" s="3" t="b">
        <f>IF(AND($C22&gt;=Data!$F$40),IF($C22&lt;Data!$F$43,E22,""))</f>
        <v>0</v>
      </c>
      <c r="AG22" s="3" t="b">
        <f>IF(AND($C22&gt;=Data!$F$43),IF($C22&lt;Data!$F$46,E22,""))</f>
        <v>0</v>
      </c>
      <c r="AH22" s="3" t="b">
        <f>IF(AND($C22&gt;=Data!$F$46),IF($C22&lt;Data!$F$49,E22,""))</f>
        <v>0</v>
      </c>
      <c r="AI22" s="3" t="b">
        <f>IF(AND($C22&gt;=Data!$F$49),IF($C22&lt;=Calc!$LQ$3,E22,""))</f>
        <v>0</v>
      </c>
      <c r="AJ22" s="3" t="str">
        <f t="shared" si="0"/>
        <v xml:space="preserve"> </v>
      </c>
      <c r="AK22" s="3">
        <f t="shared" si="64"/>
        <v>1</v>
      </c>
      <c r="AL22" s="3" t="str">
        <f t="shared" si="65"/>
        <v/>
      </c>
      <c r="AM22" s="3" t="str">
        <f t="shared" si="66"/>
        <v/>
      </c>
      <c r="AN22" s="3" t="str">
        <f t="shared" si="67"/>
        <v/>
      </c>
      <c r="AO22" s="3" t="str">
        <f t="shared" si="68"/>
        <v/>
      </c>
      <c r="AP22" s="3" t="str">
        <f t="shared" si="69"/>
        <v/>
      </c>
      <c r="AQ22" s="3">
        <f t="shared" si="70"/>
        <v>1</v>
      </c>
      <c r="AR22" s="3" t="str">
        <f t="shared" si="71"/>
        <v/>
      </c>
      <c r="AS22" s="3" t="str">
        <f t="shared" si="72"/>
        <v/>
      </c>
      <c r="AT22" s="3" t="str">
        <f t="shared" si="73"/>
        <v/>
      </c>
      <c r="AU22" s="3" t="str">
        <f t="shared" si="74"/>
        <v/>
      </c>
      <c r="AV22" s="3">
        <f t="shared" si="75"/>
        <v>1</v>
      </c>
      <c r="AW22" s="3" t="str">
        <f t="shared" si="76"/>
        <v/>
      </c>
      <c r="AX22" s="3" t="str">
        <f t="shared" si="77"/>
        <v/>
      </c>
      <c r="AY22" s="3" t="str">
        <f t="shared" si="78"/>
        <v/>
      </c>
      <c r="AZ22" s="3">
        <f t="shared" si="79"/>
        <v>1</v>
      </c>
      <c r="BA22" s="3" t="str">
        <f t="shared" si="80"/>
        <v/>
      </c>
      <c r="BB22" s="3" t="str">
        <f t="shared" si="81"/>
        <v/>
      </c>
      <c r="BC22" s="3">
        <f t="shared" si="82"/>
        <v>1</v>
      </c>
      <c r="BD22" s="3" t="str">
        <f t="shared" si="83"/>
        <v/>
      </c>
      <c r="BE22" s="3">
        <f t="shared" si="84"/>
        <v>1</v>
      </c>
      <c r="BF22" s="9">
        <f t="shared" si="1"/>
        <v>1</v>
      </c>
      <c r="BG22" s="3" t="e">
        <f t="shared" si="2"/>
        <v>#N/A</v>
      </c>
      <c r="BH22" s="3" t="e">
        <f t="shared" si="3"/>
        <v>#N/A</v>
      </c>
      <c r="BI22" s="3">
        <f t="shared" si="85"/>
        <v>1</v>
      </c>
      <c r="BJ22" s="44" t="str">
        <f t="shared" si="86"/>
        <v/>
      </c>
      <c r="BK22" s="52">
        <f t="shared" si="4"/>
        <v>2</v>
      </c>
      <c r="BL22" s="52" t="str">
        <f t="shared" ca="1" si="231"/>
        <v xml:space="preserve"> </v>
      </c>
      <c r="BM22" s="52" t="str">
        <f t="shared" ca="1" si="232"/>
        <v xml:space="preserve"> </v>
      </c>
      <c r="BN22" s="52" t="str">
        <f t="shared" ca="1" si="221"/>
        <v xml:space="preserve"> </v>
      </c>
      <c r="BO22" s="52" t="str">
        <f t="shared" ca="1" si="209"/>
        <v xml:space="preserve"> </v>
      </c>
      <c r="BP22" s="52" t="str">
        <f t="shared" ca="1" si="194"/>
        <v xml:space="preserve"> </v>
      </c>
      <c r="BQ22" s="52" t="str">
        <f t="shared" ca="1" si="87"/>
        <v xml:space="preserve"> </v>
      </c>
      <c r="BR22" s="52" t="e">
        <f t="shared" ca="1" si="5"/>
        <v>#N/A</v>
      </c>
      <c r="BS22" s="52"/>
      <c r="BT22" s="3" t="str">
        <f t="shared" si="88"/>
        <v/>
      </c>
      <c r="BU22" s="3">
        <f t="shared" si="6"/>
        <v>0</v>
      </c>
      <c r="BV22" s="3">
        <f t="shared" si="89"/>
        <v>1</v>
      </c>
      <c r="BW22" s="3">
        <f t="shared" si="90"/>
        <v>0</v>
      </c>
      <c r="BX22" s="3" t="str">
        <f t="shared" ca="1" si="7"/>
        <v xml:space="preserve"> </v>
      </c>
      <c r="BY22" s="3" t="str">
        <f t="shared" ca="1" si="233"/>
        <v/>
      </c>
      <c r="BZ22" s="3" t="str">
        <f t="shared" ca="1" si="222"/>
        <v/>
      </c>
      <c r="CA22" s="3" t="str">
        <f t="shared" ca="1" si="210"/>
        <v/>
      </c>
      <c r="CB22" s="3" t="str">
        <f t="shared" ca="1" si="195"/>
        <v/>
      </c>
      <c r="CC22" s="3" t="str">
        <f t="shared" ca="1" si="91"/>
        <v/>
      </c>
      <c r="CD22" s="3" t="str">
        <f t="shared" ca="1" si="8"/>
        <v/>
      </c>
      <c r="CE22" s="3" t="str">
        <f t="shared" ca="1" si="9"/>
        <v/>
      </c>
      <c r="CF22" s="3" t="str">
        <f t="shared" si="10"/>
        <v/>
      </c>
      <c r="CG22" s="37" t="e">
        <f t="shared" ca="1" si="11"/>
        <v>#N/A</v>
      </c>
      <c r="CH22" s="3" t="str">
        <f t="shared" si="12"/>
        <v/>
      </c>
      <c r="CI22" s="3">
        <f t="shared" si="92"/>
        <v>0</v>
      </c>
      <c r="CJ22" s="3">
        <f t="shared" si="196"/>
        <v>1</v>
      </c>
      <c r="CK22" s="3">
        <f t="shared" si="197"/>
        <v>0</v>
      </c>
      <c r="CL22" s="3" t="str">
        <f t="shared" ca="1" si="13"/>
        <v xml:space="preserve"> </v>
      </c>
      <c r="CM22" s="3" t="str">
        <f t="shared" ca="1" si="234"/>
        <v/>
      </c>
      <c r="CN22" s="3" t="str">
        <f t="shared" ca="1" si="223"/>
        <v/>
      </c>
      <c r="CO22" s="3" t="str">
        <f t="shared" ca="1" si="211"/>
        <v/>
      </c>
      <c r="CP22" s="3" t="str">
        <f t="shared" ca="1" si="198"/>
        <v/>
      </c>
      <c r="CQ22" s="3" t="str">
        <f t="shared" ca="1" si="93"/>
        <v/>
      </c>
      <c r="CR22" s="3" t="str">
        <f t="shared" ca="1" si="94"/>
        <v/>
      </c>
      <c r="CS22" s="3" t="str">
        <f t="shared" ca="1" si="95"/>
        <v/>
      </c>
      <c r="CT22" s="3" t="str">
        <f t="shared" si="96"/>
        <v/>
      </c>
      <c r="CU22" s="37" t="e">
        <f t="shared" ca="1" si="97"/>
        <v>#N/A</v>
      </c>
      <c r="CW22" s="3" t="str">
        <f t="shared" ca="1" si="98"/>
        <v/>
      </c>
      <c r="CX22" s="3">
        <f t="shared" ca="1" si="212"/>
        <v>0</v>
      </c>
      <c r="CY22" s="2">
        <f t="shared" ca="1" si="99"/>
        <v>0</v>
      </c>
      <c r="CZ22" s="3" t="str">
        <f t="shared" ca="1" si="14"/>
        <v/>
      </c>
      <c r="DA22" s="3" t="str">
        <f t="shared" ca="1" si="15"/>
        <v/>
      </c>
      <c r="DB22" s="3" t="str">
        <f t="shared" ca="1" si="16"/>
        <v/>
      </c>
      <c r="DC22" s="3" t="str">
        <f t="shared" ca="1" si="100"/>
        <v/>
      </c>
      <c r="DD22" s="37" t="e">
        <f t="shared" ca="1" si="17"/>
        <v>#N/A</v>
      </c>
      <c r="DE22" s="3" t="str">
        <f t="shared" ca="1" si="101"/>
        <v/>
      </c>
      <c r="DF22" s="3">
        <f t="shared" ca="1" si="199"/>
        <v>0</v>
      </c>
      <c r="DG22" s="2">
        <f t="shared" ca="1" si="102"/>
        <v>0</v>
      </c>
      <c r="DH22" s="3" t="str">
        <f t="shared" ca="1" si="18"/>
        <v/>
      </c>
      <c r="DI22" s="3" t="str">
        <f t="shared" ca="1" si="19"/>
        <v/>
      </c>
      <c r="DJ22" s="3" t="str">
        <f t="shared" ca="1" si="20"/>
        <v/>
      </c>
      <c r="DK22" s="3" t="str">
        <f t="shared" ca="1" si="103"/>
        <v/>
      </c>
      <c r="DL22" s="37" t="e">
        <f t="shared" ca="1" si="21"/>
        <v>#N/A</v>
      </c>
      <c r="DN22" s="2" t="str">
        <f t="shared" si="22"/>
        <v xml:space="preserve"> </v>
      </c>
      <c r="DO22" s="3" t="str">
        <f t="shared" si="104"/>
        <v xml:space="preserve"> </v>
      </c>
      <c r="DP22" s="3" t="str">
        <f t="shared" si="105"/>
        <v xml:space="preserve"> </v>
      </c>
      <c r="DT22" s="37" t="e">
        <f t="shared" si="23"/>
        <v>#N/A</v>
      </c>
      <c r="DU22" s="3">
        <v>15</v>
      </c>
      <c r="DV22" s="3">
        <v>4</v>
      </c>
      <c r="DW22" s="7">
        <v>12</v>
      </c>
      <c r="DX22" s="7"/>
      <c r="DY22" s="7" t="e">
        <f t="shared" si="106"/>
        <v>#NUM!</v>
      </c>
      <c r="DZ22" s="7" t="e">
        <f t="shared" si="24"/>
        <v>#NUM!</v>
      </c>
      <c r="EA22" s="7" t="e">
        <f t="shared" si="25"/>
        <v>#NUM!</v>
      </c>
      <c r="EB22" s="7" t="e">
        <f t="shared" si="107"/>
        <v>#NUM!</v>
      </c>
      <c r="EC22" s="3" t="e">
        <f t="shared" si="26"/>
        <v>#NUM!</v>
      </c>
      <c r="ED22" s="3">
        <f t="shared" si="108"/>
        <v>1</v>
      </c>
      <c r="EE22" s="3" t="str">
        <f t="shared" si="109"/>
        <v/>
      </c>
      <c r="EF22" s="3" t="str">
        <f t="shared" si="110"/>
        <v/>
      </c>
      <c r="EG22" s="3" t="str">
        <f t="shared" si="111"/>
        <v/>
      </c>
      <c r="EH22" s="3" t="str">
        <f t="shared" si="112"/>
        <v/>
      </c>
      <c r="EI22" s="3" t="str">
        <f t="shared" si="113"/>
        <v/>
      </c>
      <c r="EJ22" s="3">
        <f t="shared" si="114"/>
        <v>1</v>
      </c>
      <c r="EK22" s="3" t="str">
        <f t="shared" si="115"/>
        <v/>
      </c>
      <c r="EL22" s="3" t="str">
        <f t="shared" si="116"/>
        <v/>
      </c>
      <c r="EM22" s="3" t="str">
        <f t="shared" si="117"/>
        <v/>
      </c>
      <c r="EN22" s="3" t="str">
        <f t="shared" si="118"/>
        <v/>
      </c>
      <c r="EO22" s="3">
        <f t="shared" si="119"/>
        <v>1</v>
      </c>
      <c r="EP22" s="3" t="str">
        <f t="shared" si="120"/>
        <v/>
      </c>
      <c r="EQ22" s="3" t="str">
        <f t="shared" si="121"/>
        <v/>
      </c>
      <c r="ER22" s="3" t="str">
        <f t="shared" si="122"/>
        <v/>
      </c>
      <c r="ES22" s="3">
        <f t="shared" si="123"/>
        <v>1</v>
      </c>
      <c r="ET22" s="3" t="str">
        <f t="shared" si="124"/>
        <v/>
      </c>
      <c r="EU22" s="3" t="str">
        <f t="shared" si="125"/>
        <v/>
      </c>
      <c r="EV22" s="3">
        <f t="shared" si="126"/>
        <v>1</v>
      </c>
      <c r="EW22" s="3" t="str">
        <f t="shared" si="127"/>
        <v/>
      </c>
      <c r="EX22" s="3">
        <f t="shared" si="128"/>
        <v>1</v>
      </c>
      <c r="EZ22" s="40">
        <f t="shared" si="27"/>
        <v>1</v>
      </c>
      <c r="FA22" s="9" t="e">
        <f t="shared" si="28"/>
        <v>#NUM!</v>
      </c>
      <c r="FB22" s="9">
        <f t="shared" si="29"/>
        <v>1</v>
      </c>
      <c r="FC22" s="9" t="e">
        <f t="shared" si="30"/>
        <v>#N/A</v>
      </c>
      <c r="FD22" s="9" t="e">
        <f t="shared" si="31"/>
        <v>#N/A</v>
      </c>
      <c r="FE22" s="3">
        <f t="shared" si="129"/>
        <v>1</v>
      </c>
      <c r="FG22" s="3" t="e">
        <f t="shared" si="130"/>
        <v>#DIV/0!</v>
      </c>
      <c r="FH22" s="3" t="str">
        <f t="shared" si="131"/>
        <v/>
      </c>
      <c r="FI22" s="3" t="str">
        <f t="shared" si="132"/>
        <v/>
      </c>
      <c r="FJ22" s="3" t="str">
        <f t="shared" si="133"/>
        <v/>
      </c>
      <c r="FK22" s="3" t="str">
        <f t="shared" si="134"/>
        <v/>
      </c>
      <c r="FL22" s="3" t="str">
        <f t="shared" si="135"/>
        <v/>
      </c>
      <c r="FM22" s="3" t="e">
        <f t="shared" si="136"/>
        <v>#DIV/0!</v>
      </c>
      <c r="FN22" s="3" t="str">
        <f t="shared" si="137"/>
        <v/>
      </c>
      <c r="FO22" s="3" t="str">
        <f t="shared" si="138"/>
        <v/>
      </c>
      <c r="FP22" s="3" t="str">
        <f t="shared" si="139"/>
        <v/>
      </c>
      <c r="FQ22" s="3" t="str">
        <f t="shared" si="140"/>
        <v/>
      </c>
      <c r="FR22" s="3" t="e">
        <f t="shared" si="141"/>
        <v>#DIV/0!</v>
      </c>
      <c r="FS22" s="3" t="str">
        <f t="shared" si="142"/>
        <v/>
      </c>
      <c r="FT22" s="3" t="str">
        <f t="shared" si="143"/>
        <v/>
      </c>
      <c r="FU22" s="3" t="str">
        <f t="shared" si="144"/>
        <v/>
      </c>
      <c r="FV22" s="3" t="e">
        <f t="shared" si="145"/>
        <v>#DIV/0!</v>
      </c>
      <c r="FW22" s="3" t="str">
        <f t="shared" si="146"/>
        <v/>
      </c>
      <c r="FX22" s="3" t="str">
        <f t="shared" si="147"/>
        <v/>
      </c>
      <c r="FY22" s="3" t="e">
        <f t="shared" si="148"/>
        <v>#DIV/0!</v>
      </c>
      <c r="FZ22" s="3" t="str">
        <f t="shared" si="149"/>
        <v/>
      </c>
      <c r="GA22" s="3" t="e">
        <f t="shared" si="150"/>
        <v>#DIV/0!</v>
      </c>
      <c r="GB22" s="3" t="str">
        <f t="shared" si="151"/>
        <v/>
      </c>
      <c r="GC22" s="3" t="str">
        <f t="shared" si="152"/>
        <v/>
      </c>
      <c r="GD22" s="3" t="str">
        <f t="shared" si="153"/>
        <v/>
      </c>
      <c r="GE22" s="3" t="str">
        <f t="shared" si="154"/>
        <v/>
      </c>
      <c r="GF22" s="3" t="str">
        <f t="shared" si="155"/>
        <v/>
      </c>
      <c r="GG22" s="3" t="str">
        <f t="shared" si="156"/>
        <v/>
      </c>
      <c r="GI22" s="9" t="str">
        <f t="shared" si="200"/>
        <v/>
      </c>
      <c r="GJ22" s="9" t="str">
        <f t="shared" si="157"/>
        <v/>
      </c>
      <c r="GK22" s="9" t="str">
        <f t="shared" si="158"/>
        <v/>
      </c>
      <c r="GL22" s="41" t="e">
        <f t="shared" si="159"/>
        <v>#DIV/0!</v>
      </c>
      <c r="GM22" s="41" t="e">
        <f t="shared" si="160"/>
        <v>#DIV/0!</v>
      </c>
      <c r="GN22" s="41" t="e">
        <f t="shared" si="32"/>
        <v>#DIV/0!</v>
      </c>
      <c r="GO22" s="41" t="e">
        <f t="shared" si="33"/>
        <v>#N/A</v>
      </c>
      <c r="GP22" s="3" t="e">
        <f t="shared" si="161"/>
        <v>#DIV/0!</v>
      </c>
      <c r="GQ22" s="55" t="e">
        <f t="shared" si="34"/>
        <v>#DIV/0!</v>
      </c>
      <c r="GR22" s="55" t="e">
        <f t="shared" si="35"/>
        <v>#DIV/0!</v>
      </c>
      <c r="GS22" s="3" t="e">
        <f t="shared" si="36"/>
        <v>#DIV/0!</v>
      </c>
      <c r="GT22" s="3" t="e">
        <f t="shared" si="37"/>
        <v>#DIV/0!</v>
      </c>
      <c r="GU22" s="3" t="e">
        <f t="shared" si="38"/>
        <v>#DIV/0!</v>
      </c>
      <c r="GV22" s="3" t="e">
        <f t="shared" si="39"/>
        <v>#DIV/0!</v>
      </c>
      <c r="GX22" s="37" t="e">
        <f t="shared" si="40"/>
        <v>#DIV/0!</v>
      </c>
      <c r="GZ22" s="3" t="e">
        <f t="shared" si="41"/>
        <v>#DIV/0!</v>
      </c>
      <c r="HA22" s="3" t="e">
        <f t="shared" ca="1" si="213"/>
        <v>#DIV/0!</v>
      </c>
      <c r="HB22" s="2" t="e">
        <f t="shared" ca="1" si="214"/>
        <v>#DIV/0!</v>
      </c>
      <c r="HC22" s="2" t="e">
        <f t="shared" ca="1" si="224"/>
        <v>#DIV/0!</v>
      </c>
      <c r="HD22" s="39" t="e">
        <f t="shared" ca="1" si="163"/>
        <v>#DIV/0!</v>
      </c>
      <c r="HF22" s="3" t="str">
        <f t="shared" si="42"/>
        <v/>
      </c>
      <c r="HG22" s="3" t="str">
        <f t="shared" si="43"/>
        <v/>
      </c>
      <c r="HH22" s="3" t="str">
        <f t="shared" ca="1" si="247"/>
        <v xml:space="preserve"> </v>
      </c>
      <c r="HI22" s="3" t="str">
        <f t="shared" ca="1" si="248"/>
        <v/>
      </c>
      <c r="HJ22" s="3" t="str">
        <f t="shared" ca="1" si="241"/>
        <v/>
      </c>
      <c r="HK22" s="3" t="str">
        <f t="shared" ca="1" si="235"/>
        <v/>
      </c>
      <c r="HL22" s="3" t="str">
        <f t="shared" ca="1" si="225"/>
        <v/>
      </c>
      <c r="HM22" s="3" t="str">
        <f t="shared" ca="1" si="215"/>
        <v/>
      </c>
      <c r="HN22" s="3" t="str">
        <f t="shared" ca="1" si="201"/>
        <v/>
      </c>
      <c r="HO22" s="3" t="str">
        <f t="shared" ca="1" si="164"/>
        <v/>
      </c>
      <c r="HP22" s="37" t="e">
        <f t="shared" ca="1" si="44"/>
        <v>#N/A</v>
      </c>
      <c r="HQ22" s="3" t="str">
        <f t="shared" ca="1" si="249"/>
        <v xml:space="preserve"> </v>
      </c>
      <c r="HR22" s="3" t="str">
        <f t="shared" ca="1" si="250"/>
        <v/>
      </c>
      <c r="HS22" s="3" t="str">
        <f t="shared" ca="1" si="242"/>
        <v/>
      </c>
      <c r="HT22" s="3" t="str">
        <f t="shared" ca="1" si="236"/>
        <v/>
      </c>
      <c r="HU22" s="3" t="str">
        <f t="shared" ca="1" si="226"/>
        <v/>
      </c>
      <c r="HV22" s="3" t="str">
        <f t="shared" ca="1" si="216"/>
        <v/>
      </c>
      <c r="HW22" s="3" t="str">
        <f t="shared" ca="1" si="202"/>
        <v/>
      </c>
      <c r="HX22" s="3" t="str">
        <f t="shared" ca="1" si="165"/>
        <v/>
      </c>
      <c r="HY22" s="37" t="e">
        <f t="shared" ca="1" si="45"/>
        <v>#N/A</v>
      </c>
      <c r="IA22" s="3" t="str">
        <f t="shared" ca="1" si="166"/>
        <v/>
      </c>
      <c r="IB22" s="3">
        <f t="shared" ca="1" si="203"/>
        <v>0</v>
      </c>
      <c r="IC22" s="2">
        <f t="shared" ca="1" si="167"/>
        <v>0</v>
      </c>
      <c r="ID22" s="37" t="e">
        <f t="shared" ca="1" si="46"/>
        <v>#N/A</v>
      </c>
      <c r="IE22" s="3" t="str">
        <f t="shared" ca="1" si="168"/>
        <v/>
      </c>
      <c r="IF22" s="3">
        <f t="shared" ca="1" si="169"/>
        <v>0</v>
      </c>
      <c r="IG22" s="2">
        <f t="shared" ca="1" si="170"/>
        <v>0</v>
      </c>
      <c r="IH22" s="37" t="e">
        <f t="shared" ca="1" si="47"/>
        <v>#N/A</v>
      </c>
      <c r="II22" s="3" t="e">
        <f t="shared" si="171"/>
        <v>#N/A</v>
      </c>
      <c r="IJ22" s="3" t="e">
        <f t="shared" si="172"/>
        <v>#N/A</v>
      </c>
      <c r="IL22" s="3" t="e">
        <f ca="1">IF(IK23=1,1,"")</f>
        <v>#DIV/0!</v>
      </c>
      <c r="IM22" s="3" t="e">
        <f t="shared" ref="IM22:IY85" ca="1" si="267">IF(IL23=1,1,"")</f>
        <v>#N/A</v>
      </c>
      <c r="IN22" s="3" t="str">
        <f t="shared" ca="1" si="265"/>
        <v/>
      </c>
      <c r="IO22" s="3" t="str">
        <f t="shared" ca="1" si="263"/>
        <v/>
      </c>
      <c r="IP22" s="3" t="str">
        <f t="shared" ca="1" si="261"/>
        <v/>
      </c>
      <c r="IQ22" s="3" t="str">
        <f t="shared" ca="1" si="259"/>
        <v/>
      </c>
      <c r="IR22" s="3" t="str">
        <f t="shared" ca="1" si="257"/>
        <v/>
      </c>
      <c r="IS22" s="3" t="str">
        <f t="shared" ca="1" si="251"/>
        <v/>
      </c>
      <c r="IT22" s="3" t="str">
        <f t="shared" ca="1" si="243"/>
        <v/>
      </c>
      <c r="IU22" s="3" t="str">
        <f t="shared" ca="1" si="237"/>
        <v/>
      </c>
      <c r="IV22" s="3" t="str">
        <f t="shared" ca="1" si="227"/>
        <v/>
      </c>
      <c r="IW22" s="3" t="str">
        <f t="shared" ca="1" si="217"/>
        <v/>
      </c>
      <c r="IX22" s="3" t="str">
        <f t="shared" ca="1" si="204"/>
        <v/>
      </c>
      <c r="IY22" s="3" t="str">
        <f t="shared" ca="1" si="173"/>
        <v/>
      </c>
      <c r="IZ22" s="37" t="e">
        <f t="shared" ca="1" si="48"/>
        <v>#DIV/0!</v>
      </c>
      <c r="JB22" s="3" t="str">
        <f t="shared" si="174"/>
        <v/>
      </c>
      <c r="JC22" s="55" t="e">
        <f t="shared" si="175"/>
        <v>#DIV/0!</v>
      </c>
      <c r="JD22" s="41" t="e">
        <f t="shared" si="176"/>
        <v>#DIV/0!</v>
      </c>
      <c r="JE22" s="41" t="e">
        <f t="shared" si="177"/>
        <v>#DIV/0!</v>
      </c>
      <c r="JF22" s="3" t="e">
        <f t="shared" si="178"/>
        <v>#DIV/0!</v>
      </c>
      <c r="JG22" s="41" t="e">
        <f t="shared" si="179"/>
        <v>#DIV/0!</v>
      </c>
      <c r="JH22" s="41" t="e">
        <f t="shared" si="180"/>
        <v>#DIV/0!</v>
      </c>
      <c r="JJ22" s="37" t="e">
        <f t="shared" si="181"/>
        <v>#DIV/0!</v>
      </c>
      <c r="JL22" s="3" t="e">
        <f t="shared" si="182"/>
        <v>#DIV/0!</v>
      </c>
      <c r="JM22" s="3" t="e">
        <f t="shared" ca="1" si="205"/>
        <v>#DIV/0!</v>
      </c>
      <c r="JP22" s="37" t="e">
        <f t="shared" ca="1" si="183"/>
        <v>#DIV/0!</v>
      </c>
      <c r="JR22" s="37" t="str">
        <f t="shared" si="184"/>
        <v/>
      </c>
      <c r="JS22" s="3" t="str">
        <f t="shared" si="185"/>
        <v/>
      </c>
      <c r="JT22" s="3" t="str">
        <f t="shared" ca="1" si="252"/>
        <v xml:space="preserve"> </v>
      </c>
      <c r="JU22" s="3" t="str">
        <f t="shared" ca="1" si="253"/>
        <v/>
      </c>
      <c r="JV22" s="3" t="str">
        <f t="shared" ca="1" si="244"/>
        <v/>
      </c>
      <c r="JW22" s="3" t="str">
        <f t="shared" ca="1" si="238"/>
        <v/>
      </c>
      <c r="JX22" s="3" t="str">
        <f t="shared" ca="1" si="228"/>
        <v/>
      </c>
      <c r="JY22" s="3" t="str">
        <f t="shared" ca="1" si="218"/>
        <v/>
      </c>
      <c r="JZ22" s="3" t="str">
        <f t="shared" ca="1" si="206"/>
        <v/>
      </c>
      <c r="KA22" s="3" t="str">
        <f t="shared" ca="1" si="186"/>
        <v/>
      </c>
      <c r="KB22" s="3" t="e">
        <f t="shared" ca="1" si="187"/>
        <v>#N/A</v>
      </c>
      <c r="KC22" s="3" t="str">
        <f t="shared" ca="1" si="254"/>
        <v xml:space="preserve"> </v>
      </c>
      <c r="KD22" s="3" t="str">
        <f t="shared" ca="1" si="255"/>
        <v/>
      </c>
      <c r="KE22" s="3" t="str">
        <f t="shared" ca="1" si="245"/>
        <v/>
      </c>
      <c r="KF22" s="3" t="str">
        <f t="shared" ca="1" si="239"/>
        <v/>
      </c>
      <c r="KG22" s="3" t="str">
        <f t="shared" ca="1" si="229"/>
        <v/>
      </c>
      <c r="KH22" s="3" t="str">
        <f t="shared" ca="1" si="219"/>
        <v/>
      </c>
      <c r="KI22" s="3" t="str">
        <f t="shared" ca="1" si="207"/>
        <v/>
      </c>
      <c r="KJ22" s="3" t="str">
        <f t="shared" ca="1" si="188"/>
        <v/>
      </c>
      <c r="KK22" s="3" t="e">
        <f t="shared" ca="1" si="189"/>
        <v>#N/A</v>
      </c>
      <c r="KU22" s="3" t="str">
        <f t="shared" si="190"/>
        <v/>
      </c>
      <c r="KV22" s="3" t="e">
        <f t="shared" si="191"/>
        <v>#DIV/0!</v>
      </c>
      <c r="KX22" s="3" t="e">
        <f ca="1">IF(KW23=1,1,"")</f>
        <v>#DIV/0!</v>
      </c>
      <c r="KY22" s="3" t="e">
        <f t="shared" ref="KY22:LK85" ca="1" si="268">IF(KX23=1,1,"")</f>
        <v>#DIV/0!</v>
      </c>
      <c r="KZ22" s="3" t="str">
        <f t="shared" ca="1" si="266"/>
        <v/>
      </c>
      <c r="LA22" s="3" t="str">
        <f t="shared" ca="1" si="264"/>
        <v/>
      </c>
      <c r="LB22" s="3" t="str">
        <f t="shared" ca="1" si="262"/>
        <v/>
      </c>
      <c r="LC22" s="3" t="str">
        <f t="shared" ca="1" si="260"/>
        <v/>
      </c>
      <c r="LD22" s="3" t="str">
        <f t="shared" ca="1" si="258"/>
        <v/>
      </c>
      <c r="LE22" s="3" t="str">
        <f t="shared" ca="1" si="256"/>
        <v/>
      </c>
      <c r="LF22" s="3" t="str">
        <f t="shared" ca="1" si="246"/>
        <v/>
      </c>
      <c r="LG22" s="3" t="str">
        <f t="shared" ca="1" si="240"/>
        <v/>
      </c>
      <c r="LH22" s="3" t="str">
        <f t="shared" ca="1" si="230"/>
        <v/>
      </c>
      <c r="LI22" s="3" t="str">
        <f t="shared" ca="1" si="220"/>
        <v/>
      </c>
      <c r="LJ22" s="3" t="str">
        <f t="shared" ca="1" si="208"/>
        <v/>
      </c>
      <c r="LK22" s="3" t="str">
        <f t="shared" ca="1" si="192"/>
        <v/>
      </c>
      <c r="LL22" s="37" t="e">
        <f t="shared" ca="1" si="193"/>
        <v>#DIV/0!</v>
      </c>
    </row>
    <row r="23" spans="1:324" s="3" customFormat="1">
      <c r="A23" s="42" t="e">
        <f>IF(D23="","",Data!C31)</f>
        <v>#N/A</v>
      </c>
      <c r="B23" s="5" t="e">
        <f>IF(D23="","",Data!B31)</f>
        <v>#N/A</v>
      </c>
      <c r="C23" s="3">
        <v>15</v>
      </c>
      <c r="D23" s="3" t="e">
        <f>IF(Data!C31="", NA(), Data!C31)</f>
        <v>#N/A</v>
      </c>
      <c r="E23" s="3" t="str">
        <f>IF(Data!C31="", " ", Data!D31)</f>
        <v xml:space="preserve"> </v>
      </c>
      <c r="F23" s="3" t="str">
        <f>IF(E23=" "," ",Data!F$26)</f>
        <v xml:space="preserve"> </v>
      </c>
      <c r="G23" s="3" t="str">
        <f>IF($C23&lt;Data!$F$37,"x"," ")</f>
        <v>x</v>
      </c>
      <c r="H23" s="3" t="e">
        <f>IF(I23="",#REF!,I23)</f>
        <v>#N/A</v>
      </c>
      <c r="I23" s="2" t="e">
        <f t="shared" si="49"/>
        <v>#N/A</v>
      </c>
      <c r="J23" s="3">
        <f>IF(AND(Data!$F$37&lt;&gt;""),IF(AD23=$E23,1,""))</f>
        <v>1</v>
      </c>
      <c r="K23" s="3" t="str">
        <f>IF(AND(Data!$F$40&lt;&gt;""),IF(AE23=$E23,2,""))</f>
        <v/>
      </c>
      <c r="L23" s="3" t="str">
        <f>IF(AND(Data!$F$43&lt;&gt;""),IF(AF23=$E23,3,""))</f>
        <v/>
      </c>
      <c r="M23" s="3" t="str">
        <f>IF(AND(Data!$F$46&lt;&gt;""),IF(AG23=$E23,4,""))</f>
        <v/>
      </c>
      <c r="N23" s="3" t="str">
        <f>IF(AND(Data!$F$49&lt;&gt;""),IF(AH23=$E23,5,""))</f>
        <v/>
      </c>
      <c r="O23" s="3" t="str">
        <f>IF(AND(Calc!$LQ$3&lt;&gt;""),IF(AI23=$E23,6,""))</f>
        <v/>
      </c>
      <c r="P23" s="3">
        <f t="shared" si="50"/>
        <v>1</v>
      </c>
      <c r="Q23" s="3" t="str">
        <f t="shared" si="51"/>
        <v/>
      </c>
      <c r="R23" s="3" t="str">
        <f t="shared" si="52"/>
        <v/>
      </c>
      <c r="S23" s="3" t="str">
        <f t="shared" si="53"/>
        <v/>
      </c>
      <c r="T23" s="3" t="str">
        <f t="shared" si="54"/>
        <v/>
      </c>
      <c r="U23" s="3">
        <f t="shared" si="55"/>
        <v>1</v>
      </c>
      <c r="V23" s="3" t="str">
        <f t="shared" si="56"/>
        <v/>
      </c>
      <c r="W23" s="3" t="str">
        <f t="shared" si="57"/>
        <v/>
      </c>
      <c r="X23" s="3" t="str">
        <f t="shared" si="58"/>
        <v/>
      </c>
      <c r="Y23" s="3">
        <f t="shared" si="59"/>
        <v>1</v>
      </c>
      <c r="Z23" s="3" t="str">
        <f t="shared" si="60"/>
        <v/>
      </c>
      <c r="AA23" s="3" t="str">
        <f t="shared" si="61"/>
        <v/>
      </c>
      <c r="AB23" s="3">
        <f t="shared" si="62"/>
        <v>1</v>
      </c>
      <c r="AC23" s="49">
        <f t="shared" si="63"/>
        <v>1</v>
      </c>
      <c r="AD23" s="3" t="str">
        <f>IF($C23&lt;Data!$F$37,E23,"")</f>
        <v xml:space="preserve"> </v>
      </c>
      <c r="AE23" s="3" t="b">
        <f>IF(AND($C23&gt;=Data!$F$37),IF($C23&lt;Data!$F$40,E23,""))</f>
        <v>0</v>
      </c>
      <c r="AF23" s="3" t="b">
        <f>IF(AND($C23&gt;=Data!$F$40),IF($C23&lt;Data!$F$43,E23,""))</f>
        <v>0</v>
      </c>
      <c r="AG23" s="3" t="b">
        <f>IF(AND($C23&gt;=Data!$F$43),IF($C23&lt;Data!$F$46,E23,""))</f>
        <v>0</v>
      </c>
      <c r="AH23" s="3" t="b">
        <f>IF(AND($C23&gt;=Data!$F$46),IF($C23&lt;Data!$F$49,E23,""))</f>
        <v>0</v>
      </c>
      <c r="AI23" s="3" t="b">
        <f>IF(AND($C23&gt;=Data!$F$49),IF($C23&lt;=Calc!$LQ$3,E23,""))</f>
        <v>0</v>
      </c>
      <c r="AJ23" s="3" t="str">
        <f t="shared" si="0"/>
        <v xml:space="preserve"> </v>
      </c>
      <c r="AK23" s="3">
        <f t="shared" si="64"/>
        <v>1</v>
      </c>
      <c r="AL23" s="3" t="str">
        <f t="shared" si="65"/>
        <v/>
      </c>
      <c r="AM23" s="3" t="str">
        <f t="shared" si="66"/>
        <v/>
      </c>
      <c r="AN23" s="3" t="str">
        <f t="shared" si="67"/>
        <v/>
      </c>
      <c r="AO23" s="3" t="str">
        <f t="shared" si="68"/>
        <v/>
      </c>
      <c r="AP23" s="3" t="str">
        <f t="shared" si="69"/>
        <v/>
      </c>
      <c r="AQ23" s="3">
        <f t="shared" si="70"/>
        <v>1</v>
      </c>
      <c r="AR23" s="3" t="str">
        <f t="shared" si="71"/>
        <v/>
      </c>
      <c r="AS23" s="3" t="str">
        <f t="shared" si="72"/>
        <v/>
      </c>
      <c r="AT23" s="3" t="str">
        <f t="shared" si="73"/>
        <v/>
      </c>
      <c r="AU23" s="3" t="str">
        <f t="shared" si="74"/>
        <v/>
      </c>
      <c r="AV23" s="3">
        <f t="shared" si="75"/>
        <v>1</v>
      </c>
      <c r="AW23" s="3" t="str">
        <f t="shared" si="76"/>
        <v/>
      </c>
      <c r="AX23" s="3" t="str">
        <f t="shared" si="77"/>
        <v/>
      </c>
      <c r="AY23" s="3" t="str">
        <f t="shared" si="78"/>
        <v/>
      </c>
      <c r="AZ23" s="3">
        <f t="shared" si="79"/>
        <v>1</v>
      </c>
      <c r="BA23" s="3" t="str">
        <f t="shared" si="80"/>
        <v/>
      </c>
      <c r="BB23" s="3" t="str">
        <f t="shared" si="81"/>
        <v/>
      </c>
      <c r="BC23" s="3">
        <f t="shared" si="82"/>
        <v>1</v>
      </c>
      <c r="BD23" s="3" t="str">
        <f t="shared" si="83"/>
        <v/>
      </c>
      <c r="BE23" s="3">
        <f t="shared" si="84"/>
        <v>1</v>
      </c>
      <c r="BF23" s="9">
        <f t="shared" si="1"/>
        <v>1</v>
      </c>
      <c r="BG23" s="3" t="e">
        <f t="shared" si="2"/>
        <v>#N/A</v>
      </c>
      <c r="BH23" s="3" t="e">
        <f t="shared" si="3"/>
        <v>#N/A</v>
      </c>
      <c r="BI23" s="3">
        <f t="shared" si="85"/>
        <v>1</v>
      </c>
      <c r="BJ23" s="44" t="str">
        <f t="shared" si="86"/>
        <v/>
      </c>
      <c r="BK23" s="52">
        <f t="shared" si="4"/>
        <v>2</v>
      </c>
      <c r="BL23" s="52" t="str">
        <f t="shared" ca="1" si="231"/>
        <v xml:space="preserve"> </v>
      </c>
      <c r="BM23" s="52" t="str">
        <f t="shared" ca="1" si="232"/>
        <v xml:space="preserve"> </v>
      </c>
      <c r="BN23" s="52" t="str">
        <f t="shared" ca="1" si="221"/>
        <v xml:space="preserve"> </v>
      </c>
      <c r="BO23" s="52" t="str">
        <f t="shared" ca="1" si="209"/>
        <v xml:space="preserve"> </v>
      </c>
      <c r="BP23" s="52" t="str">
        <f t="shared" ca="1" si="194"/>
        <v xml:space="preserve"> </v>
      </c>
      <c r="BQ23" s="52" t="str">
        <f t="shared" ca="1" si="87"/>
        <v xml:space="preserve"> </v>
      </c>
      <c r="BR23" s="52" t="e">
        <f t="shared" ca="1" si="5"/>
        <v>#N/A</v>
      </c>
      <c r="BS23" s="52"/>
      <c r="BT23" s="3" t="str">
        <f t="shared" si="88"/>
        <v/>
      </c>
      <c r="BU23" s="3">
        <f t="shared" si="6"/>
        <v>0</v>
      </c>
      <c r="BV23" s="3">
        <f t="shared" si="89"/>
        <v>1</v>
      </c>
      <c r="BW23" s="3">
        <f t="shared" si="90"/>
        <v>0</v>
      </c>
      <c r="BX23" s="3" t="str">
        <f t="shared" ca="1" si="7"/>
        <v xml:space="preserve"> </v>
      </c>
      <c r="BY23" s="3" t="str">
        <f t="shared" ca="1" si="233"/>
        <v/>
      </c>
      <c r="BZ23" s="3" t="str">
        <f t="shared" ca="1" si="222"/>
        <v/>
      </c>
      <c r="CA23" s="3" t="str">
        <f t="shared" ca="1" si="210"/>
        <v/>
      </c>
      <c r="CB23" s="3" t="str">
        <f t="shared" ca="1" si="195"/>
        <v/>
      </c>
      <c r="CC23" s="3" t="str">
        <f t="shared" ca="1" si="91"/>
        <v/>
      </c>
      <c r="CD23" s="3" t="str">
        <f t="shared" ca="1" si="8"/>
        <v/>
      </c>
      <c r="CE23" s="3" t="str">
        <f t="shared" ca="1" si="9"/>
        <v/>
      </c>
      <c r="CF23" s="3" t="str">
        <f t="shared" si="10"/>
        <v/>
      </c>
      <c r="CG23" s="37" t="e">
        <f t="shared" ca="1" si="11"/>
        <v>#N/A</v>
      </c>
      <c r="CH23" s="3" t="str">
        <f t="shared" si="12"/>
        <v/>
      </c>
      <c r="CI23" s="3">
        <f t="shared" si="92"/>
        <v>0</v>
      </c>
      <c r="CJ23" s="3">
        <f t="shared" si="196"/>
        <v>1</v>
      </c>
      <c r="CK23" s="3">
        <f t="shared" si="197"/>
        <v>0</v>
      </c>
      <c r="CL23" s="3" t="str">
        <f t="shared" ca="1" si="13"/>
        <v xml:space="preserve"> </v>
      </c>
      <c r="CM23" s="3" t="str">
        <f t="shared" ca="1" si="234"/>
        <v/>
      </c>
      <c r="CN23" s="3" t="str">
        <f t="shared" ca="1" si="223"/>
        <v/>
      </c>
      <c r="CO23" s="3" t="str">
        <f t="shared" ca="1" si="211"/>
        <v/>
      </c>
      <c r="CP23" s="3" t="str">
        <f t="shared" ca="1" si="198"/>
        <v/>
      </c>
      <c r="CQ23" s="3" t="str">
        <f t="shared" ca="1" si="93"/>
        <v/>
      </c>
      <c r="CR23" s="3" t="str">
        <f t="shared" ca="1" si="94"/>
        <v/>
      </c>
      <c r="CS23" s="3" t="str">
        <f t="shared" ca="1" si="95"/>
        <v/>
      </c>
      <c r="CT23" s="3" t="str">
        <f t="shared" si="96"/>
        <v/>
      </c>
      <c r="CU23" s="37" t="e">
        <f t="shared" ca="1" si="97"/>
        <v>#N/A</v>
      </c>
      <c r="CW23" s="3" t="str">
        <f t="shared" ca="1" si="98"/>
        <v/>
      </c>
      <c r="CX23" s="3">
        <f t="shared" ca="1" si="212"/>
        <v>0</v>
      </c>
      <c r="CY23" s="2">
        <f t="shared" ca="1" si="99"/>
        <v>0</v>
      </c>
      <c r="CZ23" s="3" t="str">
        <f t="shared" ca="1" si="14"/>
        <v/>
      </c>
      <c r="DA23" s="3" t="str">
        <f t="shared" ca="1" si="15"/>
        <v/>
      </c>
      <c r="DB23" s="3" t="str">
        <f t="shared" ca="1" si="16"/>
        <v/>
      </c>
      <c r="DC23" s="3" t="str">
        <f t="shared" ca="1" si="100"/>
        <v/>
      </c>
      <c r="DD23" s="37" t="e">
        <f t="shared" ca="1" si="17"/>
        <v>#N/A</v>
      </c>
      <c r="DE23" s="3" t="str">
        <f t="shared" ca="1" si="101"/>
        <v/>
      </c>
      <c r="DF23" s="3">
        <f t="shared" ca="1" si="199"/>
        <v>0</v>
      </c>
      <c r="DG23" s="2">
        <f t="shared" ca="1" si="102"/>
        <v>0</v>
      </c>
      <c r="DH23" s="3" t="str">
        <f t="shared" ca="1" si="18"/>
        <v/>
      </c>
      <c r="DI23" s="3" t="str">
        <f ca="1">IF(E23=BJ23,1,IF(DH23=E23,9,""))</f>
        <v/>
      </c>
      <c r="DJ23" s="3" t="str">
        <f t="shared" ca="1" si="20"/>
        <v/>
      </c>
      <c r="DK23" s="3" t="str">
        <f t="shared" ca="1" si="103"/>
        <v/>
      </c>
      <c r="DL23" s="37" t="e">
        <f t="shared" ca="1" si="21"/>
        <v>#N/A</v>
      </c>
      <c r="DN23" s="2" t="str">
        <f t="shared" si="22"/>
        <v xml:space="preserve"> </v>
      </c>
      <c r="DO23" s="3" t="str">
        <f t="shared" si="104"/>
        <v xml:space="preserve"> </v>
      </c>
      <c r="DP23" s="3" t="str">
        <f t="shared" si="105"/>
        <v xml:space="preserve"> </v>
      </c>
      <c r="DT23" s="37" t="e">
        <f t="shared" si="23"/>
        <v>#N/A</v>
      </c>
      <c r="DU23" s="3">
        <v>16</v>
      </c>
      <c r="DV23" s="3">
        <v>5</v>
      </c>
      <c r="DW23" s="7">
        <v>12</v>
      </c>
      <c r="DX23" s="7"/>
      <c r="DY23" s="7" t="e">
        <f t="shared" si="106"/>
        <v>#NUM!</v>
      </c>
      <c r="DZ23" s="7" t="e">
        <f t="shared" si="24"/>
        <v>#NUM!</v>
      </c>
      <c r="EA23" s="7" t="e">
        <f t="shared" si="25"/>
        <v>#NUM!</v>
      </c>
      <c r="EB23" s="7" t="e">
        <f t="shared" si="107"/>
        <v>#NUM!</v>
      </c>
      <c r="EC23" s="3" t="e">
        <f t="shared" si="26"/>
        <v>#NUM!</v>
      </c>
      <c r="ED23" s="3">
        <f t="shared" si="108"/>
        <v>1</v>
      </c>
      <c r="EE23" s="3" t="str">
        <f t="shared" si="109"/>
        <v/>
      </c>
      <c r="EF23" s="3" t="str">
        <f t="shared" si="110"/>
        <v/>
      </c>
      <c r="EG23" s="3" t="str">
        <f t="shared" si="111"/>
        <v/>
      </c>
      <c r="EH23" s="3" t="str">
        <f t="shared" si="112"/>
        <v/>
      </c>
      <c r="EI23" s="3" t="str">
        <f t="shared" si="113"/>
        <v/>
      </c>
      <c r="EJ23" s="3">
        <f t="shared" si="114"/>
        <v>1</v>
      </c>
      <c r="EK23" s="3" t="str">
        <f t="shared" si="115"/>
        <v/>
      </c>
      <c r="EL23" s="3" t="str">
        <f t="shared" si="116"/>
        <v/>
      </c>
      <c r="EM23" s="3" t="str">
        <f t="shared" si="117"/>
        <v/>
      </c>
      <c r="EN23" s="3" t="str">
        <f t="shared" si="118"/>
        <v/>
      </c>
      <c r="EO23" s="3">
        <f t="shared" si="119"/>
        <v>1</v>
      </c>
      <c r="EP23" s="3" t="str">
        <f t="shared" si="120"/>
        <v/>
      </c>
      <c r="EQ23" s="3" t="str">
        <f t="shared" si="121"/>
        <v/>
      </c>
      <c r="ER23" s="3" t="str">
        <f t="shared" si="122"/>
        <v/>
      </c>
      <c r="ES23" s="3">
        <f t="shared" si="123"/>
        <v>1</v>
      </c>
      <c r="ET23" s="3" t="str">
        <f t="shared" si="124"/>
        <v/>
      </c>
      <c r="EU23" s="3" t="str">
        <f t="shared" si="125"/>
        <v/>
      </c>
      <c r="EV23" s="3">
        <f t="shared" si="126"/>
        <v>1</v>
      </c>
      <c r="EW23" s="3" t="str">
        <f t="shared" si="127"/>
        <v/>
      </c>
      <c r="EX23" s="3">
        <f t="shared" si="128"/>
        <v>1</v>
      </c>
      <c r="EZ23" s="40">
        <f t="shared" si="27"/>
        <v>1</v>
      </c>
      <c r="FA23" s="9" t="e">
        <f t="shared" si="28"/>
        <v>#NUM!</v>
      </c>
      <c r="FB23" s="9">
        <f t="shared" si="29"/>
        <v>1</v>
      </c>
      <c r="FC23" s="9" t="e">
        <f t="shared" si="30"/>
        <v>#N/A</v>
      </c>
      <c r="FD23" s="9" t="e">
        <f t="shared" si="31"/>
        <v>#N/A</v>
      </c>
      <c r="FE23" s="3">
        <f t="shared" si="129"/>
        <v>1</v>
      </c>
      <c r="FG23" s="3" t="e">
        <f t="shared" si="130"/>
        <v>#DIV/0!</v>
      </c>
      <c r="FH23" s="3" t="str">
        <f t="shared" si="131"/>
        <v/>
      </c>
      <c r="FI23" s="3" t="str">
        <f t="shared" si="132"/>
        <v/>
      </c>
      <c r="FJ23" s="3" t="str">
        <f t="shared" si="133"/>
        <v/>
      </c>
      <c r="FK23" s="3" t="str">
        <f t="shared" si="134"/>
        <v/>
      </c>
      <c r="FL23" s="3" t="str">
        <f t="shared" si="135"/>
        <v/>
      </c>
      <c r="FM23" s="3" t="e">
        <f t="shared" si="136"/>
        <v>#DIV/0!</v>
      </c>
      <c r="FN23" s="3" t="str">
        <f t="shared" si="137"/>
        <v/>
      </c>
      <c r="FO23" s="3" t="str">
        <f t="shared" si="138"/>
        <v/>
      </c>
      <c r="FP23" s="3" t="str">
        <f t="shared" si="139"/>
        <v/>
      </c>
      <c r="FQ23" s="3" t="str">
        <f t="shared" si="140"/>
        <v/>
      </c>
      <c r="FR23" s="3" t="e">
        <f t="shared" si="141"/>
        <v>#DIV/0!</v>
      </c>
      <c r="FS23" s="3" t="str">
        <f t="shared" si="142"/>
        <v/>
      </c>
      <c r="FT23" s="3" t="str">
        <f t="shared" si="143"/>
        <v/>
      </c>
      <c r="FU23" s="3" t="str">
        <f t="shared" si="144"/>
        <v/>
      </c>
      <c r="FV23" s="3" t="e">
        <f t="shared" si="145"/>
        <v>#DIV/0!</v>
      </c>
      <c r="FW23" s="3" t="str">
        <f t="shared" si="146"/>
        <v/>
      </c>
      <c r="FX23" s="3" t="str">
        <f t="shared" si="147"/>
        <v/>
      </c>
      <c r="FY23" s="3" t="e">
        <f t="shared" si="148"/>
        <v>#DIV/0!</v>
      </c>
      <c r="FZ23" s="3" t="str">
        <f t="shared" si="149"/>
        <v/>
      </c>
      <c r="GA23" s="3" t="e">
        <f t="shared" si="150"/>
        <v>#DIV/0!</v>
      </c>
      <c r="GB23" s="3" t="str">
        <f t="shared" si="151"/>
        <v/>
      </c>
      <c r="GC23" s="3" t="str">
        <f t="shared" si="152"/>
        <v/>
      </c>
      <c r="GD23" s="3" t="str">
        <f t="shared" si="153"/>
        <v/>
      </c>
      <c r="GE23" s="3" t="str">
        <f t="shared" si="154"/>
        <v/>
      </c>
      <c r="GF23" s="3" t="str">
        <f t="shared" si="155"/>
        <v/>
      </c>
      <c r="GG23" s="3" t="str">
        <f t="shared" si="156"/>
        <v/>
      </c>
      <c r="GI23" s="9" t="str">
        <f t="shared" si="200"/>
        <v/>
      </c>
      <c r="GJ23" s="9" t="str">
        <f t="shared" si="157"/>
        <v/>
      </c>
      <c r="GK23" s="9" t="str">
        <f t="shared" si="158"/>
        <v/>
      </c>
      <c r="GL23" s="41" t="e">
        <f t="shared" si="159"/>
        <v>#DIV/0!</v>
      </c>
      <c r="GM23" s="41" t="e">
        <f t="shared" si="160"/>
        <v>#DIV/0!</v>
      </c>
      <c r="GN23" s="41" t="e">
        <f t="shared" si="32"/>
        <v>#DIV/0!</v>
      </c>
      <c r="GO23" s="41" t="e">
        <f t="shared" si="33"/>
        <v>#N/A</v>
      </c>
      <c r="GP23" s="3" t="e">
        <f t="shared" si="161"/>
        <v>#DIV/0!</v>
      </c>
      <c r="GQ23" s="55" t="e">
        <f t="shared" si="34"/>
        <v>#DIV/0!</v>
      </c>
      <c r="GR23" s="55" t="e">
        <f t="shared" si="35"/>
        <v>#DIV/0!</v>
      </c>
      <c r="GS23" s="3" t="e">
        <f t="shared" si="36"/>
        <v>#DIV/0!</v>
      </c>
      <c r="GT23" s="3" t="e">
        <f t="shared" si="37"/>
        <v>#DIV/0!</v>
      </c>
      <c r="GU23" s="3" t="e">
        <f t="shared" si="38"/>
        <v>#DIV/0!</v>
      </c>
      <c r="GV23" s="3" t="e">
        <f t="shared" si="39"/>
        <v>#DIV/0!</v>
      </c>
      <c r="GX23" s="37" t="e">
        <f t="shared" si="40"/>
        <v>#DIV/0!</v>
      </c>
      <c r="GZ23" s="3" t="e">
        <f t="shared" si="41"/>
        <v>#DIV/0!</v>
      </c>
      <c r="HA23" s="3" t="e">
        <f t="shared" ca="1" si="213"/>
        <v>#DIV/0!</v>
      </c>
      <c r="HB23" s="2" t="e">
        <f t="shared" ca="1" si="214"/>
        <v>#DIV/0!</v>
      </c>
      <c r="HC23" s="2" t="e">
        <f t="shared" ca="1" si="224"/>
        <v>#DIV/0!</v>
      </c>
      <c r="HD23" s="39" t="e">
        <f t="shared" ca="1" si="163"/>
        <v>#DIV/0!</v>
      </c>
      <c r="HF23" s="3" t="str">
        <f t="shared" si="42"/>
        <v/>
      </c>
      <c r="HG23" s="3" t="str">
        <f t="shared" si="43"/>
        <v/>
      </c>
      <c r="HH23" s="3" t="str">
        <f t="shared" ca="1" si="247"/>
        <v xml:space="preserve"> </v>
      </c>
      <c r="HI23" s="3" t="str">
        <f t="shared" ca="1" si="248"/>
        <v/>
      </c>
      <c r="HJ23" s="3" t="str">
        <f t="shared" ca="1" si="241"/>
        <v/>
      </c>
      <c r="HK23" s="3" t="str">
        <f t="shared" ca="1" si="235"/>
        <v/>
      </c>
      <c r="HL23" s="3" t="str">
        <f t="shared" ca="1" si="225"/>
        <v/>
      </c>
      <c r="HM23" s="3" t="str">
        <f t="shared" ca="1" si="215"/>
        <v/>
      </c>
      <c r="HN23" s="3" t="str">
        <f t="shared" ca="1" si="201"/>
        <v/>
      </c>
      <c r="HO23" s="3" t="str">
        <f t="shared" ca="1" si="164"/>
        <v/>
      </c>
      <c r="HP23" s="37" t="e">
        <f t="shared" ca="1" si="44"/>
        <v>#N/A</v>
      </c>
      <c r="HQ23" s="3" t="str">
        <f t="shared" ca="1" si="249"/>
        <v xml:space="preserve"> </v>
      </c>
      <c r="HR23" s="3" t="str">
        <f t="shared" ca="1" si="250"/>
        <v/>
      </c>
      <c r="HS23" s="3" t="str">
        <f t="shared" ca="1" si="242"/>
        <v/>
      </c>
      <c r="HT23" s="3" t="str">
        <f t="shared" ca="1" si="236"/>
        <v/>
      </c>
      <c r="HU23" s="3" t="str">
        <f t="shared" ca="1" si="226"/>
        <v/>
      </c>
      <c r="HV23" s="3" t="str">
        <f t="shared" ca="1" si="216"/>
        <v/>
      </c>
      <c r="HW23" s="3" t="str">
        <f t="shared" ca="1" si="202"/>
        <v/>
      </c>
      <c r="HX23" s="3" t="str">
        <f t="shared" ca="1" si="165"/>
        <v/>
      </c>
      <c r="HY23" s="37" t="e">
        <f t="shared" ca="1" si="45"/>
        <v>#N/A</v>
      </c>
      <c r="IA23" s="3" t="str">
        <f t="shared" ca="1" si="166"/>
        <v/>
      </c>
      <c r="IB23" s="3">
        <f t="shared" ca="1" si="203"/>
        <v>0</v>
      </c>
      <c r="IC23" s="2">
        <f t="shared" ca="1" si="167"/>
        <v>0</v>
      </c>
      <c r="ID23" s="37" t="e">
        <f t="shared" ca="1" si="46"/>
        <v>#N/A</v>
      </c>
      <c r="IE23" s="3" t="str">
        <f t="shared" ca="1" si="168"/>
        <v/>
      </c>
      <c r="IF23" s="3">
        <f t="shared" ca="1" si="169"/>
        <v>0</v>
      </c>
      <c r="IG23" s="2">
        <f t="shared" ca="1" si="170"/>
        <v>0</v>
      </c>
      <c r="IH23" s="37" t="e">
        <f t="shared" ca="1" si="47"/>
        <v>#N/A</v>
      </c>
      <c r="II23" s="3" t="e">
        <f t="shared" si="171"/>
        <v>#N/A</v>
      </c>
      <c r="IJ23" s="3" t="e">
        <f t="shared" si="172"/>
        <v>#N/A</v>
      </c>
      <c r="IK23" s="3" t="e">
        <f t="shared" ref="IK23:IK54" ca="1" si="269">IF(AND(G23=" ",OFFSET(G23,-14,0)="x"), " ", IF(SUM(OFFSET(IJ23,0,0,-15,1))&gt;14,1," "))</f>
        <v>#DIV/0!</v>
      </c>
      <c r="IL23" s="3" t="e">
        <f t="shared" ref="IL23:IY86" ca="1" si="270">IF(IK24=1,1,"")</f>
        <v>#N/A</v>
      </c>
      <c r="IM23" s="3" t="str">
        <f t="shared" ca="1" si="267"/>
        <v/>
      </c>
      <c r="IN23" s="3" t="str">
        <f t="shared" ca="1" si="265"/>
        <v/>
      </c>
      <c r="IO23" s="3" t="str">
        <f t="shared" ca="1" si="263"/>
        <v/>
      </c>
      <c r="IP23" s="3" t="str">
        <f t="shared" ca="1" si="261"/>
        <v/>
      </c>
      <c r="IQ23" s="3" t="str">
        <f t="shared" ca="1" si="259"/>
        <v/>
      </c>
      <c r="IR23" s="3" t="str">
        <f t="shared" ca="1" si="257"/>
        <v/>
      </c>
      <c r="IS23" s="3" t="str">
        <f t="shared" ca="1" si="251"/>
        <v/>
      </c>
      <c r="IT23" s="3" t="str">
        <f t="shared" ca="1" si="243"/>
        <v/>
      </c>
      <c r="IU23" s="3" t="str">
        <f t="shared" ca="1" si="237"/>
        <v/>
      </c>
      <c r="IV23" s="3" t="str">
        <f t="shared" ca="1" si="227"/>
        <v/>
      </c>
      <c r="IW23" s="3" t="str">
        <f t="shared" ca="1" si="217"/>
        <v/>
      </c>
      <c r="IX23" s="3" t="str">
        <f t="shared" ca="1" si="204"/>
        <v/>
      </c>
      <c r="IY23" s="3" t="str">
        <f t="shared" ca="1" si="173"/>
        <v/>
      </c>
      <c r="IZ23" s="37" t="e">
        <f t="shared" ca="1" si="48"/>
        <v>#DIV/0!</v>
      </c>
      <c r="JB23" s="3" t="str">
        <f t="shared" si="174"/>
        <v/>
      </c>
      <c r="JC23" s="55" t="e">
        <f t="shared" si="175"/>
        <v>#DIV/0!</v>
      </c>
      <c r="JD23" s="41" t="e">
        <f t="shared" si="176"/>
        <v>#DIV/0!</v>
      </c>
      <c r="JE23" s="41" t="e">
        <f t="shared" si="177"/>
        <v>#DIV/0!</v>
      </c>
      <c r="JF23" s="3" t="e">
        <f t="shared" si="178"/>
        <v>#DIV/0!</v>
      </c>
      <c r="JG23" s="41" t="e">
        <f t="shared" si="179"/>
        <v>#DIV/0!</v>
      </c>
      <c r="JH23" s="41" t="e">
        <f t="shared" si="180"/>
        <v>#DIV/0!</v>
      </c>
      <c r="JJ23" s="37" t="e">
        <f t="shared" si="181"/>
        <v>#DIV/0!</v>
      </c>
      <c r="JL23" s="3" t="e">
        <f t="shared" si="182"/>
        <v>#DIV/0!</v>
      </c>
      <c r="JM23" s="3" t="e">
        <f t="shared" ca="1" si="205"/>
        <v>#DIV/0!</v>
      </c>
      <c r="JP23" s="37" t="e">
        <f t="shared" ca="1" si="183"/>
        <v>#DIV/0!</v>
      </c>
      <c r="JR23" s="37" t="str">
        <f t="shared" si="184"/>
        <v/>
      </c>
      <c r="JS23" s="3" t="str">
        <f t="shared" si="185"/>
        <v/>
      </c>
      <c r="JT23" s="3" t="str">
        <f t="shared" ca="1" si="252"/>
        <v xml:space="preserve"> </v>
      </c>
      <c r="JU23" s="3" t="str">
        <f t="shared" ca="1" si="253"/>
        <v/>
      </c>
      <c r="JV23" s="3" t="str">
        <f t="shared" ca="1" si="244"/>
        <v/>
      </c>
      <c r="JW23" s="3" t="str">
        <f t="shared" ca="1" si="238"/>
        <v/>
      </c>
      <c r="JX23" s="3" t="str">
        <f t="shared" ca="1" si="228"/>
        <v/>
      </c>
      <c r="JY23" s="3" t="str">
        <f t="shared" ca="1" si="218"/>
        <v/>
      </c>
      <c r="JZ23" s="3" t="str">
        <f t="shared" ca="1" si="206"/>
        <v/>
      </c>
      <c r="KA23" s="3" t="str">
        <f t="shared" ca="1" si="186"/>
        <v/>
      </c>
      <c r="KB23" s="3" t="e">
        <f t="shared" ca="1" si="187"/>
        <v>#N/A</v>
      </c>
      <c r="KC23" s="3" t="str">
        <f t="shared" ca="1" si="254"/>
        <v xml:space="preserve"> </v>
      </c>
      <c r="KD23" s="3" t="str">
        <f t="shared" ca="1" si="255"/>
        <v/>
      </c>
      <c r="KE23" s="3" t="str">
        <f t="shared" ca="1" si="245"/>
        <v/>
      </c>
      <c r="KF23" s="3" t="str">
        <f t="shared" ca="1" si="239"/>
        <v/>
      </c>
      <c r="KG23" s="3" t="str">
        <f t="shared" ca="1" si="229"/>
        <v/>
      </c>
      <c r="KH23" s="3" t="str">
        <f t="shared" ca="1" si="219"/>
        <v/>
      </c>
      <c r="KI23" s="3" t="str">
        <f t="shared" ca="1" si="207"/>
        <v/>
      </c>
      <c r="KJ23" s="3" t="str">
        <f t="shared" ca="1" si="188"/>
        <v/>
      </c>
      <c r="KK23" s="3" t="e">
        <f t="shared" ca="1" si="189"/>
        <v>#N/A</v>
      </c>
      <c r="KU23" s="3" t="str">
        <f t="shared" si="190"/>
        <v/>
      </c>
      <c r="KV23" s="3" t="e">
        <f t="shared" si="191"/>
        <v>#DIV/0!</v>
      </c>
      <c r="KW23" s="3" t="e">
        <f t="shared" ref="KW23:KW54" ca="1" si="271">IF(AND(G23=" ",OFFSET(G23,-14,0)="x"), " ", IF(SUM(OFFSET(KV23,0,0,-15,1))&gt;14,1," "))</f>
        <v>#DIV/0!</v>
      </c>
      <c r="KX23" s="3" t="e">
        <f t="shared" ref="KX23:LK86" ca="1" si="272">IF(KW24=1,1,"")</f>
        <v>#DIV/0!</v>
      </c>
      <c r="KY23" s="3" t="str">
        <f t="shared" ca="1" si="268"/>
        <v/>
      </c>
      <c r="KZ23" s="3" t="str">
        <f t="shared" ca="1" si="266"/>
        <v/>
      </c>
      <c r="LA23" s="3" t="str">
        <f t="shared" ca="1" si="264"/>
        <v/>
      </c>
      <c r="LB23" s="3" t="str">
        <f t="shared" ca="1" si="262"/>
        <v/>
      </c>
      <c r="LC23" s="3" t="str">
        <f t="shared" ca="1" si="260"/>
        <v/>
      </c>
      <c r="LD23" s="3" t="str">
        <f t="shared" ca="1" si="258"/>
        <v/>
      </c>
      <c r="LE23" s="3" t="str">
        <f t="shared" ca="1" si="256"/>
        <v/>
      </c>
      <c r="LF23" s="3" t="str">
        <f t="shared" ca="1" si="246"/>
        <v/>
      </c>
      <c r="LG23" s="3" t="str">
        <f t="shared" ca="1" si="240"/>
        <v/>
      </c>
      <c r="LH23" s="3" t="str">
        <f t="shared" ca="1" si="230"/>
        <v/>
      </c>
      <c r="LI23" s="3" t="str">
        <f t="shared" ca="1" si="220"/>
        <v/>
      </c>
      <c r="LJ23" s="3" t="str">
        <f t="shared" ca="1" si="208"/>
        <v/>
      </c>
      <c r="LK23" s="3" t="str">
        <f t="shared" ca="1" si="192"/>
        <v/>
      </c>
      <c r="LL23" s="37" t="e">
        <f t="shared" ca="1" si="193"/>
        <v>#DIV/0!</v>
      </c>
    </row>
    <row r="24" spans="1:324" s="3" customFormat="1">
      <c r="A24" s="42" t="e">
        <f>IF(D24="","",Data!C32)</f>
        <v>#N/A</v>
      </c>
      <c r="B24" s="5" t="e">
        <f>IF(D24="","",Data!B32)</f>
        <v>#N/A</v>
      </c>
      <c r="C24" s="3">
        <v>16</v>
      </c>
      <c r="D24" s="3" t="e">
        <f>IF(Data!C32="", NA(), Data!C32)</f>
        <v>#N/A</v>
      </c>
      <c r="E24" s="3" t="str">
        <f>IF(Data!C32="", " ", Data!D32)</f>
        <v xml:space="preserve"> </v>
      </c>
      <c r="F24" s="3" t="str">
        <f>IF(E24=" "," ",Data!F$26)</f>
        <v xml:space="preserve"> </v>
      </c>
      <c r="G24" s="3" t="str">
        <f>IF($C24&lt;Data!$F$37,"x"," ")</f>
        <v>x</v>
      </c>
      <c r="H24" s="3" t="e">
        <f>IF(I24="",#REF!,I24)</f>
        <v>#N/A</v>
      </c>
      <c r="I24" s="2" t="e">
        <f t="shared" si="49"/>
        <v>#N/A</v>
      </c>
      <c r="J24" s="3">
        <f>IF(AND(Data!$F$37&lt;&gt;""),IF(AD24=$E24,1,""))</f>
        <v>1</v>
      </c>
      <c r="K24" s="3" t="str">
        <f>IF(AND(Data!$F$40&lt;&gt;""),IF(AE24=$E24,2,""))</f>
        <v/>
      </c>
      <c r="L24" s="3" t="str">
        <f>IF(AND(Data!$F$43&lt;&gt;""),IF(AF24=$E24,3,""))</f>
        <v/>
      </c>
      <c r="M24" s="3" t="str">
        <f>IF(AND(Data!$F$46&lt;&gt;""),IF(AG24=$E24,4,""))</f>
        <v/>
      </c>
      <c r="N24" s="3" t="str">
        <f>IF(AND(Data!$F$49&lt;&gt;""),IF(AH24=$E24,5,""))</f>
        <v/>
      </c>
      <c r="O24" s="3" t="str">
        <f>IF(AND(Calc!$LQ$3&lt;&gt;""),IF(AI24=$E24,6,""))</f>
        <v/>
      </c>
      <c r="P24" s="3">
        <f t="shared" si="50"/>
        <v>1</v>
      </c>
      <c r="Q24" s="3" t="str">
        <f t="shared" si="51"/>
        <v/>
      </c>
      <c r="R24" s="3" t="str">
        <f t="shared" si="52"/>
        <v/>
      </c>
      <c r="S24" s="3" t="str">
        <f t="shared" si="53"/>
        <v/>
      </c>
      <c r="T24" s="3" t="str">
        <f t="shared" si="54"/>
        <v/>
      </c>
      <c r="U24" s="3">
        <f t="shared" si="55"/>
        <v>1</v>
      </c>
      <c r="V24" s="3" t="str">
        <f t="shared" si="56"/>
        <v/>
      </c>
      <c r="W24" s="3" t="str">
        <f t="shared" si="57"/>
        <v/>
      </c>
      <c r="X24" s="3" t="str">
        <f t="shared" si="58"/>
        <v/>
      </c>
      <c r="Y24" s="3">
        <f t="shared" si="59"/>
        <v>1</v>
      </c>
      <c r="Z24" s="3" t="str">
        <f t="shared" si="60"/>
        <v/>
      </c>
      <c r="AA24" s="3" t="str">
        <f t="shared" si="61"/>
        <v/>
      </c>
      <c r="AB24" s="3">
        <f t="shared" si="62"/>
        <v>1</v>
      </c>
      <c r="AC24" s="49">
        <f t="shared" si="63"/>
        <v>1</v>
      </c>
      <c r="AD24" s="3" t="str">
        <f>IF($C24&lt;Data!$F$37,E24,"")</f>
        <v xml:space="preserve"> </v>
      </c>
      <c r="AE24" s="3" t="b">
        <f>IF(AND($C24&gt;=Data!$F$37),IF($C24&lt;Data!$F$40,E24,""))</f>
        <v>0</v>
      </c>
      <c r="AF24" s="3" t="b">
        <f>IF(AND($C24&gt;=Data!$F$40),IF($C24&lt;Data!$F$43,E24,""))</f>
        <v>0</v>
      </c>
      <c r="AG24" s="3" t="b">
        <f>IF(AND($C24&gt;=Data!$F$43),IF($C24&lt;Data!$F$46,E24,""))</f>
        <v>0</v>
      </c>
      <c r="AH24" s="3" t="b">
        <f>IF(AND($C24&gt;=Data!$F$46),IF($C24&lt;Data!$F$49,E24,""))</f>
        <v>0</v>
      </c>
      <c r="AI24" s="3" t="b">
        <f>IF(AND($C24&gt;=Data!$F$49),IF($C24&lt;=Calc!$LQ$3,E24,""))</f>
        <v>0</v>
      </c>
      <c r="AJ24" s="3" t="str">
        <f t="shared" si="0"/>
        <v xml:space="preserve"> </v>
      </c>
      <c r="AK24" s="3">
        <f t="shared" si="64"/>
        <v>1</v>
      </c>
      <c r="AL24" s="3" t="str">
        <f t="shared" si="65"/>
        <v/>
      </c>
      <c r="AM24" s="3" t="str">
        <f t="shared" si="66"/>
        <v/>
      </c>
      <c r="AN24" s="3" t="str">
        <f t="shared" si="67"/>
        <v/>
      </c>
      <c r="AO24" s="3" t="str">
        <f t="shared" si="68"/>
        <v/>
      </c>
      <c r="AP24" s="3" t="str">
        <f t="shared" si="69"/>
        <v/>
      </c>
      <c r="AQ24" s="3">
        <f t="shared" si="70"/>
        <v>1</v>
      </c>
      <c r="AR24" s="3" t="str">
        <f t="shared" si="71"/>
        <v/>
      </c>
      <c r="AS24" s="3" t="str">
        <f t="shared" si="72"/>
        <v/>
      </c>
      <c r="AT24" s="3" t="str">
        <f t="shared" si="73"/>
        <v/>
      </c>
      <c r="AU24" s="3" t="str">
        <f t="shared" si="74"/>
        <v/>
      </c>
      <c r="AV24" s="3">
        <f t="shared" si="75"/>
        <v>1</v>
      </c>
      <c r="AW24" s="3" t="str">
        <f t="shared" si="76"/>
        <v/>
      </c>
      <c r="AX24" s="3" t="str">
        <f t="shared" si="77"/>
        <v/>
      </c>
      <c r="AY24" s="3" t="str">
        <f t="shared" si="78"/>
        <v/>
      </c>
      <c r="AZ24" s="3">
        <f t="shared" si="79"/>
        <v>1</v>
      </c>
      <c r="BA24" s="3" t="str">
        <f t="shared" si="80"/>
        <v/>
      </c>
      <c r="BB24" s="3" t="str">
        <f t="shared" si="81"/>
        <v/>
      </c>
      <c r="BC24" s="3">
        <f t="shared" si="82"/>
        <v>1</v>
      </c>
      <c r="BD24" s="3" t="str">
        <f t="shared" si="83"/>
        <v/>
      </c>
      <c r="BE24" s="3">
        <f t="shared" si="84"/>
        <v>1</v>
      </c>
      <c r="BF24" s="9">
        <f t="shared" si="1"/>
        <v>1</v>
      </c>
      <c r="BG24" s="3" t="e">
        <f t="shared" si="2"/>
        <v>#N/A</v>
      </c>
      <c r="BH24" s="3" t="e">
        <f t="shared" si="3"/>
        <v>#N/A</v>
      </c>
      <c r="BI24" s="3">
        <f t="shared" si="85"/>
        <v>1</v>
      </c>
      <c r="BJ24" s="44" t="str">
        <f t="shared" si="86"/>
        <v/>
      </c>
      <c r="BK24" s="52">
        <f t="shared" si="4"/>
        <v>2</v>
      </c>
      <c r="BL24" s="52" t="str">
        <f t="shared" ca="1" si="231"/>
        <v xml:space="preserve"> </v>
      </c>
      <c r="BM24" s="52" t="str">
        <f t="shared" ca="1" si="232"/>
        <v xml:space="preserve"> </v>
      </c>
      <c r="BN24" s="52" t="str">
        <f t="shared" ca="1" si="221"/>
        <v xml:space="preserve"> </v>
      </c>
      <c r="BO24" s="52" t="str">
        <f t="shared" ca="1" si="209"/>
        <v xml:space="preserve"> </v>
      </c>
      <c r="BP24" s="52" t="str">
        <f t="shared" ca="1" si="194"/>
        <v xml:space="preserve"> </v>
      </c>
      <c r="BQ24" s="52" t="str">
        <f t="shared" ca="1" si="87"/>
        <v xml:space="preserve"> </v>
      </c>
      <c r="BR24" s="52" t="e">
        <f t="shared" ca="1" si="5"/>
        <v>#N/A</v>
      </c>
      <c r="BS24" s="52"/>
      <c r="BT24" s="3" t="str">
        <f t="shared" si="88"/>
        <v/>
      </c>
      <c r="BU24" s="3">
        <f t="shared" si="6"/>
        <v>0</v>
      </c>
      <c r="BV24" s="3">
        <f t="shared" si="89"/>
        <v>1</v>
      </c>
      <c r="BW24" s="3">
        <f t="shared" si="90"/>
        <v>0</v>
      </c>
      <c r="BX24" s="3" t="str">
        <f t="shared" ca="1" si="7"/>
        <v xml:space="preserve"> </v>
      </c>
      <c r="BY24" s="3" t="str">
        <f t="shared" ca="1" si="233"/>
        <v/>
      </c>
      <c r="BZ24" s="3" t="str">
        <f t="shared" ca="1" si="222"/>
        <v/>
      </c>
      <c r="CA24" s="3" t="str">
        <f t="shared" ca="1" si="210"/>
        <v/>
      </c>
      <c r="CB24" s="3" t="str">
        <f t="shared" ca="1" si="195"/>
        <v/>
      </c>
      <c r="CC24" s="3" t="str">
        <f t="shared" ca="1" si="91"/>
        <v/>
      </c>
      <c r="CD24" s="3" t="str">
        <f t="shared" ca="1" si="8"/>
        <v/>
      </c>
      <c r="CE24" s="3" t="str">
        <f t="shared" ca="1" si="9"/>
        <v/>
      </c>
      <c r="CF24" s="3" t="str">
        <f t="shared" si="10"/>
        <v/>
      </c>
      <c r="CG24" s="37" t="e">
        <f t="shared" ca="1" si="11"/>
        <v>#N/A</v>
      </c>
      <c r="CH24" s="3" t="str">
        <f t="shared" si="12"/>
        <v/>
      </c>
      <c r="CI24" s="3">
        <f t="shared" si="92"/>
        <v>0</v>
      </c>
      <c r="CJ24" s="3">
        <f t="shared" si="196"/>
        <v>1</v>
      </c>
      <c r="CK24" s="3">
        <f t="shared" si="197"/>
        <v>0</v>
      </c>
      <c r="CL24" s="3" t="str">
        <f t="shared" ca="1" si="13"/>
        <v xml:space="preserve"> </v>
      </c>
      <c r="CM24" s="3" t="str">
        <f t="shared" ca="1" si="234"/>
        <v/>
      </c>
      <c r="CN24" s="3" t="str">
        <f t="shared" ca="1" si="223"/>
        <v/>
      </c>
      <c r="CO24" s="3" t="str">
        <f t="shared" ca="1" si="211"/>
        <v/>
      </c>
      <c r="CP24" s="3" t="str">
        <f t="shared" ca="1" si="198"/>
        <v/>
      </c>
      <c r="CQ24" s="3" t="str">
        <f t="shared" ca="1" si="93"/>
        <v/>
      </c>
      <c r="CR24" s="3" t="str">
        <f t="shared" ca="1" si="94"/>
        <v/>
      </c>
      <c r="CS24" s="3" t="str">
        <f t="shared" ca="1" si="95"/>
        <v/>
      </c>
      <c r="CT24" s="3" t="str">
        <f t="shared" si="96"/>
        <v/>
      </c>
      <c r="CU24" s="37" t="e">
        <f t="shared" ca="1" si="97"/>
        <v>#N/A</v>
      </c>
      <c r="CW24" s="3" t="str">
        <f t="shared" ca="1" si="98"/>
        <v/>
      </c>
      <c r="CX24" s="3">
        <f t="shared" ca="1" si="212"/>
        <v>0</v>
      </c>
      <c r="CY24" s="2">
        <f t="shared" ca="1" si="99"/>
        <v>0</v>
      </c>
      <c r="CZ24" s="3" t="str">
        <f t="shared" ca="1" si="14"/>
        <v/>
      </c>
      <c r="DA24" s="3" t="str">
        <f t="shared" ca="1" si="15"/>
        <v/>
      </c>
      <c r="DB24" s="3" t="str">
        <f t="shared" ca="1" si="16"/>
        <v/>
      </c>
      <c r="DC24" s="3" t="str">
        <f t="shared" ca="1" si="100"/>
        <v/>
      </c>
      <c r="DD24" s="37" t="e">
        <f t="shared" ca="1" si="17"/>
        <v>#N/A</v>
      </c>
      <c r="DE24" s="3" t="str">
        <f t="shared" ca="1" si="101"/>
        <v/>
      </c>
      <c r="DF24" s="3">
        <f t="shared" ca="1" si="199"/>
        <v>0</v>
      </c>
      <c r="DG24" s="2">
        <f t="shared" ca="1" si="102"/>
        <v>0</v>
      </c>
      <c r="DH24" s="3" t="str">
        <f t="shared" ca="1" si="18"/>
        <v/>
      </c>
      <c r="DI24" s="3" t="str">
        <f t="shared" ca="1" si="19"/>
        <v/>
      </c>
      <c r="DJ24" s="3" t="str">
        <f t="shared" ca="1" si="20"/>
        <v/>
      </c>
      <c r="DK24" s="3" t="str">
        <f t="shared" ca="1" si="103"/>
        <v/>
      </c>
      <c r="DL24" s="37" t="e">
        <f t="shared" ca="1" si="21"/>
        <v>#N/A</v>
      </c>
      <c r="DN24" s="2" t="str">
        <f t="shared" si="22"/>
        <v xml:space="preserve"> </v>
      </c>
      <c r="DO24" s="3" t="str">
        <f t="shared" si="104"/>
        <v xml:space="preserve"> </v>
      </c>
      <c r="DP24" s="3" t="str">
        <f t="shared" si="105"/>
        <v xml:space="preserve"> </v>
      </c>
      <c r="DT24" s="37" t="e">
        <f t="shared" si="23"/>
        <v>#N/A</v>
      </c>
      <c r="DU24" s="3">
        <v>17</v>
      </c>
      <c r="DV24" s="3">
        <v>5</v>
      </c>
      <c r="DW24" s="7">
        <v>13</v>
      </c>
      <c r="DX24" s="7"/>
      <c r="DY24" s="7" t="e">
        <f t="shared" si="106"/>
        <v>#NUM!</v>
      </c>
      <c r="DZ24" s="7" t="e">
        <f t="shared" si="24"/>
        <v>#NUM!</v>
      </c>
      <c r="EA24" s="7" t="e">
        <f t="shared" si="25"/>
        <v>#NUM!</v>
      </c>
      <c r="EB24" s="7" t="e">
        <f t="shared" si="107"/>
        <v>#NUM!</v>
      </c>
      <c r="EC24" s="3" t="e">
        <f t="shared" si="26"/>
        <v>#NUM!</v>
      </c>
      <c r="ED24" s="3">
        <f t="shared" si="108"/>
        <v>1</v>
      </c>
      <c r="EE24" s="3" t="str">
        <f t="shared" si="109"/>
        <v/>
      </c>
      <c r="EF24" s="3" t="str">
        <f t="shared" si="110"/>
        <v/>
      </c>
      <c r="EG24" s="3" t="str">
        <f t="shared" si="111"/>
        <v/>
      </c>
      <c r="EH24" s="3" t="str">
        <f t="shared" si="112"/>
        <v/>
      </c>
      <c r="EI24" s="3" t="str">
        <f t="shared" si="113"/>
        <v/>
      </c>
      <c r="EJ24" s="3">
        <f t="shared" si="114"/>
        <v>1</v>
      </c>
      <c r="EK24" s="3" t="str">
        <f t="shared" si="115"/>
        <v/>
      </c>
      <c r="EL24" s="3" t="str">
        <f t="shared" si="116"/>
        <v/>
      </c>
      <c r="EM24" s="3" t="str">
        <f t="shared" si="117"/>
        <v/>
      </c>
      <c r="EN24" s="3" t="str">
        <f t="shared" si="118"/>
        <v/>
      </c>
      <c r="EO24" s="3">
        <f t="shared" si="119"/>
        <v>1</v>
      </c>
      <c r="EP24" s="3" t="str">
        <f t="shared" si="120"/>
        <v/>
      </c>
      <c r="EQ24" s="3" t="str">
        <f t="shared" si="121"/>
        <v/>
      </c>
      <c r="ER24" s="3" t="str">
        <f t="shared" si="122"/>
        <v/>
      </c>
      <c r="ES24" s="3">
        <f t="shared" si="123"/>
        <v>1</v>
      </c>
      <c r="ET24" s="3" t="str">
        <f t="shared" si="124"/>
        <v/>
      </c>
      <c r="EU24" s="3" t="str">
        <f t="shared" si="125"/>
        <v/>
      </c>
      <c r="EV24" s="3">
        <f t="shared" si="126"/>
        <v>1</v>
      </c>
      <c r="EW24" s="3" t="str">
        <f t="shared" si="127"/>
        <v/>
      </c>
      <c r="EX24" s="3">
        <f t="shared" si="128"/>
        <v>1</v>
      </c>
      <c r="EZ24" s="40">
        <f t="shared" si="27"/>
        <v>1</v>
      </c>
      <c r="FA24" s="9" t="e">
        <f t="shared" si="28"/>
        <v>#NUM!</v>
      </c>
      <c r="FB24" s="9">
        <f t="shared" si="29"/>
        <v>1</v>
      </c>
      <c r="FC24" s="9" t="e">
        <f t="shared" si="30"/>
        <v>#N/A</v>
      </c>
      <c r="FD24" s="9" t="e">
        <f t="shared" si="31"/>
        <v>#N/A</v>
      </c>
      <c r="FE24" s="3">
        <f t="shared" si="129"/>
        <v>1</v>
      </c>
      <c r="FG24" s="3" t="e">
        <f t="shared" si="130"/>
        <v>#DIV/0!</v>
      </c>
      <c r="FH24" s="3" t="str">
        <f t="shared" si="131"/>
        <v/>
      </c>
      <c r="FI24" s="3" t="str">
        <f t="shared" si="132"/>
        <v/>
      </c>
      <c r="FJ24" s="3" t="str">
        <f t="shared" si="133"/>
        <v/>
      </c>
      <c r="FK24" s="3" t="str">
        <f t="shared" si="134"/>
        <v/>
      </c>
      <c r="FL24" s="3" t="str">
        <f t="shared" si="135"/>
        <v/>
      </c>
      <c r="FM24" s="3" t="e">
        <f t="shared" si="136"/>
        <v>#DIV/0!</v>
      </c>
      <c r="FN24" s="3" t="str">
        <f t="shared" si="137"/>
        <v/>
      </c>
      <c r="FO24" s="3" t="str">
        <f t="shared" si="138"/>
        <v/>
      </c>
      <c r="FP24" s="3" t="str">
        <f t="shared" si="139"/>
        <v/>
      </c>
      <c r="FQ24" s="3" t="str">
        <f t="shared" si="140"/>
        <v/>
      </c>
      <c r="FR24" s="3" t="e">
        <f t="shared" si="141"/>
        <v>#DIV/0!</v>
      </c>
      <c r="FS24" s="3" t="str">
        <f t="shared" si="142"/>
        <v/>
      </c>
      <c r="FT24" s="3" t="str">
        <f t="shared" si="143"/>
        <v/>
      </c>
      <c r="FU24" s="3" t="str">
        <f t="shared" si="144"/>
        <v/>
      </c>
      <c r="FV24" s="3" t="e">
        <f t="shared" si="145"/>
        <v>#DIV/0!</v>
      </c>
      <c r="FW24" s="3" t="str">
        <f t="shared" si="146"/>
        <v/>
      </c>
      <c r="FX24" s="3" t="str">
        <f t="shared" si="147"/>
        <v/>
      </c>
      <c r="FY24" s="3" t="e">
        <f t="shared" si="148"/>
        <v>#DIV/0!</v>
      </c>
      <c r="FZ24" s="3" t="str">
        <f t="shared" si="149"/>
        <v/>
      </c>
      <c r="GA24" s="3" t="e">
        <f t="shared" si="150"/>
        <v>#DIV/0!</v>
      </c>
      <c r="GB24" s="3" t="str">
        <f t="shared" si="151"/>
        <v/>
      </c>
      <c r="GC24" s="3" t="str">
        <f t="shared" si="152"/>
        <v/>
      </c>
      <c r="GD24" s="3" t="str">
        <f t="shared" si="153"/>
        <v/>
      </c>
      <c r="GE24" s="3" t="str">
        <f t="shared" si="154"/>
        <v/>
      </c>
      <c r="GF24" s="3" t="str">
        <f t="shared" si="155"/>
        <v/>
      </c>
      <c r="GG24" s="3" t="str">
        <f t="shared" si="156"/>
        <v/>
      </c>
      <c r="GI24" s="9" t="str">
        <f t="shared" si="200"/>
        <v/>
      </c>
      <c r="GJ24" s="9" t="str">
        <f t="shared" si="157"/>
        <v/>
      </c>
      <c r="GK24" s="9" t="str">
        <f t="shared" si="158"/>
        <v/>
      </c>
      <c r="GL24" s="41" t="e">
        <f t="shared" si="159"/>
        <v>#DIV/0!</v>
      </c>
      <c r="GM24" s="41" t="e">
        <f t="shared" si="160"/>
        <v>#DIV/0!</v>
      </c>
      <c r="GN24" s="41" t="e">
        <f t="shared" si="32"/>
        <v>#DIV/0!</v>
      </c>
      <c r="GO24" s="41" t="e">
        <f t="shared" si="33"/>
        <v>#N/A</v>
      </c>
      <c r="GP24" s="3" t="e">
        <f t="shared" si="161"/>
        <v>#DIV/0!</v>
      </c>
      <c r="GQ24" s="55" t="e">
        <f t="shared" si="34"/>
        <v>#DIV/0!</v>
      </c>
      <c r="GR24" s="55" t="e">
        <f t="shared" si="35"/>
        <v>#DIV/0!</v>
      </c>
      <c r="GS24" s="3" t="e">
        <f t="shared" si="36"/>
        <v>#DIV/0!</v>
      </c>
      <c r="GT24" s="3" t="e">
        <f t="shared" si="37"/>
        <v>#DIV/0!</v>
      </c>
      <c r="GU24" s="3" t="e">
        <f t="shared" si="38"/>
        <v>#DIV/0!</v>
      </c>
      <c r="GV24" s="3" t="e">
        <f t="shared" si="39"/>
        <v>#DIV/0!</v>
      </c>
      <c r="GX24" s="37" t="e">
        <f t="shared" si="40"/>
        <v>#DIV/0!</v>
      </c>
      <c r="GZ24" s="3" t="e">
        <f t="shared" si="41"/>
        <v>#DIV/0!</v>
      </c>
      <c r="HA24" s="3" t="e">
        <f t="shared" ca="1" si="213"/>
        <v>#DIV/0!</v>
      </c>
      <c r="HB24" s="2" t="e">
        <f t="shared" ca="1" si="214"/>
        <v>#DIV/0!</v>
      </c>
      <c r="HC24" s="2" t="e">
        <f t="shared" ca="1" si="224"/>
        <v>#DIV/0!</v>
      </c>
      <c r="HD24" s="39" t="e">
        <f t="shared" ca="1" si="163"/>
        <v>#DIV/0!</v>
      </c>
      <c r="HF24" s="3" t="str">
        <f t="shared" si="42"/>
        <v/>
      </c>
      <c r="HG24" s="3" t="str">
        <f t="shared" si="43"/>
        <v/>
      </c>
      <c r="HH24" s="3" t="str">
        <f t="shared" ca="1" si="247"/>
        <v xml:space="preserve"> </v>
      </c>
      <c r="HI24" s="3" t="str">
        <f t="shared" ca="1" si="248"/>
        <v/>
      </c>
      <c r="HJ24" s="3" t="str">
        <f t="shared" ca="1" si="241"/>
        <v/>
      </c>
      <c r="HK24" s="3" t="str">
        <f t="shared" ca="1" si="235"/>
        <v/>
      </c>
      <c r="HL24" s="3" t="str">
        <f t="shared" ca="1" si="225"/>
        <v/>
      </c>
      <c r="HM24" s="3" t="str">
        <f t="shared" ca="1" si="215"/>
        <v/>
      </c>
      <c r="HN24" s="3" t="str">
        <f t="shared" ca="1" si="201"/>
        <v/>
      </c>
      <c r="HO24" s="3" t="str">
        <f t="shared" ca="1" si="164"/>
        <v/>
      </c>
      <c r="HP24" s="37" t="e">
        <f t="shared" ca="1" si="44"/>
        <v>#N/A</v>
      </c>
      <c r="HQ24" s="3" t="str">
        <f t="shared" ca="1" si="249"/>
        <v xml:space="preserve"> </v>
      </c>
      <c r="HR24" s="3" t="str">
        <f t="shared" ca="1" si="250"/>
        <v/>
      </c>
      <c r="HS24" s="3" t="str">
        <f t="shared" ca="1" si="242"/>
        <v/>
      </c>
      <c r="HT24" s="3" t="str">
        <f t="shared" ca="1" si="236"/>
        <v/>
      </c>
      <c r="HU24" s="3" t="str">
        <f t="shared" ca="1" si="226"/>
        <v/>
      </c>
      <c r="HV24" s="3" t="str">
        <f t="shared" ca="1" si="216"/>
        <v/>
      </c>
      <c r="HW24" s="3" t="str">
        <f t="shared" ca="1" si="202"/>
        <v/>
      </c>
      <c r="HX24" s="3" t="str">
        <f t="shared" ca="1" si="165"/>
        <v/>
      </c>
      <c r="HY24" s="37" t="e">
        <f t="shared" ca="1" si="45"/>
        <v>#N/A</v>
      </c>
      <c r="IA24" s="3" t="str">
        <f t="shared" ca="1" si="166"/>
        <v/>
      </c>
      <c r="IB24" s="3">
        <f t="shared" ca="1" si="203"/>
        <v>0</v>
      </c>
      <c r="IC24" s="2" t="e">
        <f t="shared" ca="1" si="167"/>
        <v>#NUM!</v>
      </c>
      <c r="ID24" s="37" t="e">
        <f t="shared" ca="1" si="46"/>
        <v>#NUM!</v>
      </c>
      <c r="IE24" s="3" t="str">
        <f t="shared" ca="1" si="168"/>
        <v/>
      </c>
      <c r="IF24" s="3">
        <f t="shared" ca="1" si="169"/>
        <v>0</v>
      </c>
      <c r="IG24" s="2" t="e">
        <f t="shared" ca="1" si="170"/>
        <v>#NUM!</v>
      </c>
      <c r="IH24" s="37" t="e">
        <f t="shared" ca="1" si="47"/>
        <v>#NUM!</v>
      </c>
      <c r="II24" s="3" t="e">
        <f t="shared" si="171"/>
        <v>#N/A</v>
      </c>
      <c r="IJ24" s="3" t="e">
        <f t="shared" si="172"/>
        <v>#N/A</v>
      </c>
      <c r="IK24" s="3" t="e">
        <f t="shared" ca="1" si="269"/>
        <v>#N/A</v>
      </c>
      <c r="IL24" s="3" t="str">
        <f t="shared" ca="1" si="270"/>
        <v/>
      </c>
      <c r="IM24" s="3" t="str">
        <f t="shared" ca="1" si="267"/>
        <v/>
      </c>
      <c r="IN24" s="3" t="str">
        <f t="shared" ca="1" si="265"/>
        <v/>
      </c>
      <c r="IO24" s="3" t="str">
        <f t="shared" ca="1" si="263"/>
        <v/>
      </c>
      <c r="IP24" s="3" t="str">
        <f t="shared" ca="1" si="261"/>
        <v/>
      </c>
      <c r="IQ24" s="3" t="str">
        <f t="shared" ca="1" si="259"/>
        <v/>
      </c>
      <c r="IR24" s="3" t="str">
        <f t="shared" ca="1" si="257"/>
        <v/>
      </c>
      <c r="IS24" s="3" t="str">
        <f t="shared" ca="1" si="251"/>
        <v/>
      </c>
      <c r="IT24" s="3" t="str">
        <f t="shared" ca="1" si="243"/>
        <v/>
      </c>
      <c r="IU24" s="3" t="str">
        <f t="shared" ca="1" si="237"/>
        <v/>
      </c>
      <c r="IV24" s="3" t="str">
        <f t="shared" ca="1" si="227"/>
        <v/>
      </c>
      <c r="IW24" s="3" t="str">
        <f t="shared" ca="1" si="217"/>
        <v/>
      </c>
      <c r="IX24" s="3" t="str">
        <f t="shared" ca="1" si="204"/>
        <v/>
      </c>
      <c r="IY24" s="3" t="str">
        <f t="shared" ca="1" si="173"/>
        <v/>
      </c>
      <c r="IZ24" s="37" t="e">
        <f t="shared" ca="1" si="48"/>
        <v>#N/A</v>
      </c>
      <c r="JB24" s="3" t="str">
        <f t="shared" si="174"/>
        <v/>
      </c>
      <c r="JC24" s="55" t="e">
        <f t="shared" si="175"/>
        <v>#DIV/0!</v>
      </c>
      <c r="JD24" s="41" t="e">
        <f t="shared" si="176"/>
        <v>#DIV/0!</v>
      </c>
      <c r="JE24" s="41" t="e">
        <f t="shared" si="177"/>
        <v>#DIV/0!</v>
      </c>
      <c r="JF24" s="3" t="e">
        <f t="shared" si="178"/>
        <v>#DIV/0!</v>
      </c>
      <c r="JG24" s="41" t="e">
        <f t="shared" si="179"/>
        <v>#DIV/0!</v>
      </c>
      <c r="JH24" s="41" t="e">
        <f t="shared" si="180"/>
        <v>#DIV/0!</v>
      </c>
      <c r="JJ24" s="37" t="e">
        <f t="shared" si="181"/>
        <v>#DIV/0!</v>
      </c>
      <c r="JL24" s="3" t="e">
        <f t="shared" si="182"/>
        <v>#DIV/0!</v>
      </c>
      <c r="JM24" s="3" t="e">
        <f t="shared" ca="1" si="205"/>
        <v>#DIV/0!</v>
      </c>
      <c r="JP24" s="37" t="e">
        <f t="shared" ca="1" si="183"/>
        <v>#DIV/0!</v>
      </c>
      <c r="JR24" s="37" t="str">
        <f t="shared" si="184"/>
        <v/>
      </c>
      <c r="JS24" s="3" t="str">
        <f t="shared" si="185"/>
        <v/>
      </c>
      <c r="JT24" s="3" t="str">
        <f t="shared" ca="1" si="252"/>
        <v xml:space="preserve"> </v>
      </c>
      <c r="JU24" s="3" t="str">
        <f t="shared" ca="1" si="253"/>
        <v/>
      </c>
      <c r="JV24" s="3" t="str">
        <f t="shared" ca="1" si="244"/>
        <v/>
      </c>
      <c r="JW24" s="3" t="str">
        <f t="shared" ca="1" si="238"/>
        <v/>
      </c>
      <c r="JX24" s="3" t="str">
        <f t="shared" ca="1" si="228"/>
        <v/>
      </c>
      <c r="JY24" s="3" t="str">
        <f t="shared" ca="1" si="218"/>
        <v/>
      </c>
      <c r="JZ24" s="3" t="str">
        <f t="shared" ca="1" si="206"/>
        <v/>
      </c>
      <c r="KA24" s="3" t="str">
        <f t="shared" ca="1" si="186"/>
        <v/>
      </c>
      <c r="KB24" s="3" t="e">
        <f t="shared" ca="1" si="187"/>
        <v>#N/A</v>
      </c>
      <c r="KC24" s="3" t="str">
        <f t="shared" ca="1" si="254"/>
        <v xml:space="preserve"> </v>
      </c>
      <c r="KD24" s="3" t="str">
        <f t="shared" ca="1" si="255"/>
        <v/>
      </c>
      <c r="KE24" s="3" t="str">
        <f t="shared" ca="1" si="245"/>
        <v/>
      </c>
      <c r="KF24" s="3" t="str">
        <f t="shared" ca="1" si="239"/>
        <v/>
      </c>
      <c r="KG24" s="3" t="str">
        <f t="shared" ca="1" si="229"/>
        <v/>
      </c>
      <c r="KH24" s="3" t="str">
        <f t="shared" ca="1" si="219"/>
        <v/>
      </c>
      <c r="KI24" s="3" t="str">
        <f t="shared" ca="1" si="207"/>
        <v/>
      </c>
      <c r="KJ24" s="3" t="str">
        <f t="shared" ca="1" si="188"/>
        <v/>
      </c>
      <c r="KK24" s="3" t="e">
        <f t="shared" ca="1" si="189"/>
        <v>#N/A</v>
      </c>
      <c r="KU24" s="3" t="str">
        <f t="shared" si="190"/>
        <v/>
      </c>
      <c r="KV24" s="3" t="e">
        <f t="shared" si="191"/>
        <v>#DIV/0!</v>
      </c>
      <c r="KW24" s="3" t="e">
        <f t="shared" ca="1" si="271"/>
        <v>#DIV/0!</v>
      </c>
      <c r="KX24" s="3" t="str">
        <f t="shared" ca="1" si="272"/>
        <v/>
      </c>
      <c r="KY24" s="3" t="str">
        <f t="shared" ca="1" si="268"/>
        <v/>
      </c>
      <c r="KZ24" s="3" t="str">
        <f t="shared" ca="1" si="266"/>
        <v/>
      </c>
      <c r="LA24" s="3" t="str">
        <f t="shared" ca="1" si="264"/>
        <v/>
      </c>
      <c r="LB24" s="3" t="str">
        <f t="shared" ca="1" si="262"/>
        <v/>
      </c>
      <c r="LC24" s="3" t="str">
        <f t="shared" ca="1" si="260"/>
        <v/>
      </c>
      <c r="LD24" s="3" t="str">
        <f t="shared" ca="1" si="258"/>
        <v/>
      </c>
      <c r="LE24" s="3" t="str">
        <f t="shared" ca="1" si="256"/>
        <v/>
      </c>
      <c r="LF24" s="3" t="str">
        <f t="shared" ca="1" si="246"/>
        <v/>
      </c>
      <c r="LG24" s="3" t="str">
        <f t="shared" ca="1" si="240"/>
        <v/>
      </c>
      <c r="LH24" s="3" t="str">
        <f t="shared" ca="1" si="230"/>
        <v/>
      </c>
      <c r="LI24" s="3" t="str">
        <f t="shared" ca="1" si="220"/>
        <v/>
      </c>
      <c r="LJ24" s="3" t="str">
        <f t="shared" ca="1" si="208"/>
        <v/>
      </c>
      <c r="LK24" s="3" t="str">
        <f t="shared" ca="1" si="192"/>
        <v/>
      </c>
      <c r="LL24" s="37" t="e">
        <f t="shared" ca="1" si="193"/>
        <v>#DIV/0!</v>
      </c>
    </row>
    <row r="25" spans="1:324" s="3" customFormat="1">
      <c r="A25" s="42" t="e">
        <f>IF(D25="","",Data!C33)</f>
        <v>#N/A</v>
      </c>
      <c r="B25" s="5" t="e">
        <f>IF(D25="","",Data!B33)</f>
        <v>#N/A</v>
      </c>
      <c r="C25" s="3">
        <v>17</v>
      </c>
      <c r="D25" s="3" t="e">
        <f>IF(Data!C33="", NA(), Data!C33)</f>
        <v>#N/A</v>
      </c>
      <c r="E25" s="3" t="str">
        <f>IF(Data!C33="", " ", Data!D33)</f>
        <v xml:space="preserve"> </v>
      </c>
      <c r="F25" s="3" t="str">
        <f>IF(E25=" "," ",Data!F$26)</f>
        <v xml:space="preserve"> </v>
      </c>
      <c r="G25" s="3" t="str">
        <f>IF($C25&lt;Data!$F$37,"x"," ")</f>
        <v xml:space="preserve"> </v>
      </c>
      <c r="H25" s="3" t="e">
        <f>IF(I25="",#REF!,I25)</f>
        <v>#N/A</v>
      </c>
      <c r="I25" s="2" t="e">
        <f t="shared" si="49"/>
        <v>#N/A</v>
      </c>
      <c r="J25" s="3" t="str">
        <f>IF(AND(Data!$F$37&lt;&gt;""),IF(AD25=$E25,1,""))</f>
        <v/>
      </c>
      <c r="K25" s="3">
        <f>IF(AND(Data!$F$40&lt;&gt;""),IF(AE25=$E25,2,""))</f>
        <v>2</v>
      </c>
      <c r="L25" s="3" t="str">
        <f>IF(AND(Data!$F$43&lt;&gt;""),IF(AF25=$E25,3,""))</f>
        <v/>
      </c>
      <c r="M25" s="3" t="str">
        <f>IF(AND(Data!$F$46&lt;&gt;""),IF(AG25=$E25,4,""))</f>
        <v/>
      </c>
      <c r="N25" s="3" t="str">
        <f>IF(AND(Data!$F$49&lt;&gt;""),IF(AH25=$E25,5,""))</f>
        <v/>
      </c>
      <c r="O25" s="3" t="str">
        <f>IF(AND(Calc!$LQ$3&lt;&gt;""),IF(AI25=$E25,6,""))</f>
        <v/>
      </c>
      <c r="P25" s="3">
        <f t="shared" si="50"/>
        <v>2</v>
      </c>
      <c r="Q25" s="3">
        <f t="shared" si="51"/>
        <v>2</v>
      </c>
      <c r="R25" s="3" t="str">
        <f t="shared" si="52"/>
        <v/>
      </c>
      <c r="S25" s="3" t="str">
        <f t="shared" si="53"/>
        <v/>
      </c>
      <c r="T25" s="3" t="str">
        <f t="shared" si="54"/>
        <v/>
      </c>
      <c r="U25" s="3">
        <f t="shared" si="55"/>
        <v>2</v>
      </c>
      <c r="V25" s="3">
        <f t="shared" si="56"/>
        <v>2</v>
      </c>
      <c r="W25" s="3" t="str">
        <f t="shared" si="57"/>
        <v/>
      </c>
      <c r="X25" s="3" t="str">
        <f t="shared" si="58"/>
        <v/>
      </c>
      <c r="Y25" s="3">
        <f t="shared" si="59"/>
        <v>2</v>
      </c>
      <c r="Z25" s="3">
        <f t="shared" si="60"/>
        <v>2</v>
      </c>
      <c r="AA25" s="3" t="str">
        <f t="shared" si="61"/>
        <v/>
      </c>
      <c r="AB25" s="3">
        <f t="shared" si="62"/>
        <v>2</v>
      </c>
      <c r="AC25" s="49">
        <f t="shared" si="63"/>
        <v>2</v>
      </c>
      <c r="AD25" s="3" t="str">
        <f>IF($C25&lt;Data!$F$37,E25,"")</f>
        <v/>
      </c>
      <c r="AE25" s="3" t="str">
        <f>IF(AND($C25&gt;=Data!$F$37),IF($C25&lt;Data!$F$40,E25,""))</f>
        <v xml:space="preserve"> </v>
      </c>
      <c r="AF25" s="3" t="b">
        <f>IF(AND($C25&gt;=Data!$F$40),IF($C25&lt;Data!$F$43,E25,""))</f>
        <v>0</v>
      </c>
      <c r="AG25" s="3" t="b">
        <f>IF(AND($C25&gt;=Data!$F$43),IF($C25&lt;Data!$F$46,E25,""))</f>
        <v>0</v>
      </c>
      <c r="AH25" s="3" t="b">
        <f>IF(AND($C25&gt;=Data!$F$46),IF($C25&lt;Data!$F$49,E25,""))</f>
        <v>0</v>
      </c>
      <c r="AI25" s="3" t="b">
        <f>IF(AND($C25&gt;=Data!$F$49),IF($C25&lt;=Calc!$LQ$3,E25,""))</f>
        <v>0</v>
      </c>
      <c r="AJ25" s="3" t="str">
        <f t="shared" si="0"/>
        <v xml:space="preserve"> </v>
      </c>
      <c r="AK25" s="3" t="str">
        <f t="shared" si="64"/>
        <v/>
      </c>
      <c r="AL25" s="3" t="e">
        <f t="shared" si="65"/>
        <v>#NUM!</v>
      </c>
      <c r="AM25" s="3" t="str">
        <f t="shared" si="66"/>
        <v/>
      </c>
      <c r="AN25" s="3" t="str">
        <f t="shared" si="67"/>
        <v/>
      </c>
      <c r="AO25" s="3" t="str">
        <f t="shared" si="68"/>
        <v/>
      </c>
      <c r="AP25" s="3" t="str">
        <f t="shared" si="69"/>
        <v/>
      </c>
      <c r="AQ25" s="3" t="e">
        <f t="shared" si="70"/>
        <v>#NUM!</v>
      </c>
      <c r="AR25" s="3" t="e">
        <f t="shared" si="71"/>
        <v>#NUM!</v>
      </c>
      <c r="AS25" s="3" t="str">
        <f t="shared" si="72"/>
        <v/>
      </c>
      <c r="AT25" s="3" t="str">
        <f t="shared" si="73"/>
        <v/>
      </c>
      <c r="AU25" s="3" t="str">
        <f t="shared" si="74"/>
        <v/>
      </c>
      <c r="AV25" s="3" t="e">
        <f t="shared" si="75"/>
        <v>#NUM!</v>
      </c>
      <c r="AW25" s="3" t="e">
        <f t="shared" si="76"/>
        <v>#NUM!</v>
      </c>
      <c r="AX25" s="3" t="str">
        <f t="shared" si="77"/>
        <v/>
      </c>
      <c r="AY25" s="3" t="str">
        <f t="shared" si="78"/>
        <v/>
      </c>
      <c r="AZ25" s="3" t="e">
        <f t="shared" si="79"/>
        <v>#NUM!</v>
      </c>
      <c r="BA25" s="3" t="e">
        <f t="shared" si="80"/>
        <v>#NUM!</v>
      </c>
      <c r="BB25" s="3" t="str">
        <f t="shared" si="81"/>
        <v/>
      </c>
      <c r="BC25" s="3" t="e">
        <f t="shared" si="82"/>
        <v>#NUM!</v>
      </c>
      <c r="BD25" s="3" t="e">
        <f t="shared" si="83"/>
        <v>#NUM!</v>
      </c>
      <c r="BE25" s="3" t="e">
        <f t="shared" si="84"/>
        <v>#NUM!</v>
      </c>
      <c r="BF25" s="9" t="e">
        <f t="shared" si="1"/>
        <v>#N/A</v>
      </c>
      <c r="BG25" s="3" t="e">
        <f t="shared" si="2"/>
        <v>#N/A</v>
      </c>
      <c r="BH25" s="3" t="e">
        <f t="shared" si="3"/>
        <v>#N/A</v>
      </c>
      <c r="BI25" s="3" t="e">
        <f t="shared" si="85"/>
        <v>#NUM!</v>
      </c>
      <c r="BJ25" s="44" t="str">
        <f t="shared" si="86"/>
        <v/>
      </c>
      <c r="BK25" s="52">
        <f t="shared" si="4"/>
        <v>2</v>
      </c>
      <c r="BL25" s="52" t="str">
        <f t="shared" ca="1" si="231"/>
        <v xml:space="preserve"> </v>
      </c>
      <c r="BM25" s="52" t="str">
        <f t="shared" ca="1" si="232"/>
        <v xml:space="preserve"> </v>
      </c>
      <c r="BN25" s="52" t="str">
        <f t="shared" ca="1" si="221"/>
        <v xml:space="preserve"> </v>
      </c>
      <c r="BO25" s="52" t="str">
        <f t="shared" ca="1" si="209"/>
        <v xml:space="preserve"> </v>
      </c>
      <c r="BP25" s="52" t="str">
        <f t="shared" ca="1" si="194"/>
        <v xml:space="preserve"> </v>
      </c>
      <c r="BQ25" s="52" t="str">
        <f t="shared" ca="1" si="87"/>
        <v xml:space="preserve"> </v>
      </c>
      <c r="BR25" s="52" t="e">
        <f t="shared" ca="1" si="5"/>
        <v>#N/A</v>
      </c>
      <c r="BS25" s="52"/>
      <c r="BT25" s="3" t="str">
        <f t="shared" si="88"/>
        <v/>
      </c>
      <c r="BU25" s="3">
        <f t="shared" si="6"/>
        <v>0</v>
      </c>
      <c r="BV25" s="3">
        <f t="shared" si="89"/>
        <v>1</v>
      </c>
      <c r="BW25" s="3">
        <f t="shared" si="90"/>
        <v>0</v>
      </c>
      <c r="BX25" s="3" t="str">
        <f t="shared" ca="1" si="7"/>
        <v xml:space="preserve"> </v>
      </c>
      <c r="BY25" s="3" t="str">
        <f t="shared" ca="1" si="233"/>
        <v/>
      </c>
      <c r="BZ25" s="3" t="str">
        <f t="shared" ca="1" si="222"/>
        <v/>
      </c>
      <c r="CA25" s="3" t="str">
        <f t="shared" ca="1" si="210"/>
        <v/>
      </c>
      <c r="CB25" s="3" t="str">
        <f t="shared" ca="1" si="195"/>
        <v/>
      </c>
      <c r="CC25" s="3" t="str">
        <f t="shared" ca="1" si="91"/>
        <v/>
      </c>
      <c r="CD25" s="3" t="str">
        <f t="shared" ca="1" si="8"/>
        <v/>
      </c>
      <c r="CE25" s="3" t="str">
        <f t="shared" ca="1" si="9"/>
        <v/>
      </c>
      <c r="CF25" s="3" t="str">
        <f t="shared" si="10"/>
        <v/>
      </c>
      <c r="CG25" s="37" t="e">
        <f t="shared" ca="1" si="11"/>
        <v>#N/A</v>
      </c>
      <c r="CH25" s="3" t="str">
        <f t="shared" si="12"/>
        <v/>
      </c>
      <c r="CI25" s="3">
        <f t="shared" si="92"/>
        <v>0</v>
      </c>
      <c r="CJ25" s="3">
        <f t="shared" si="196"/>
        <v>1</v>
      </c>
      <c r="CK25" s="3">
        <f t="shared" si="197"/>
        <v>0</v>
      </c>
      <c r="CL25" s="3" t="str">
        <f t="shared" ca="1" si="13"/>
        <v xml:space="preserve"> </v>
      </c>
      <c r="CM25" s="3" t="str">
        <f t="shared" ca="1" si="234"/>
        <v/>
      </c>
      <c r="CN25" s="3" t="str">
        <f t="shared" ca="1" si="223"/>
        <v/>
      </c>
      <c r="CO25" s="3" t="str">
        <f t="shared" ca="1" si="211"/>
        <v/>
      </c>
      <c r="CP25" s="3" t="str">
        <f t="shared" ca="1" si="198"/>
        <v/>
      </c>
      <c r="CQ25" s="3" t="str">
        <f t="shared" ca="1" si="93"/>
        <v/>
      </c>
      <c r="CR25" s="3" t="str">
        <f t="shared" ca="1" si="94"/>
        <v/>
      </c>
      <c r="CS25" s="3" t="str">
        <f t="shared" ca="1" si="95"/>
        <v/>
      </c>
      <c r="CT25" s="3" t="str">
        <f t="shared" si="96"/>
        <v/>
      </c>
      <c r="CU25" s="37" t="e">
        <f t="shared" ca="1" si="97"/>
        <v>#N/A</v>
      </c>
      <c r="CW25" s="3" t="str">
        <f t="shared" ca="1" si="98"/>
        <v/>
      </c>
      <c r="CX25" s="3">
        <f t="shared" ca="1" si="212"/>
        <v>0</v>
      </c>
      <c r="CY25" s="2">
        <f t="shared" ca="1" si="99"/>
        <v>0</v>
      </c>
      <c r="CZ25" s="3" t="str">
        <f t="shared" ca="1" si="14"/>
        <v/>
      </c>
      <c r="DA25" s="3" t="str">
        <f t="shared" ca="1" si="15"/>
        <v/>
      </c>
      <c r="DB25" s="3" t="str">
        <f t="shared" ca="1" si="16"/>
        <v/>
      </c>
      <c r="DC25" s="3" t="str">
        <f t="shared" ca="1" si="100"/>
        <v/>
      </c>
      <c r="DD25" s="37" t="e">
        <f t="shared" ca="1" si="17"/>
        <v>#N/A</v>
      </c>
      <c r="DE25" s="3" t="str">
        <f t="shared" ca="1" si="101"/>
        <v/>
      </c>
      <c r="DF25" s="3">
        <f t="shared" ca="1" si="199"/>
        <v>0</v>
      </c>
      <c r="DG25" s="2">
        <f t="shared" ca="1" si="102"/>
        <v>0</v>
      </c>
      <c r="DH25" s="3" t="str">
        <f t="shared" ca="1" si="18"/>
        <v/>
      </c>
      <c r="DI25" s="3" t="str">
        <f ca="1">IF(E25=BJ25,1,IF(DH25=E25,9,""))</f>
        <v/>
      </c>
      <c r="DJ25" s="3" t="str">
        <f t="shared" ca="1" si="20"/>
        <v/>
      </c>
      <c r="DK25" s="3" t="str">
        <f t="shared" ca="1" si="103"/>
        <v/>
      </c>
      <c r="DL25" s="37" t="e">
        <f t="shared" ca="1" si="21"/>
        <v>#N/A</v>
      </c>
      <c r="DN25" s="2" t="str">
        <f t="shared" si="22"/>
        <v xml:space="preserve"> </v>
      </c>
      <c r="DO25" s="3" t="str">
        <f t="shared" si="104"/>
        <v xml:space="preserve"> </v>
      </c>
      <c r="DP25" s="3" t="str">
        <f t="shared" si="105"/>
        <v xml:space="preserve"> </v>
      </c>
      <c r="DT25" s="37" t="e">
        <f t="shared" si="23"/>
        <v>#N/A</v>
      </c>
      <c r="DU25" s="3">
        <v>18</v>
      </c>
      <c r="DV25" s="3">
        <v>6</v>
      </c>
      <c r="DW25" s="7">
        <v>13</v>
      </c>
      <c r="DX25" s="7"/>
      <c r="DY25" s="7" t="e">
        <f t="shared" si="106"/>
        <v>#NUM!</v>
      </c>
      <c r="DZ25" s="7" t="e">
        <f t="shared" si="24"/>
        <v>#NUM!</v>
      </c>
      <c r="EA25" s="7" t="e">
        <f t="shared" si="25"/>
        <v>#NUM!</v>
      </c>
      <c r="EB25" s="7" t="e">
        <f t="shared" si="107"/>
        <v>#NUM!</v>
      </c>
      <c r="EC25" s="3" t="e">
        <f t="shared" si="26"/>
        <v>#NUM!</v>
      </c>
      <c r="ED25" s="3" t="str">
        <f t="shared" si="108"/>
        <v/>
      </c>
      <c r="EE25" s="3" t="e">
        <f t="shared" si="109"/>
        <v>#DIV/0!</v>
      </c>
      <c r="EF25" s="3" t="str">
        <f t="shared" si="110"/>
        <v/>
      </c>
      <c r="EG25" s="3" t="str">
        <f t="shared" si="111"/>
        <v/>
      </c>
      <c r="EH25" s="3" t="str">
        <f t="shared" si="112"/>
        <v/>
      </c>
      <c r="EI25" s="3" t="str">
        <f t="shared" si="113"/>
        <v/>
      </c>
      <c r="EJ25" s="3" t="e">
        <f t="shared" si="114"/>
        <v>#DIV/0!</v>
      </c>
      <c r="EK25" s="3" t="e">
        <f t="shared" si="115"/>
        <v>#DIV/0!</v>
      </c>
      <c r="EL25" s="3" t="str">
        <f t="shared" si="116"/>
        <v/>
      </c>
      <c r="EM25" s="3" t="str">
        <f t="shared" si="117"/>
        <v/>
      </c>
      <c r="EN25" s="3" t="str">
        <f t="shared" si="118"/>
        <v/>
      </c>
      <c r="EO25" s="3" t="e">
        <f t="shared" si="119"/>
        <v>#DIV/0!</v>
      </c>
      <c r="EP25" s="3" t="e">
        <f t="shared" si="120"/>
        <v>#DIV/0!</v>
      </c>
      <c r="EQ25" s="3" t="str">
        <f t="shared" si="121"/>
        <v/>
      </c>
      <c r="ER25" s="3" t="str">
        <f t="shared" si="122"/>
        <v/>
      </c>
      <c r="ES25" s="3" t="e">
        <f t="shared" si="123"/>
        <v>#DIV/0!</v>
      </c>
      <c r="ET25" s="3" t="e">
        <f t="shared" si="124"/>
        <v>#DIV/0!</v>
      </c>
      <c r="EU25" s="3" t="str">
        <f t="shared" si="125"/>
        <v/>
      </c>
      <c r="EV25" s="3" t="e">
        <f t="shared" si="126"/>
        <v>#DIV/0!</v>
      </c>
      <c r="EW25" s="3" t="e">
        <f t="shared" si="127"/>
        <v>#DIV/0!</v>
      </c>
      <c r="EX25" s="3" t="e">
        <f t="shared" si="128"/>
        <v>#NUM!</v>
      </c>
      <c r="EZ25" s="40">
        <f t="shared" si="27"/>
        <v>1</v>
      </c>
      <c r="FA25" s="9" t="e">
        <f t="shared" si="28"/>
        <v>#NUM!</v>
      </c>
      <c r="FB25" s="9" t="e">
        <f t="shared" si="29"/>
        <v>#N/A</v>
      </c>
      <c r="FC25" s="9" t="e">
        <f t="shared" si="30"/>
        <v>#N/A</v>
      </c>
      <c r="FD25" s="9" t="e">
        <f t="shared" si="31"/>
        <v>#N/A</v>
      </c>
      <c r="FE25" s="3" t="e">
        <f t="shared" si="129"/>
        <v>#NUM!</v>
      </c>
      <c r="FG25" s="3" t="str">
        <f t="shared" si="130"/>
        <v/>
      </c>
      <c r="FH25" s="3" t="e">
        <f t="shared" si="131"/>
        <v>#DIV/0!</v>
      </c>
      <c r="FI25" s="3" t="str">
        <f t="shared" si="132"/>
        <v/>
      </c>
      <c r="FJ25" s="3" t="str">
        <f t="shared" si="133"/>
        <v/>
      </c>
      <c r="FK25" s="3" t="str">
        <f t="shared" si="134"/>
        <v/>
      </c>
      <c r="FL25" s="3" t="str">
        <f t="shared" si="135"/>
        <v/>
      </c>
      <c r="FM25" s="3" t="e">
        <f t="shared" si="136"/>
        <v>#DIV/0!</v>
      </c>
      <c r="FN25" s="3" t="e">
        <f t="shared" si="137"/>
        <v>#DIV/0!</v>
      </c>
      <c r="FO25" s="3" t="str">
        <f t="shared" si="138"/>
        <v/>
      </c>
      <c r="FP25" s="3" t="str">
        <f t="shared" si="139"/>
        <v/>
      </c>
      <c r="FQ25" s="3" t="str">
        <f t="shared" si="140"/>
        <v/>
      </c>
      <c r="FR25" s="3" t="e">
        <f t="shared" si="141"/>
        <v>#DIV/0!</v>
      </c>
      <c r="FS25" s="3" t="e">
        <f t="shared" si="142"/>
        <v>#DIV/0!</v>
      </c>
      <c r="FT25" s="3" t="str">
        <f t="shared" si="143"/>
        <v/>
      </c>
      <c r="FU25" s="3" t="str">
        <f t="shared" si="144"/>
        <v/>
      </c>
      <c r="FV25" s="3" t="e">
        <f t="shared" si="145"/>
        <v>#DIV/0!</v>
      </c>
      <c r="FW25" s="3" t="e">
        <f t="shared" si="146"/>
        <v>#DIV/0!</v>
      </c>
      <c r="FX25" s="3" t="str">
        <f t="shared" si="147"/>
        <v/>
      </c>
      <c r="FY25" s="3" t="e">
        <f t="shared" si="148"/>
        <v>#DIV/0!</v>
      </c>
      <c r="FZ25" s="3" t="e">
        <f t="shared" si="149"/>
        <v>#DIV/0!</v>
      </c>
      <c r="GA25" s="3" t="e">
        <f t="shared" si="150"/>
        <v>#NUM!</v>
      </c>
      <c r="GB25" s="3" t="str">
        <f t="shared" si="151"/>
        <v/>
      </c>
      <c r="GC25" s="3" t="str">
        <f t="shared" si="152"/>
        <v/>
      </c>
      <c r="GD25" s="3" t="str">
        <f t="shared" si="153"/>
        <v/>
      </c>
      <c r="GE25" s="3" t="str">
        <f t="shared" si="154"/>
        <v/>
      </c>
      <c r="GF25" s="3" t="str">
        <f t="shared" si="155"/>
        <v/>
      </c>
      <c r="GG25" s="3" t="str">
        <f t="shared" si="156"/>
        <v/>
      </c>
      <c r="GI25" s="9" t="str">
        <f t="shared" si="200"/>
        <v/>
      </c>
      <c r="GJ25" s="9" t="str">
        <f t="shared" si="157"/>
        <v/>
      </c>
      <c r="GK25" s="9" t="str">
        <f t="shared" si="158"/>
        <v/>
      </c>
      <c r="GL25" s="41" t="e">
        <f t="shared" si="159"/>
        <v>#DIV/0!</v>
      </c>
      <c r="GM25" s="41" t="e">
        <f t="shared" si="160"/>
        <v>#DIV/0!</v>
      </c>
      <c r="GN25" s="41" t="e">
        <f t="shared" si="32"/>
        <v>#N/A</v>
      </c>
      <c r="GO25" s="41" t="e">
        <f t="shared" si="33"/>
        <v>#N/A</v>
      </c>
      <c r="GP25" s="3" t="e">
        <f t="shared" si="161"/>
        <v>#NUM!</v>
      </c>
      <c r="GQ25" s="55" t="e">
        <f t="shared" si="34"/>
        <v>#NUM!</v>
      </c>
      <c r="GR25" s="55" t="e">
        <f t="shared" si="35"/>
        <v>#NUM!</v>
      </c>
      <c r="GS25" s="3" t="e">
        <f t="shared" si="36"/>
        <v>#NUM!</v>
      </c>
      <c r="GT25" s="3" t="e">
        <f t="shared" si="37"/>
        <v>#NUM!</v>
      </c>
      <c r="GU25" s="3" t="e">
        <f t="shared" si="38"/>
        <v>#NUM!</v>
      </c>
      <c r="GV25" s="3" t="e">
        <f t="shared" si="39"/>
        <v>#NUM!</v>
      </c>
      <c r="GX25" s="37" t="e">
        <f t="shared" si="40"/>
        <v>#NUM!</v>
      </c>
      <c r="GZ25" s="3" t="e">
        <f t="shared" si="41"/>
        <v>#NUM!</v>
      </c>
      <c r="HA25" s="3" t="str">
        <f t="shared" ca="1" si="213"/>
        <v xml:space="preserve"> </v>
      </c>
      <c r="HB25" s="2" t="str">
        <f t="shared" ca="1" si="214"/>
        <v xml:space="preserve"> </v>
      </c>
      <c r="HC25" s="2" t="e">
        <f t="shared" ca="1" si="224"/>
        <v>#NUM!</v>
      </c>
      <c r="HD25" s="39" t="e">
        <f t="shared" ca="1" si="163"/>
        <v>#NUM!</v>
      </c>
      <c r="HF25" s="3" t="str">
        <f t="shared" si="42"/>
        <v/>
      </c>
      <c r="HG25" s="3" t="str">
        <f t="shared" si="43"/>
        <v/>
      </c>
      <c r="HH25" s="3" t="str">
        <f t="shared" ca="1" si="247"/>
        <v xml:space="preserve"> </v>
      </c>
      <c r="HI25" s="3" t="str">
        <f t="shared" ca="1" si="248"/>
        <v/>
      </c>
      <c r="HJ25" s="3" t="str">
        <f t="shared" ca="1" si="241"/>
        <v/>
      </c>
      <c r="HK25" s="3" t="str">
        <f t="shared" ca="1" si="235"/>
        <v/>
      </c>
      <c r="HL25" s="3" t="str">
        <f t="shared" ca="1" si="225"/>
        <v/>
      </c>
      <c r="HM25" s="3" t="str">
        <f t="shared" ca="1" si="215"/>
        <v/>
      </c>
      <c r="HN25" s="3" t="str">
        <f t="shared" ca="1" si="201"/>
        <v/>
      </c>
      <c r="HO25" s="3" t="str">
        <f t="shared" ca="1" si="164"/>
        <v/>
      </c>
      <c r="HP25" s="37" t="e">
        <f t="shared" ca="1" si="44"/>
        <v>#N/A</v>
      </c>
      <c r="HQ25" s="3" t="str">
        <f t="shared" ca="1" si="249"/>
        <v xml:space="preserve"> </v>
      </c>
      <c r="HR25" s="3" t="str">
        <f t="shared" ca="1" si="250"/>
        <v/>
      </c>
      <c r="HS25" s="3" t="str">
        <f t="shared" ca="1" si="242"/>
        <v/>
      </c>
      <c r="HT25" s="3" t="str">
        <f t="shared" ca="1" si="236"/>
        <v/>
      </c>
      <c r="HU25" s="3" t="str">
        <f t="shared" ca="1" si="226"/>
        <v/>
      </c>
      <c r="HV25" s="3" t="str">
        <f t="shared" ca="1" si="216"/>
        <v/>
      </c>
      <c r="HW25" s="3" t="str">
        <f t="shared" ca="1" si="202"/>
        <v/>
      </c>
      <c r="HX25" s="3" t="str">
        <f t="shared" ca="1" si="165"/>
        <v/>
      </c>
      <c r="HY25" s="37" t="e">
        <f t="shared" ca="1" si="45"/>
        <v>#N/A</v>
      </c>
      <c r="IA25" s="3" t="e">
        <f t="shared" ca="1" si="166"/>
        <v>#NUM!</v>
      </c>
      <c r="IB25" s="3" t="e">
        <f t="shared" ca="1" si="203"/>
        <v>#NUM!</v>
      </c>
      <c r="IC25" s="2" t="e">
        <f t="shared" ca="1" si="167"/>
        <v>#NUM!</v>
      </c>
      <c r="ID25" s="37" t="e">
        <f t="shared" ca="1" si="46"/>
        <v>#NUM!</v>
      </c>
      <c r="IE25" s="3" t="e">
        <f t="shared" ca="1" si="168"/>
        <v>#NUM!</v>
      </c>
      <c r="IF25" s="3" t="e">
        <f t="shared" ca="1" si="169"/>
        <v>#NUM!</v>
      </c>
      <c r="IG25" s="2" t="e">
        <f t="shared" ca="1" si="170"/>
        <v>#NUM!</v>
      </c>
      <c r="IH25" s="37" t="e">
        <f t="shared" ca="1" si="47"/>
        <v>#NUM!</v>
      </c>
      <c r="II25" s="3" t="e">
        <f t="shared" si="171"/>
        <v>#N/A</v>
      </c>
      <c r="IJ25" s="3" t="e">
        <f t="shared" si="172"/>
        <v>#N/A</v>
      </c>
      <c r="IK25" s="3" t="str">
        <f t="shared" ca="1" si="269"/>
        <v xml:space="preserve"> </v>
      </c>
      <c r="IL25" s="3" t="str">
        <f t="shared" ca="1" si="270"/>
        <v/>
      </c>
      <c r="IM25" s="3" t="str">
        <f t="shared" ca="1" si="267"/>
        <v/>
      </c>
      <c r="IN25" s="3" t="str">
        <f t="shared" ca="1" si="265"/>
        <v/>
      </c>
      <c r="IO25" s="3" t="str">
        <f t="shared" ca="1" si="263"/>
        <v/>
      </c>
      <c r="IP25" s="3" t="str">
        <f t="shared" ca="1" si="261"/>
        <v/>
      </c>
      <c r="IQ25" s="3" t="str">
        <f t="shared" ca="1" si="259"/>
        <v/>
      </c>
      <c r="IR25" s="3" t="str">
        <f t="shared" ca="1" si="257"/>
        <v/>
      </c>
      <c r="IS25" s="3" t="str">
        <f t="shared" ca="1" si="251"/>
        <v/>
      </c>
      <c r="IT25" s="3" t="str">
        <f t="shared" ca="1" si="243"/>
        <v/>
      </c>
      <c r="IU25" s="3" t="str">
        <f t="shared" ca="1" si="237"/>
        <v/>
      </c>
      <c r="IV25" s="3" t="str">
        <f t="shared" ca="1" si="227"/>
        <v/>
      </c>
      <c r="IW25" s="3" t="str">
        <f t="shared" ca="1" si="217"/>
        <v/>
      </c>
      <c r="IX25" s="3" t="str">
        <f t="shared" ca="1" si="204"/>
        <v/>
      </c>
      <c r="IY25" s="3" t="e">
        <f t="shared" ca="1" si="173"/>
        <v>#N/A</v>
      </c>
      <c r="IZ25" s="37" t="e">
        <f t="shared" ca="1" si="48"/>
        <v>#N/A</v>
      </c>
      <c r="JB25" s="3" t="str">
        <f t="shared" si="174"/>
        <v/>
      </c>
      <c r="JC25" s="55" t="e">
        <f t="shared" si="175"/>
        <v>#NUM!</v>
      </c>
      <c r="JD25" s="41" t="e">
        <f t="shared" si="176"/>
        <v>#NUM!</v>
      </c>
      <c r="JE25" s="41" t="e">
        <f t="shared" si="177"/>
        <v>#NUM!</v>
      </c>
      <c r="JF25" s="3" t="e">
        <f t="shared" si="178"/>
        <v>#NUM!</v>
      </c>
      <c r="JG25" s="41" t="e">
        <f t="shared" si="179"/>
        <v>#NUM!</v>
      </c>
      <c r="JH25" s="41" t="e">
        <f t="shared" si="180"/>
        <v>#NUM!</v>
      </c>
      <c r="JJ25" s="37" t="e">
        <f t="shared" si="181"/>
        <v>#NUM!</v>
      </c>
      <c r="JL25" s="3" t="e">
        <f t="shared" si="182"/>
        <v>#NUM!</v>
      </c>
      <c r="JM25" s="3" t="str">
        <f t="shared" ca="1" si="205"/>
        <v xml:space="preserve"> </v>
      </c>
      <c r="JP25" s="37" t="e">
        <f t="shared" ca="1" si="183"/>
        <v>#N/A</v>
      </c>
      <c r="JR25" s="37" t="str">
        <f t="shared" si="184"/>
        <v/>
      </c>
      <c r="JS25" s="3" t="str">
        <f t="shared" si="185"/>
        <v/>
      </c>
      <c r="JT25" s="3" t="str">
        <f t="shared" ca="1" si="252"/>
        <v xml:space="preserve"> </v>
      </c>
      <c r="JU25" s="3" t="str">
        <f t="shared" ca="1" si="253"/>
        <v/>
      </c>
      <c r="JV25" s="3" t="str">
        <f t="shared" ca="1" si="244"/>
        <v/>
      </c>
      <c r="JW25" s="3" t="str">
        <f t="shared" ca="1" si="238"/>
        <v/>
      </c>
      <c r="JX25" s="3" t="str">
        <f t="shared" ca="1" si="228"/>
        <v/>
      </c>
      <c r="JY25" s="3" t="str">
        <f t="shared" ca="1" si="218"/>
        <v/>
      </c>
      <c r="JZ25" s="3" t="str">
        <f t="shared" ca="1" si="206"/>
        <v/>
      </c>
      <c r="KA25" s="3" t="str">
        <f t="shared" ca="1" si="186"/>
        <v/>
      </c>
      <c r="KB25" s="3" t="e">
        <f t="shared" ca="1" si="187"/>
        <v>#N/A</v>
      </c>
      <c r="KC25" s="3" t="str">
        <f t="shared" ca="1" si="254"/>
        <v xml:space="preserve"> </v>
      </c>
      <c r="KD25" s="3" t="str">
        <f t="shared" ca="1" si="255"/>
        <v/>
      </c>
      <c r="KE25" s="3" t="str">
        <f t="shared" ca="1" si="245"/>
        <v/>
      </c>
      <c r="KF25" s="3" t="str">
        <f t="shared" ca="1" si="239"/>
        <v/>
      </c>
      <c r="KG25" s="3" t="str">
        <f t="shared" ca="1" si="229"/>
        <v/>
      </c>
      <c r="KH25" s="3" t="str">
        <f t="shared" ca="1" si="219"/>
        <v/>
      </c>
      <c r="KI25" s="3" t="str">
        <f t="shared" ca="1" si="207"/>
        <v/>
      </c>
      <c r="KJ25" s="3" t="str">
        <f t="shared" ca="1" si="188"/>
        <v/>
      </c>
      <c r="KK25" s="3" t="e">
        <f t="shared" ca="1" si="189"/>
        <v>#N/A</v>
      </c>
      <c r="KU25" s="3" t="e">
        <f t="shared" si="190"/>
        <v>#NUM!</v>
      </c>
      <c r="KV25" s="3" t="e">
        <f t="shared" si="191"/>
        <v>#NUM!</v>
      </c>
      <c r="KW25" s="3" t="str">
        <f t="shared" ca="1" si="271"/>
        <v xml:space="preserve"> </v>
      </c>
      <c r="KX25" s="3" t="str">
        <f t="shared" ca="1" si="272"/>
        <v/>
      </c>
      <c r="KY25" s="3" t="str">
        <f t="shared" ca="1" si="268"/>
        <v/>
      </c>
      <c r="KZ25" s="3" t="str">
        <f t="shared" ca="1" si="266"/>
        <v/>
      </c>
      <c r="LA25" s="3" t="str">
        <f t="shared" ca="1" si="264"/>
        <v/>
      </c>
      <c r="LB25" s="3" t="str">
        <f t="shared" ca="1" si="262"/>
        <v/>
      </c>
      <c r="LC25" s="3" t="str">
        <f t="shared" ca="1" si="260"/>
        <v/>
      </c>
      <c r="LD25" s="3" t="str">
        <f t="shared" ca="1" si="258"/>
        <v/>
      </c>
      <c r="LE25" s="3" t="str">
        <f t="shared" ca="1" si="256"/>
        <v/>
      </c>
      <c r="LF25" s="3" t="str">
        <f t="shared" ca="1" si="246"/>
        <v/>
      </c>
      <c r="LG25" s="3" t="str">
        <f t="shared" ca="1" si="240"/>
        <v/>
      </c>
      <c r="LH25" s="3" t="str">
        <f t="shared" ca="1" si="230"/>
        <v/>
      </c>
      <c r="LI25" s="3" t="str">
        <f t="shared" ca="1" si="220"/>
        <v/>
      </c>
      <c r="LJ25" s="3" t="str">
        <f t="shared" ca="1" si="208"/>
        <v/>
      </c>
      <c r="LK25" s="3" t="e">
        <f t="shared" ca="1" si="192"/>
        <v>#NUM!</v>
      </c>
      <c r="LL25" s="37" t="e">
        <f t="shared" ca="1" si="193"/>
        <v>#NUM!</v>
      </c>
    </row>
    <row r="26" spans="1:324" s="3" customFormat="1">
      <c r="A26" s="42" t="e">
        <f>IF(D26="","",Data!C34)</f>
        <v>#N/A</v>
      </c>
      <c r="B26" s="5" t="e">
        <f>IF(D26="","",Data!B34)</f>
        <v>#N/A</v>
      </c>
      <c r="C26" s="3">
        <v>18</v>
      </c>
      <c r="D26" s="3" t="e">
        <f>IF(Data!C34="", NA(), Data!C34)</f>
        <v>#N/A</v>
      </c>
      <c r="E26" s="3" t="str">
        <f>IF(Data!C34="", " ", Data!D34)</f>
        <v xml:space="preserve"> </v>
      </c>
      <c r="F26" s="3" t="str">
        <f>IF(E26=" "," ",Data!F$26)</f>
        <v xml:space="preserve"> </v>
      </c>
      <c r="G26" s="3" t="str">
        <f>IF($C26&lt;Data!$F$37,"x"," ")</f>
        <v xml:space="preserve"> </v>
      </c>
      <c r="H26" s="3" t="e">
        <f>IF(I26="",#REF!,I26)</f>
        <v>#N/A</v>
      </c>
      <c r="I26" s="2" t="e">
        <f t="shared" si="49"/>
        <v>#N/A</v>
      </c>
      <c r="J26" s="3" t="str">
        <f>IF(AND(Data!$F$37&lt;&gt;""),IF(AD26=$E26,1,""))</f>
        <v/>
      </c>
      <c r="K26" s="3">
        <f>IF(AND(Data!$F$40&lt;&gt;""),IF(AE26=$E26,2,""))</f>
        <v>2</v>
      </c>
      <c r="L26" s="3" t="str">
        <f>IF(AND(Data!$F$43&lt;&gt;""),IF(AF26=$E26,3,""))</f>
        <v/>
      </c>
      <c r="M26" s="3" t="str">
        <f>IF(AND(Data!$F$46&lt;&gt;""),IF(AG26=$E26,4,""))</f>
        <v/>
      </c>
      <c r="N26" s="3" t="str">
        <f>IF(AND(Data!$F$49&lt;&gt;""),IF(AH26=$E26,5,""))</f>
        <v/>
      </c>
      <c r="O26" s="3" t="str">
        <f>IF(AND(Calc!$LQ$3&lt;&gt;""),IF(AI26=$E26,6,""))</f>
        <v/>
      </c>
      <c r="P26" s="3">
        <f t="shared" si="50"/>
        <v>2</v>
      </c>
      <c r="Q26" s="3">
        <f t="shared" si="51"/>
        <v>2</v>
      </c>
      <c r="R26" s="3" t="str">
        <f t="shared" si="52"/>
        <v/>
      </c>
      <c r="S26" s="3" t="str">
        <f t="shared" si="53"/>
        <v/>
      </c>
      <c r="T26" s="3" t="str">
        <f t="shared" si="54"/>
        <v/>
      </c>
      <c r="U26" s="3">
        <f t="shared" si="55"/>
        <v>2</v>
      </c>
      <c r="V26" s="3">
        <f t="shared" si="56"/>
        <v>2</v>
      </c>
      <c r="W26" s="3" t="str">
        <f t="shared" si="57"/>
        <v/>
      </c>
      <c r="X26" s="3" t="str">
        <f t="shared" si="58"/>
        <v/>
      </c>
      <c r="Y26" s="3">
        <f t="shared" si="59"/>
        <v>2</v>
      </c>
      <c r="Z26" s="3">
        <f t="shared" si="60"/>
        <v>2</v>
      </c>
      <c r="AA26" s="3" t="str">
        <f t="shared" si="61"/>
        <v/>
      </c>
      <c r="AB26" s="3">
        <f t="shared" si="62"/>
        <v>2</v>
      </c>
      <c r="AC26" s="49">
        <f t="shared" si="63"/>
        <v>2</v>
      </c>
      <c r="AD26" s="3" t="str">
        <f>IF($C26&lt;Data!$F$37,E26,"")</f>
        <v/>
      </c>
      <c r="AE26" s="3" t="str">
        <f>IF(AND($C26&gt;=Data!$F$37),IF($C26&lt;Data!$F$40,E26,""))</f>
        <v xml:space="preserve"> </v>
      </c>
      <c r="AF26" s="3" t="b">
        <f>IF(AND($C26&gt;=Data!$F$40),IF($C26&lt;Data!$F$43,E26,""))</f>
        <v>0</v>
      </c>
      <c r="AG26" s="3" t="b">
        <f>IF(AND($C26&gt;=Data!$F$43),IF($C26&lt;Data!$F$46,E26,""))</f>
        <v>0</v>
      </c>
      <c r="AH26" s="3" t="b">
        <f>IF(AND($C26&gt;=Data!$F$46),IF($C26&lt;Data!$F$49,E26,""))</f>
        <v>0</v>
      </c>
      <c r="AI26" s="3" t="b">
        <f>IF(AND($C26&gt;=Data!$F$49),IF($C26&lt;=Calc!$LQ$3,E26,""))</f>
        <v>0</v>
      </c>
      <c r="AJ26" s="3" t="str">
        <f t="shared" si="0"/>
        <v xml:space="preserve"> </v>
      </c>
      <c r="AK26" s="3" t="str">
        <f t="shared" si="64"/>
        <v/>
      </c>
      <c r="AL26" s="3" t="e">
        <f t="shared" si="65"/>
        <v>#NUM!</v>
      </c>
      <c r="AM26" s="3" t="str">
        <f t="shared" si="66"/>
        <v/>
      </c>
      <c r="AN26" s="3" t="str">
        <f t="shared" si="67"/>
        <v/>
      </c>
      <c r="AO26" s="3" t="str">
        <f t="shared" si="68"/>
        <v/>
      </c>
      <c r="AP26" s="3" t="str">
        <f t="shared" si="69"/>
        <v/>
      </c>
      <c r="AQ26" s="3" t="e">
        <f t="shared" si="70"/>
        <v>#NUM!</v>
      </c>
      <c r="AR26" s="3" t="e">
        <f t="shared" si="71"/>
        <v>#NUM!</v>
      </c>
      <c r="AS26" s="3" t="str">
        <f t="shared" si="72"/>
        <v/>
      </c>
      <c r="AT26" s="3" t="str">
        <f t="shared" si="73"/>
        <v/>
      </c>
      <c r="AU26" s="3" t="str">
        <f t="shared" si="74"/>
        <v/>
      </c>
      <c r="AV26" s="3" t="e">
        <f t="shared" si="75"/>
        <v>#NUM!</v>
      </c>
      <c r="AW26" s="3" t="e">
        <f t="shared" si="76"/>
        <v>#NUM!</v>
      </c>
      <c r="AX26" s="3" t="str">
        <f t="shared" si="77"/>
        <v/>
      </c>
      <c r="AY26" s="3" t="str">
        <f t="shared" si="78"/>
        <v/>
      </c>
      <c r="AZ26" s="3" t="e">
        <f t="shared" si="79"/>
        <v>#NUM!</v>
      </c>
      <c r="BA26" s="3" t="e">
        <f t="shared" si="80"/>
        <v>#NUM!</v>
      </c>
      <c r="BB26" s="3" t="str">
        <f t="shared" si="81"/>
        <v/>
      </c>
      <c r="BC26" s="3" t="e">
        <f t="shared" si="82"/>
        <v>#NUM!</v>
      </c>
      <c r="BD26" s="3" t="e">
        <f t="shared" si="83"/>
        <v>#NUM!</v>
      </c>
      <c r="BE26" s="3" t="e">
        <f t="shared" si="84"/>
        <v>#NUM!</v>
      </c>
      <c r="BF26" s="9" t="e">
        <f t="shared" si="1"/>
        <v>#N/A</v>
      </c>
      <c r="BG26" s="3" t="e">
        <f t="shared" si="2"/>
        <v>#N/A</v>
      </c>
      <c r="BH26" s="3" t="e">
        <f t="shared" si="3"/>
        <v>#N/A</v>
      </c>
      <c r="BI26" s="3" t="e">
        <f t="shared" si="85"/>
        <v>#NUM!</v>
      </c>
      <c r="BJ26" s="44" t="str">
        <f t="shared" si="86"/>
        <v/>
      </c>
      <c r="BK26" s="52">
        <f t="shared" si="4"/>
        <v>2</v>
      </c>
      <c r="BL26" s="52" t="str">
        <f t="shared" ca="1" si="231"/>
        <v xml:space="preserve"> </v>
      </c>
      <c r="BM26" s="52" t="str">
        <f t="shared" ca="1" si="232"/>
        <v xml:space="preserve"> </v>
      </c>
      <c r="BN26" s="52" t="str">
        <f t="shared" ca="1" si="221"/>
        <v xml:space="preserve"> </v>
      </c>
      <c r="BO26" s="52" t="str">
        <f t="shared" ca="1" si="209"/>
        <v xml:space="preserve"> </v>
      </c>
      <c r="BP26" s="52" t="str">
        <f t="shared" ca="1" si="194"/>
        <v xml:space="preserve"> </v>
      </c>
      <c r="BQ26" s="52" t="str">
        <f t="shared" ca="1" si="87"/>
        <v xml:space="preserve"> </v>
      </c>
      <c r="BR26" s="52" t="e">
        <f t="shared" ca="1" si="5"/>
        <v>#N/A</v>
      </c>
      <c r="BS26" s="52"/>
      <c r="BT26" s="3" t="str">
        <f t="shared" si="88"/>
        <v/>
      </c>
      <c r="BU26" s="3">
        <f t="shared" si="6"/>
        <v>0</v>
      </c>
      <c r="BV26" s="3">
        <f t="shared" si="89"/>
        <v>1</v>
      </c>
      <c r="BW26" s="3">
        <f t="shared" si="90"/>
        <v>0</v>
      </c>
      <c r="BX26" s="3" t="str">
        <f t="shared" ca="1" si="7"/>
        <v xml:space="preserve"> </v>
      </c>
      <c r="BY26" s="3" t="str">
        <f t="shared" ca="1" si="233"/>
        <v/>
      </c>
      <c r="BZ26" s="3" t="str">
        <f t="shared" ca="1" si="222"/>
        <v/>
      </c>
      <c r="CA26" s="3" t="str">
        <f t="shared" ca="1" si="210"/>
        <v/>
      </c>
      <c r="CB26" s="3" t="str">
        <f t="shared" ca="1" si="195"/>
        <v/>
      </c>
      <c r="CC26" s="3" t="str">
        <f ca="1">IF(CB27=1,1,"")</f>
        <v/>
      </c>
      <c r="CD26" s="3" t="str">
        <f t="shared" ca="1" si="8"/>
        <v/>
      </c>
      <c r="CE26" s="3" t="str">
        <f t="shared" ca="1" si="9"/>
        <v/>
      </c>
      <c r="CF26" s="3" t="str">
        <f t="shared" si="10"/>
        <v/>
      </c>
      <c r="CG26" s="37" t="e">
        <f t="shared" ca="1" si="11"/>
        <v>#N/A</v>
      </c>
      <c r="CH26" s="3" t="str">
        <f t="shared" si="12"/>
        <v/>
      </c>
      <c r="CI26" s="3">
        <f t="shared" si="92"/>
        <v>0</v>
      </c>
      <c r="CJ26" s="3">
        <f t="shared" si="196"/>
        <v>1</v>
      </c>
      <c r="CK26" s="3">
        <f t="shared" si="197"/>
        <v>0</v>
      </c>
      <c r="CL26" s="3" t="str">
        <f t="shared" ca="1" si="13"/>
        <v xml:space="preserve"> </v>
      </c>
      <c r="CM26" s="3" t="str">
        <f t="shared" ca="1" si="234"/>
        <v/>
      </c>
      <c r="CN26" s="3" t="str">
        <f t="shared" ca="1" si="223"/>
        <v/>
      </c>
      <c r="CO26" s="3" t="str">
        <f t="shared" ca="1" si="211"/>
        <v/>
      </c>
      <c r="CP26" s="3" t="str">
        <f t="shared" ca="1" si="198"/>
        <v/>
      </c>
      <c r="CQ26" s="3" t="str">
        <f t="shared" ca="1" si="93"/>
        <v/>
      </c>
      <c r="CR26" s="3" t="str">
        <f t="shared" ca="1" si="94"/>
        <v/>
      </c>
      <c r="CS26" s="3" t="str">
        <f t="shared" ca="1" si="95"/>
        <v/>
      </c>
      <c r="CT26" s="3" t="str">
        <f t="shared" si="96"/>
        <v/>
      </c>
      <c r="CU26" s="37" t="e">
        <f t="shared" ca="1" si="97"/>
        <v>#N/A</v>
      </c>
      <c r="CW26" s="3" t="str">
        <f t="shared" ca="1" si="98"/>
        <v/>
      </c>
      <c r="CX26" s="3">
        <f t="shared" ca="1" si="212"/>
        <v>0</v>
      </c>
      <c r="CY26" s="2">
        <f t="shared" ca="1" si="99"/>
        <v>0</v>
      </c>
      <c r="CZ26" s="3" t="str">
        <f t="shared" ca="1" si="14"/>
        <v/>
      </c>
      <c r="DA26" s="3" t="str">
        <f t="shared" ca="1" si="15"/>
        <v/>
      </c>
      <c r="DB26" s="3" t="str">
        <f t="shared" ca="1" si="16"/>
        <v/>
      </c>
      <c r="DC26" s="3" t="str">
        <f t="shared" ca="1" si="100"/>
        <v/>
      </c>
      <c r="DD26" s="37" t="e">
        <f t="shared" ca="1" si="17"/>
        <v>#N/A</v>
      </c>
      <c r="DE26" s="3" t="str">
        <f t="shared" ca="1" si="101"/>
        <v/>
      </c>
      <c r="DF26" s="3">
        <f t="shared" ca="1" si="199"/>
        <v>0</v>
      </c>
      <c r="DG26" s="2">
        <f t="shared" ca="1" si="102"/>
        <v>0</v>
      </c>
      <c r="DH26" s="3" t="str">
        <f t="shared" ca="1" si="18"/>
        <v/>
      </c>
      <c r="DI26" s="3" t="str">
        <f t="shared" ref="DI26:DI89" ca="1" si="273">IF(E26=BJ26,1,IF(DH26=E26,9,""))</f>
        <v/>
      </c>
      <c r="DJ26" s="3" t="str">
        <f t="shared" ca="1" si="20"/>
        <v/>
      </c>
      <c r="DK26" s="3" t="str">
        <f ca="1">IF(DI26=9,DH26, "")</f>
        <v/>
      </c>
      <c r="DL26" s="37" t="e">
        <f t="shared" ca="1" si="21"/>
        <v>#N/A</v>
      </c>
      <c r="DN26" s="2" t="str">
        <f t="shared" si="22"/>
        <v xml:space="preserve"> </v>
      </c>
      <c r="DO26" s="3" t="str">
        <f t="shared" si="104"/>
        <v xml:space="preserve"> </v>
      </c>
      <c r="DP26" s="3" t="str">
        <f t="shared" si="105"/>
        <v xml:space="preserve"> </v>
      </c>
      <c r="DT26" s="37" t="e">
        <f t="shared" si="23"/>
        <v>#N/A</v>
      </c>
      <c r="DU26" s="3">
        <v>19</v>
      </c>
      <c r="DV26" s="3">
        <v>6</v>
      </c>
      <c r="DW26" s="7">
        <v>14</v>
      </c>
      <c r="DX26" s="7"/>
      <c r="DY26" s="7" t="e">
        <f t="shared" si="106"/>
        <v>#NUM!</v>
      </c>
      <c r="DZ26" s="7" t="e">
        <f t="shared" si="24"/>
        <v>#NUM!</v>
      </c>
      <c r="EA26" s="7" t="e">
        <f t="shared" si="25"/>
        <v>#NUM!</v>
      </c>
      <c r="EB26" s="7" t="e">
        <f t="shared" si="107"/>
        <v>#NUM!</v>
      </c>
      <c r="EC26" s="3" t="e">
        <f t="shared" si="26"/>
        <v>#NUM!</v>
      </c>
      <c r="ED26" s="3" t="str">
        <f t="shared" si="108"/>
        <v/>
      </c>
      <c r="EE26" s="3" t="e">
        <f t="shared" si="109"/>
        <v>#DIV/0!</v>
      </c>
      <c r="EF26" s="3" t="str">
        <f t="shared" si="110"/>
        <v/>
      </c>
      <c r="EG26" s="3" t="str">
        <f t="shared" si="111"/>
        <v/>
      </c>
      <c r="EH26" s="3" t="str">
        <f t="shared" si="112"/>
        <v/>
      </c>
      <c r="EI26" s="3" t="str">
        <f t="shared" si="113"/>
        <v/>
      </c>
      <c r="EJ26" s="3" t="e">
        <f t="shared" si="114"/>
        <v>#DIV/0!</v>
      </c>
      <c r="EK26" s="3" t="e">
        <f t="shared" si="115"/>
        <v>#DIV/0!</v>
      </c>
      <c r="EL26" s="3" t="str">
        <f t="shared" si="116"/>
        <v/>
      </c>
      <c r="EM26" s="3" t="str">
        <f t="shared" si="117"/>
        <v/>
      </c>
      <c r="EN26" s="3" t="str">
        <f t="shared" si="118"/>
        <v/>
      </c>
      <c r="EO26" s="3" t="e">
        <f t="shared" si="119"/>
        <v>#DIV/0!</v>
      </c>
      <c r="EP26" s="3" t="e">
        <f t="shared" si="120"/>
        <v>#DIV/0!</v>
      </c>
      <c r="EQ26" s="3" t="str">
        <f t="shared" si="121"/>
        <v/>
      </c>
      <c r="ER26" s="3" t="str">
        <f t="shared" si="122"/>
        <v/>
      </c>
      <c r="ES26" s="3" t="e">
        <f t="shared" si="123"/>
        <v>#DIV/0!</v>
      </c>
      <c r="ET26" s="3" t="e">
        <f t="shared" si="124"/>
        <v>#DIV/0!</v>
      </c>
      <c r="EU26" s="3" t="str">
        <f t="shared" si="125"/>
        <v/>
      </c>
      <c r="EV26" s="3" t="e">
        <f t="shared" si="126"/>
        <v>#DIV/0!</v>
      </c>
      <c r="EW26" s="3" t="e">
        <f t="shared" si="127"/>
        <v>#DIV/0!</v>
      </c>
      <c r="EX26" s="3" t="e">
        <f t="shared" si="128"/>
        <v>#NUM!</v>
      </c>
      <c r="EZ26" s="40">
        <f t="shared" si="27"/>
        <v>1</v>
      </c>
      <c r="FA26" s="9" t="e">
        <f t="shared" si="28"/>
        <v>#NUM!</v>
      </c>
      <c r="FB26" s="9" t="e">
        <f t="shared" si="29"/>
        <v>#N/A</v>
      </c>
      <c r="FC26" s="9" t="e">
        <f t="shared" si="30"/>
        <v>#N/A</v>
      </c>
      <c r="FD26" s="9" t="e">
        <f t="shared" si="31"/>
        <v>#N/A</v>
      </c>
      <c r="FE26" s="3" t="e">
        <f t="shared" si="129"/>
        <v>#NUM!</v>
      </c>
      <c r="FG26" s="3" t="str">
        <f t="shared" si="130"/>
        <v/>
      </c>
      <c r="FH26" s="3" t="e">
        <f t="shared" si="131"/>
        <v>#DIV/0!</v>
      </c>
      <c r="FI26" s="3" t="str">
        <f t="shared" si="132"/>
        <v/>
      </c>
      <c r="FJ26" s="3" t="str">
        <f t="shared" si="133"/>
        <v/>
      </c>
      <c r="FK26" s="3" t="str">
        <f t="shared" si="134"/>
        <v/>
      </c>
      <c r="FL26" s="3" t="str">
        <f t="shared" si="135"/>
        <v/>
      </c>
      <c r="FM26" s="3" t="e">
        <f t="shared" si="136"/>
        <v>#DIV/0!</v>
      </c>
      <c r="FN26" s="3" t="e">
        <f t="shared" si="137"/>
        <v>#DIV/0!</v>
      </c>
      <c r="FO26" s="3" t="str">
        <f t="shared" si="138"/>
        <v/>
      </c>
      <c r="FP26" s="3" t="str">
        <f t="shared" si="139"/>
        <v/>
      </c>
      <c r="FQ26" s="3" t="str">
        <f t="shared" si="140"/>
        <v/>
      </c>
      <c r="FR26" s="3" t="e">
        <f t="shared" si="141"/>
        <v>#DIV/0!</v>
      </c>
      <c r="FS26" s="3" t="e">
        <f t="shared" si="142"/>
        <v>#DIV/0!</v>
      </c>
      <c r="FT26" s="3" t="str">
        <f t="shared" si="143"/>
        <v/>
      </c>
      <c r="FU26" s="3" t="str">
        <f t="shared" si="144"/>
        <v/>
      </c>
      <c r="FV26" s="3" t="e">
        <f t="shared" si="145"/>
        <v>#DIV/0!</v>
      </c>
      <c r="FW26" s="3" t="e">
        <f t="shared" si="146"/>
        <v>#DIV/0!</v>
      </c>
      <c r="FX26" s="3" t="str">
        <f t="shared" si="147"/>
        <v/>
      </c>
      <c r="FY26" s="3" t="e">
        <f t="shared" si="148"/>
        <v>#DIV/0!</v>
      </c>
      <c r="FZ26" s="3" t="e">
        <f t="shared" si="149"/>
        <v>#DIV/0!</v>
      </c>
      <c r="GA26" s="3" t="e">
        <f t="shared" si="150"/>
        <v>#NUM!</v>
      </c>
      <c r="GB26" s="3" t="str">
        <f t="shared" si="151"/>
        <v/>
      </c>
      <c r="GC26" s="3" t="str">
        <f t="shared" si="152"/>
        <v/>
      </c>
      <c r="GD26" s="3" t="str">
        <f t="shared" si="153"/>
        <v/>
      </c>
      <c r="GE26" s="3" t="str">
        <f t="shared" si="154"/>
        <v/>
      </c>
      <c r="GF26" s="3" t="str">
        <f t="shared" si="155"/>
        <v/>
      </c>
      <c r="GG26" s="3" t="str">
        <f t="shared" si="156"/>
        <v/>
      </c>
      <c r="GI26" s="9" t="str">
        <f t="shared" si="200"/>
        <v/>
      </c>
      <c r="GJ26" s="9" t="str">
        <f t="shared" si="157"/>
        <v/>
      </c>
      <c r="GK26" s="9" t="str">
        <f t="shared" si="158"/>
        <v/>
      </c>
      <c r="GL26" s="41" t="e">
        <f t="shared" si="159"/>
        <v>#DIV/0!</v>
      </c>
      <c r="GM26" s="41" t="e">
        <f t="shared" si="160"/>
        <v>#DIV/0!</v>
      </c>
      <c r="GN26" s="41" t="e">
        <f t="shared" si="32"/>
        <v>#N/A</v>
      </c>
      <c r="GO26" s="41" t="e">
        <f t="shared" si="33"/>
        <v>#N/A</v>
      </c>
      <c r="GP26" s="3" t="e">
        <f t="shared" si="161"/>
        <v>#NUM!</v>
      </c>
      <c r="GQ26" s="55" t="e">
        <f t="shared" si="34"/>
        <v>#NUM!</v>
      </c>
      <c r="GR26" s="55" t="e">
        <f t="shared" si="35"/>
        <v>#NUM!</v>
      </c>
      <c r="GS26" s="3" t="e">
        <f t="shared" si="36"/>
        <v>#NUM!</v>
      </c>
      <c r="GT26" s="3" t="e">
        <f t="shared" si="37"/>
        <v>#NUM!</v>
      </c>
      <c r="GU26" s="3" t="e">
        <f t="shared" si="38"/>
        <v>#NUM!</v>
      </c>
      <c r="GV26" s="3" t="e">
        <f t="shared" si="39"/>
        <v>#NUM!</v>
      </c>
      <c r="GX26" s="37" t="e">
        <f t="shared" si="40"/>
        <v>#NUM!</v>
      </c>
      <c r="GZ26" s="3" t="e">
        <f t="shared" si="41"/>
        <v>#NUM!</v>
      </c>
      <c r="HA26" s="3" t="str">
        <f t="shared" ca="1" si="213"/>
        <v xml:space="preserve"> </v>
      </c>
      <c r="HB26" s="2" t="str">
        <f t="shared" ca="1" si="214"/>
        <v xml:space="preserve"> </v>
      </c>
      <c r="HC26" s="2" t="e">
        <f t="shared" ca="1" si="224"/>
        <v>#NUM!</v>
      </c>
      <c r="HD26" s="39" t="e">
        <f t="shared" ca="1" si="163"/>
        <v>#NUM!</v>
      </c>
      <c r="HF26" s="3" t="str">
        <f t="shared" si="42"/>
        <v/>
      </c>
      <c r="HG26" s="3" t="str">
        <f t="shared" si="43"/>
        <v/>
      </c>
      <c r="HH26" s="3" t="str">
        <f t="shared" ca="1" si="247"/>
        <v xml:space="preserve"> </v>
      </c>
      <c r="HI26" s="3" t="str">
        <f t="shared" ca="1" si="248"/>
        <v/>
      </c>
      <c r="HJ26" s="3" t="str">
        <f t="shared" ca="1" si="241"/>
        <v/>
      </c>
      <c r="HK26" s="3" t="str">
        <f t="shared" ca="1" si="235"/>
        <v/>
      </c>
      <c r="HL26" s="3" t="str">
        <f t="shared" ca="1" si="225"/>
        <v/>
      </c>
      <c r="HM26" s="3" t="str">
        <f t="shared" ca="1" si="215"/>
        <v/>
      </c>
      <c r="HN26" s="3" t="str">
        <f t="shared" ca="1" si="201"/>
        <v/>
      </c>
      <c r="HO26" s="3" t="str">
        <f t="shared" ca="1" si="164"/>
        <v/>
      </c>
      <c r="HP26" s="37" t="e">
        <f t="shared" ca="1" si="44"/>
        <v>#N/A</v>
      </c>
      <c r="HQ26" s="3" t="str">
        <f t="shared" ca="1" si="249"/>
        <v xml:space="preserve"> </v>
      </c>
      <c r="HR26" s="3" t="str">
        <f t="shared" ca="1" si="250"/>
        <v/>
      </c>
      <c r="HS26" s="3" t="str">
        <f t="shared" ca="1" si="242"/>
        <v/>
      </c>
      <c r="HT26" s="3" t="str">
        <f t="shared" ca="1" si="236"/>
        <v/>
      </c>
      <c r="HU26" s="3" t="str">
        <f t="shared" ca="1" si="226"/>
        <v/>
      </c>
      <c r="HV26" s="3" t="str">
        <f t="shared" ca="1" si="216"/>
        <v/>
      </c>
      <c r="HW26" s="3" t="str">
        <f t="shared" ca="1" si="202"/>
        <v/>
      </c>
      <c r="HX26" s="3" t="str">
        <f t="shared" ca="1" si="165"/>
        <v/>
      </c>
      <c r="HY26" s="37" t="e">
        <f t="shared" ca="1" si="45"/>
        <v>#N/A</v>
      </c>
      <c r="IA26" s="3" t="e">
        <f t="shared" ca="1" si="166"/>
        <v>#NUM!</v>
      </c>
      <c r="IB26" s="3" t="e">
        <f t="shared" ca="1" si="203"/>
        <v>#NUM!</v>
      </c>
      <c r="IC26" s="2" t="e">
        <f t="shared" ca="1" si="167"/>
        <v>#NUM!</v>
      </c>
      <c r="ID26" s="37" t="e">
        <f t="shared" ca="1" si="46"/>
        <v>#NUM!</v>
      </c>
      <c r="IE26" s="3" t="e">
        <f t="shared" ca="1" si="168"/>
        <v>#NUM!</v>
      </c>
      <c r="IF26" s="3" t="e">
        <f t="shared" ca="1" si="169"/>
        <v>#NUM!</v>
      </c>
      <c r="IG26" s="2" t="e">
        <f t="shared" ca="1" si="170"/>
        <v>#NUM!</v>
      </c>
      <c r="IH26" s="37" t="e">
        <f t="shared" ca="1" si="47"/>
        <v>#NUM!</v>
      </c>
      <c r="II26" s="3" t="e">
        <f t="shared" si="171"/>
        <v>#N/A</v>
      </c>
      <c r="IJ26" s="3" t="e">
        <f t="shared" si="172"/>
        <v>#N/A</v>
      </c>
      <c r="IK26" s="3" t="str">
        <f t="shared" ca="1" si="269"/>
        <v xml:space="preserve"> </v>
      </c>
      <c r="IL26" s="3" t="str">
        <f t="shared" ca="1" si="270"/>
        <v/>
      </c>
      <c r="IM26" s="3" t="str">
        <f t="shared" ca="1" si="267"/>
        <v/>
      </c>
      <c r="IN26" s="3" t="str">
        <f t="shared" ca="1" si="265"/>
        <v/>
      </c>
      <c r="IO26" s="3" t="str">
        <f t="shared" ca="1" si="263"/>
        <v/>
      </c>
      <c r="IP26" s="3" t="str">
        <f t="shared" ca="1" si="261"/>
        <v/>
      </c>
      <c r="IQ26" s="3" t="str">
        <f t="shared" ca="1" si="259"/>
        <v/>
      </c>
      <c r="IR26" s="3" t="str">
        <f t="shared" ca="1" si="257"/>
        <v/>
      </c>
      <c r="IS26" s="3" t="str">
        <f t="shared" ca="1" si="251"/>
        <v/>
      </c>
      <c r="IT26" s="3" t="str">
        <f t="shared" ca="1" si="243"/>
        <v/>
      </c>
      <c r="IU26" s="3" t="str">
        <f t="shared" ca="1" si="237"/>
        <v/>
      </c>
      <c r="IV26" s="3" t="str">
        <f t="shared" ca="1" si="227"/>
        <v/>
      </c>
      <c r="IW26" s="3" t="str">
        <f t="shared" ca="1" si="217"/>
        <v/>
      </c>
      <c r="IX26" s="3" t="e">
        <f t="shared" ca="1" si="204"/>
        <v>#N/A</v>
      </c>
      <c r="IY26" s="3" t="e">
        <f t="shared" ca="1" si="173"/>
        <v>#N/A</v>
      </c>
      <c r="IZ26" s="37" t="e">
        <f t="shared" ca="1" si="48"/>
        <v>#N/A</v>
      </c>
      <c r="JB26" s="3" t="str">
        <f t="shared" si="174"/>
        <v/>
      </c>
      <c r="JC26" s="55" t="e">
        <f t="shared" si="175"/>
        <v>#NUM!</v>
      </c>
      <c r="JD26" s="41" t="e">
        <f t="shared" si="176"/>
        <v>#NUM!</v>
      </c>
      <c r="JE26" s="41" t="e">
        <f t="shared" si="177"/>
        <v>#NUM!</v>
      </c>
      <c r="JF26" s="3" t="e">
        <f t="shared" si="178"/>
        <v>#NUM!</v>
      </c>
      <c r="JG26" s="41" t="e">
        <f t="shared" si="179"/>
        <v>#NUM!</v>
      </c>
      <c r="JH26" s="41" t="e">
        <f t="shared" si="180"/>
        <v>#NUM!</v>
      </c>
      <c r="JJ26" s="37" t="e">
        <f t="shared" si="181"/>
        <v>#NUM!</v>
      </c>
      <c r="JL26" s="3" t="e">
        <f t="shared" si="182"/>
        <v>#NUM!</v>
      </c>
      <c r="JM26" s="3" t="str">
        <f t="shared" ca="1" si="205"/>
        <v xml:space="preserve"> </v>
      </c>
      <c r="JP26" s="37" t="e">
        <f t="shared" ca="1" si="183"/>
        <v>#N/A</v>
      </c>
      <c r="JR26" s="37" t="str">
        <f t="shared" si="184"/>
        <v/>
      </c>
      <c r="JS26" s="3" t="str">
        <f t="shared" si="185"/>
        <v/>
      </c>
      <c r="JT26" s="3" t="str">
        <f t="shared" ca="1" si="252"/>
        <v xml:space="preserve"> </v>
      </c>
      <c r="JU26" s="3" t="str">
        <f t="shared" ca="1" si="253"/>
        <v/>
      </c>
      <c r="JV26" s="3" t="str">
        <f t="shared" ca="1" si="244"/>
        <v/>
      </c>
      <c r="JW26" s="3" t="str">
        <f t="shared" ca="1" si="238"/>
        <v/>
      </c>
      <c r="JX26" s="3" t="str">
        <f t="shared" ca="1" si="228"/>
        <v/>
      </c>
      <c r="JY26" s="3" t="str">
        <f t="shared" ca="1" si="218"/>
        <v/>
      </c>
      <c r="JZ26" s="3" t="str">
        <f t="shared" ca="1" si="206"/>
        <v/>
      </c>
      <c r="KA26" s="3" t="str">
        <f t="shared" ca="1" si="186"/>
        <v/>
      </c>
      <c r="KB26" s="3" t="e">
        <f t="shared" ca="1" si="187"/>
        <v>#N/A</v>
      </c>
      <c r="KC26" s="3" t="str">
        <f t="shared" ca="1" si="254"/>
        <v xml:space="preserve"> </v>
      </c>
      <c r="KD26" s="3" t="str">
        <f t="shared" ca="1" si="255"/>
        <v/>
      </c>
      <c r="KE26" s="3" t="str">
        <f t="shared" ca="1" si="245"/>
        <v/>
      </c>
      <c r="KF26" s="3" t="str">
        <f t="shared" ca="1" si="239"/>
        <v/>
      </c>
      <c r="KG26" s="3" t="str">
        <f t="shared" ca="1" si="229"/>
        <v/>
      </c>
      <c r="KH26" s="3" t="str">
        <f t="shared" ca="1" si="219"/>
        <v/>
      </c>
      <c r="KI26" s="3" t="str">
        <f t="shared" ca="1" si="207"/>
        <v/>
      </c>
      <c r="KJ26" s="3" t="str">
        <f t="shared" ca="1" si="188"/>
        <v/>
      </c>
      <c r="KK26" s="3" t="e">
        <f t="shared" ca="1" si="189"/>
        <v>#N/A</v>
      </c>
      <c r="KU26" s="3" t="e">
        <f t="shared" si="190"/>
        <v>#NUM!</v>
      </c>
      <c r="KV26" s="3" t="e">
        <f t="shared" si="191"/>
        <v>#NUM!</v>
      </c>
      <c r="KW26" s="3" t="str">
        <f t="shared" ca="1" si="271"/>
        <v xml:space="preserve"> </v>
      </c>
      <c r="KX26" s="3" t="str">
        <f t="shared" ca="1" si="272"/>
        <v/>
      </c>
      <c r="KY26" s="3" t="str">
        <f t="shared" ca="1" si="268"/>
        <v/>
      </c>
      <c r="KZ26" s="3" t="str">
        <f t="shared" ca="1" si="266"/>
        <v/>
      </c>
      <c r="LA26" s="3" t="str">
        <f t="shared" ca="1" si="264"/>
        <v/>
      </c>
      <c r="LB26" s="3" t="str">
        <f t="shared" ca="1" si="262"/>
        <v/>
      </c>
      <c r="LC26" s="3" t="str">
        <f t="shared" ca="1" si="260"/>
        <v/>
      </c>
      <c r="LD26" s="3" t="str">
        <f t="shared" ca="1" si="258"/>
        <v/>
      </c>
      <c r="LE26" s="3" t="str">
        <f t="shared" ca="1" si="256"/>
        <v/>
      </c>
      <c r="LF26" s="3" t="str">
        <f t="shared" ca="1" si="246"/>
        <v/>
      </c>
      <c r="LG26" s="3" t="str">
        <f t="shared" ca="1" si="240"/>
        <v/>
      </c>
      <c r="LH26" s="3" t="str">
        <f t="shared" ca="1" si="230"/>
        <v/>
      </c>
      <c r="LI26" s="3" t="str">
        <f t="shared" ca="1" si="220"/>
        <v/>
      </c>
      <c r="LJ26" s="3" t="e">
        <f t="shared" ca="1" si="208"/>
        <v>#NUM!</v>
      </c>
      <c r="LK26" s="3" t="e">
        <f t="shared" ca="1" si="192"/>
        <v>#NUM!</v>
      </c>
      <c r="LL26" s="37" t="e">
        <f t="shared" ca="1" si="193"/>
        <v>#NUM!</v>
      </c>
    </row>
    <row r="27" spans="1:324" s="3" customFormat="1">
      <c r="A27" s="42" t="e">
        <f>IF(D27="","",Data!C35)</f>
        <v>#N/A</v>
      </c>
      <c r="B27" s="5" t="e">
        <f>IF(D27="","",Data!B35)</f>
        <v>#N/A</v>
      </c>
      <c r="C27" s="3">
        <v>19</v>
      </c>
      <c r="D27" s="3" t="e">
        <f>IF(Data!C35="", NA(), Data!C35)</f>
        <v>#N/A</v>
      </c>
      <c r="E27" s="3" t="str">
        <f>IF(Data!C35="", " ", Data!D35)</f>
        <v xml:space="preserve"> </v>
      </c>
      <c r="F27" s="3" t="str">
        <f>IF(E27=" "," ",Data!F$26)</f>
        <v xml:space="preserve"> </v>
      </c>
      <c r="G27" s="3" t="str">
        <f>IF($C27&lt;Data!$F$37,"x"," ")</f>
        <v xml:space="preserve"> </v>
      </c>
      <c r="H27" s="3" t="e">
        <f>IF(I27="",#REF!,I27)</f>
        <v>#N/A</v>
      </c>
      <c r="I27" s="2" t="e">
        <f t="shared" si="49"/>
        <v>#N/A</v>
      </c>
      <c r="J27" s="3" t="str">
        <f>IF(AND(Data!$F$37&lt;&gt;""),IF(AD27=$E27,1,""))</f>
        <v/>
      </c>
      <c r="K27" s="3">
        <f>IF(AND(Data!$F$40&lt;&gt;""),IF(AE27=$E27,2,""))</f>
        <v>2</v>
      </c>
      <c r="L27" s="3" t="str">
        <f>IF(AND(Data!$F$43&lt;&gt;""),IF(AF27=$E27,3,""))</f>
        <v/>
      </c>
      <c r="M27" s="3" t="str">
        <f>IF(AND(Data!$F$46&lt;&gt;""),IF(AG27=$E27,4,""))</f>
        <v/>
      </c>
      <c r="N27" s="3" t="str">
        <f>IF(AND(Data!$F$49&lt;&gt;""),IF(AH27=$E27,5,""))</f>
        <v/>
      </c>
      <c r="O27" s="3" t="str">
        <f>IF(AND(Calc!$LQ$3&lt;&gt;""),IF(AI27=$E27,6,""))</f>
        <v/>
      </c>
      <c r="P27" s="3">
        <f t="shared" si="50"/>
        <v>2</v>
      </c>
      <c r="Q27" s="3">
        <f t="shared" si="51"/>
        <v>2</v>
      </c>
      <c r="R27" s="3" t="str">
        <f t="shared" si="52"/>
        <v/>
      </c>
      <c r="S27" s="3" t="str">
        <f t="shared" si="53"/>
        <v/>
      </c>
      <c r="T27" s="3" t="str">
        <f t="shared" si="54"/>
        <v/>
      </c>
      <c r="U27" s="3">
        <f t="shared" si="55"/>
        <v>2</v>
      </c>
      <c r="V27" s="3">
        <f t="shared" si="56"/>
        <v>2</v>
      </c>
      <c r="W27" s="3" t="str">
        <f t="shared" si="57"/>
        <v/>
      </c>
      <c r="X27" s="3" t="str">
        <f t="shared" si="58"/>
        <v/>
      </c>
      <c r="Y27" s="3">
        <f t="shared" si="59"/>
        <v>2</v>
      </c>
      <c r="Z27" s="3">
        <f t="shared" si="60"/>
        <v>2</v>
      </c>
      <c r="AA27" s="3" t="str">
        <f t="shared" si="61"/>
        <v/>
      </c>
      <c r="AB27" s="3">
        <f t="shared" si="62"/>
        <v>2</v>
      </c>
      <c r="AC27" s="49">
        <f t="shared" si="63"/>
        <v>2</v>
      </c>
      <c r="AD27" s="3" t="str">
        <f>IF($C27&lt;Data!$F$37,E27,"")</f>
        <v/>
      </c>
      <c r="AE27" s="3" t="str">
        <f>IF(AND($C27&gt;=Data!$F$37),IF($C27&lt;Data!$F$40,E27,""))</f>
        <v xml:space="preserve"> </v>
      </c>
      <c r="AF27" s="3" t="b">
        <f>IF(AND($C27&gt;=Data!$F$40),IF($C27&lt;Data!$F$43,E27,""))</f>
        <v>0</v>
      </c>
      <c r="AG27" s="3" t="b">
        <f>IF(AND($C27&gt;=Data!$F$43),IF($C27&lt;Data!$F$46,E27,""))</f>
        <v>0</v>
      </c>
      <c r="AH27" s="3" t="b">
        <f>IF(AND($C27&gt;=Data!$F$46),IF($C27&lt;Data!$F$49,E27,""))</f>
        <v>0</v>
      </c>
      <c r="AI27" s="3" t="b">
        <f>IF(AND($C27&gt;=Data!$F$49),IF($C27&lt;=Calc!$LQ$3,E27,""))</f>
        <v>0</v>
      </c>
      <c r="AJ27" s="3" t="str">
        <f t="shared" si="0"/>
        <v xml:space="preserve"> </v>
      </c>
      <c r="AK27" s="3" t="str">
        <f t="shared" si="64"/>
        <v/>
      </c>
      <c r="AL27" s="3" t="e">
        <f t="shared" si="65"/>
        <v>#NUM!</v>
      </c>
      <c r="AM27" s="3" t="str">
        <f t="shared" si="66"/>
        <v/>
      </c>
      <c r="AN27" s="3" t="str">
        <f t="shared" si="67"/>
        <v/>
      </c>
      <c r="AO27" s="3" t="str">
        <f t="shared" si="68"/>
        <v/>
      </c>
      <c r="AP27" s="3" t="str">
        <f t="shared" si="69"/>
        <v/>
      </c>
      <c r="AQ27" s="3" t="e">
        <f t="shared" si="70"/>
        <v>#NUM!</v>
      </c>
      <c r="AR27" s="3" t="e">
        <f t="shared" si="71"/>
        <v>#NUM!</v>
      </c>
      <c r="AS27" s="3" t="str">
        <f t="shared" si="72"/>
        <v/>
      </c>
      <c r="AT27" s="3" t="str">
        <f t="shared" si="73"/>
        <v/>
      </c>
      <c r="AU27" s="3" t="str">
        <f t="shared" si="74"/>
        <v/>
      </c>
      <c r="AV27" s="3" t="e">
        <f t="shared" si="75"/>
        <v>#NUM!</v>
      </c>
      <c r="AW27" s="3" t="e">
        <f t="shared" si="76"/>
        <v>#NUM!</v>
      </c>
      <c r="AX27" s="3" t="str">
        <f t="shared" si="77"/>
        <v/>
      </c>
      <c r="AY27" s="3" t="str">
        <f t="shared" si="78"/>
        <v/>
      </c>
      <c r="AZ27" s="3" t="e">
        <f t="shared" si="79"/>
        <v>#NUM!</v>
      </c>
      <c r="BA27" s="3" t="e">
        <f t="shared" si="80"/>
        <v>#NUM!</v>
      </c>
      <c r="BB27" s="3" t="str">
        <f t="shared" si="81"/>
        <v/>
      </c>
      <c r="BC27" s="3" t="e">
        <f t="shared" si="82"/>
        <v>#NUM!</v>
      </c>
      <c r="BD27" s="3" t="e">
        <f t="shared" si="83"/>
        <v>#NUM!</v>
      </c>
      <c r="BE27" s="3" t="e">
        <f t="shared" si="84"/>
        <v>#NUM!</v>
      </c>
      <c r="BF27" s="9" t="e">
        <f t="shared" si="1"/>
        <v>#N/A</v>
      </c>
      <c r="BG27" s="3" t="e">
        <f t="shared" si="2"/>
        <v>#N/A</v>
      </c>
      <c r="BH27" s="3" t="e">
        <f t="shared" si="3"/>
        <v>#N/A</v>
      </c>
      <c r="BI27" s="3" t="e">
        <f t="shared" si="85"/>
        <v>#NUM!</v>
      </c>
      <c r="BJ27" s="44" t="str">
        <f t="shared" si="86"/>
        <v/>
      </c>
      <c r="BK27" s="52">
        <f t="shared" si="4"/>
        <v>2</v>
      </c>
      <c r="BL27" s="52" t="str">
        <f t="shared" ca="1" si="231"/>
        <v xml:space="preserve"> </v>
      </c>
      <c r="BM27" s="52" t="str">
        <f t="shared" ca="1" si="232"/>
        <v xml:space="preserve"> </v>
      </c>
      <c r="BN27" s="52" t="str">
        <f t="shared" ca="1" si="221"/>
        <v xml:space="preserve"> </v>
      </c>
      <c r="BO27" s="52" t="str">
        <f t="shared" ca="1" si="209"/>
        <v xml:space="preserve"> </v>
      </c>
      <c r="BP27" s="52" t="str">
        <f t="shared" ca="1" si="194"/>
        <v xml:space="preserve"> </v>
      </c>
      <c r="BQ27" s="52" t="str">
        <f t="shared" ca="1" si="87"/>
        <v xml:space="preserve"> </v>
      </c>
      <c r="BR27" s="52" t="e">
        <f t="shared" ca="1" si="5"/>
        <v>#N/A</v>
      </c>
      <c r="BS27" s="52"/>
      <c r="BT27" s="3" t="str">
        <f t="shared" si="88"/>
        <v/>
      </c>
      <c r="BU27" s="3">
        <f t="shared" si="6"/>
        <v>0</v>
      </c>
      <c r="BV27" s="3">
        <f t="shared" si="89"/>
        <v>1</v>
      </c>
      <c r="BW27" s="3">
        <f t="shared" si="90"/>
        <v>0</v>
      </c>
      <c r="BX27" s="3" t="str">
        <f t="shared" ca="1" si="7"/>
        <v xml:space="preserve"> </v>
      </c>
      <c r="BY27" s="3" t="str">
        <f t="shared" ca="1" si="233"/>
        <v/>
      </c>
      <c r="BZ27" s="3" t="str">
        <f t="shared" ca="1" si="222"/>
        <v/>
      </c>
      <c r="CA27" s="3" t="str">
        <f t="shared" ca="1" si="210"/>
        <v/>
      </c>
      <c r="CB27" s="3" t="str">
        <f t="shared" ca="1" si="195"/>
        <v/>
      </c>
      <c r="CC27" s="3" t="str">
        <f t="shared" ca="1" si="91"/>
        <v/>
      </c>
      <c r="CD27" s="3" t="str">
        <f t="shared" ca="1" si="8"/>
        <v/>
      </c>
      <c r="CE27" s="3" t="str">
        <f t="shared" ca="1" si="9"/>
        <v/>
      </c>
      <c r="CF27" s="3" t="str">
        <f t="shared" si="10"/>
        <v/>
      </c>
      <c r="CG27" s="37" t="e">
        <f t="shared" ca="1" si="11"/>
        <v>#N/A</v>
      </c>
      <c r="CH27" s="3" t="str">
        <f t="shared" si="12"/>
        <v/>
      </c>
      <c r="CI27" s="3">
        <f t="shared" si="92"/>
        <v>0</v>
      </c>
      <c r="CJ27" s="3">
        <f t="shared" si="196"/>
        <v>1</v>
      </c>
      <c r="CK27" s="3">
        <f t="shared" si="197"/>
        <v>0</v>
      </c>
      <c r="CL27" s="3" t="str">
        <f t="shared" ca="1" si="13"/>
        <v xml:space="preserve"> </v>
      </c>
      <c r="CM27" s="3" t="str">
        <f t="shared" ca="1" si="234"/>
        <v/>
      </c>
      <c r="CN27" s="3" t="str">
        <f t="shared" ca="1" si="223"/>
        <v/>
      </c>
      <c r="CO27" s="3" t="str">
        <f t="shared" ca="1" si="211"/>
        <v/>
      </c>
      <c r="CP27" s="3" t="str">
        <f t="shared" ca="1" si="198"/>
        <v/>
      </c>
      <c r="CQ27" s="3" t="str">
        <f t="shared" ca="1" si="93"/>
        <v/>
      </c>
      <c r="CR27" s="3" t="str">
        <f t="shared" ca="1" si="94"/>
        <v/>
      </c>
      <c r="CS27" s="3" t="str">
        <f t="shared" ca="1" si="95"/>
        <v/>
      </c>
      <c r="CT27" s="3" t="str">
        <f t="shared" si="96"/>
        <v/>
      </c>
      <c r="CU27" s="37" t="e">
        <f t="shared" ca="1" si="97"/>
        <v>#N/A</v>
      </c>
      <c r="CW27" s="3" t="str">
        <f t="shared" ca="1" si="98"/>
        <v/>
      </c>
      <c r="CX27" s="3">
        <f t="shared" ca="1" si="212"/>
        <v>0</v>
      </c>
      <c r="CY27" s="2">
        <f t="shared" ca="1" si="99"/>
        <v>0</v>
      </c>
      <c r="CZ27" s="3" t="str">
        <f t="shared" ca="1" si="14"/>
        <v/>
      </c>
      <c r="DA27" s="3" t="str">
        <f t="shared" ca="1" si="15"/>
        <v/>
      </c>
      <c r="DB27" s="3" t="str">
        <f t="shared" ca="1" si="16"/>
        <v/>
      </c>
      <c r="DC27" s="3" t="str">
        <f t="shared" ca="1" si="100"/>
        <v/>
      </c>
      <c r="DD27" s="37" t="e">
        <f t="shared" ca="1" si="17"/>
        <v>#N/A</v>
      </c>
      <c r="DE27" s="3" t="str">
        <f t="shared" ca="1" si="101"/>
        <v/>
      </c>
      <c r="DF27" s="3">
        <f t="shared" ca="1" si="199"/>
        <v>0</v>
      </c>
      <c r="DG27" s="2">
        <f t="shared" ca="1" si="102"/>
        <v>0</v>
      </c>
      <c r="DH27" s="3" t="str">
        <f t="shared" ca="1" si="18"/>
        <v/>
      </c>
      <c r="DI27" s="3" t="str">
        <f ca="1">IF(E27=BJ27,1,IF(DH27=E27,9,""))</f>
        <v/>
      </c>
      <c r="DJ27" s="3" t="str">
        <f ca="1">IF(AND(OFFSET(DG27,1,0)=1,OFFSET(DI27,1,0)=1),E27,"")</f>
        <v/>
      </c>
      <c r="DK27" s="3" t="str">
        <f t="shared" ca="1" si="103"/>
        <v/>
      </c>
      <c r="DL27" s="37" t="e">
        <f ca="1">IF(DJ27=E27,E27, IF(DK27="",#N/A,E27))</f>
        <v>#N/A</v>
      </c>
      <c r="DN27" s="2" t="str">
        <f t="shared" si="22"/>
        <v xml:space="preserve"> </v>
      </c>
      <c r="DO27" s="3" t="str">
        <f t="shared" si="104"/>
        <v xml:space="preserve"> </v>
      </c>
      <c r="DP27" s="3" t="str">
        <f t="shared" si="105"/>
        <v xml:space="preserve"> </v>
      </c>
      <c r="DT27" s="37" t="e">
        <f t="shared" si="23"/>
        <v>#N/A</v>
      </c>
      <c r="DU27" s="3">
        <v>20</v>
      </c>
      <c r="DV27" s="3">
        <v>6</v>
      </c>
      <c r="DW27" s="7">
        <v>15</v>
      </c>
      <c r="DX27" s="7"/>
      <c r="DY27" s="7" t="e">
        <f t="shared" si="106"/>
        <v>#NUM!</v>
      </c>
      <c r="DZ27" s="7" t="e">
        <f t="shared" si="24"/>
        <v>#NUM!</v>
      </c>
      <c r="EA27" s="7" t="e">
        <f t="shared" si="25"/>
        <v>#NUM!</v>
      </c>
      <c r="EB27" s="7" t="e">
        <f t="shared" si="107"/>
        <v>#NUM!</v>
      </c>
      <c r="EC27" s="3" t="e">
        <f t="shared" si="26"/>
        <v>#NUM!</v>
      </c>
      <c r="ED27" s="3" t="str">
        <f t="shared" si="108"/>
        <v/>
      </c>
      <c r="EE27" s="3" t="e">
        <f t="shared" si="109"/>
        <v>#DIV/0!</v>
      </c>
      <c r="EF27" s="3" t="str">
        <f t="shared" si="110"/>
        <v/>
      </c>
      <c r="EG27" s="3" t="str">
        <f t="shared" si="111"/>
        <v/>
      </c>
      <c r="EH27" s="3" t="str">
        <f t="shared" si="112"/>
        <v/>
      </c>
      <c r="EI27" s="3" t="str">
        <f t="shared" si="113"/>
        <v/>
      </c>
      <c r="EJ27" s="3" t="e">
        <f t="shared" si="114"/>
        <v>#DIV/0!</v>
      </c>
      <c r="EK27" s="3" t="e">
        <f t="shared" si="115"/>
        <v>#DIV/0!</v>
      </c>
      <c r="EL27" s="3" t="str">
        <f t="shared" si="116"/>
        <v/>
      </c>
      <c r="EM27" s="3" t="str">
        <f t="shared" si="117"/>
        <v/>
      </c>
      <c r="EN27" s="3" t="str">
        <f t="shared" si="118"/>
        <v/>
      </c>
      <c r="EO27" s="3" t="e">
        <f t="shared" si="119"/>
        <v>#DIV/0!</v>
      </c>
      <c r="EP27" s="3" t="e">
        <f t="shared" si="120"/>
        <v>#DIV/0!</v>
      </c>
      <c r="EQ27" s="3" t="str">
        <f t="shared" si="121"/>
        <v/>
      </c>
      <c r="ER27" s="3" t="str">
        <f t="shared" si="122"/>
        <v/>
      </c>
      <c r="ES27" s="3" t="e">
        <f t="shared" si="123"/>
        <v>#DIV/0!</v>
      </c>
      <c r="ET27" s="3" t="e">
        <f t="shared" si="124"/>
        <v>#DIV/0!</v>
      </c>
      <c r="EU27" s="3" t="str">
        <f t="shared" si="125"/>
        <v/>
      </c>
      <c r="EV27" s="3" t="e">
        <f t="shared" si="126"/>
        <v>#DIV/0!</v>
      </c>
      <c r="EW27" s="3" t="e">
        <f t="shared" si="127"/>
        <v>#DIV/0!</v>
      </c>
      <c r="EX27" s="3" t="e">
        <f t="shared" si="128"/>
        <v>#NUM!</v>
      </c>
      <c r="EZ27" s="40">
        <f t="shared" si="27"/>
        <v>1</v>
      </c>
      <c r="FA27" s="9" t="e">
        <f t="shared" si="28"/>
        <v>#NUM!</v>
      </c>
      <c r="FB27" s="9" t="e">
        <f t="shared" si="29"/>
        <v>#N/A</v>
      </c>
      <c r="FC27" s="9" t="e">
        <f t="shared" si="30"/>
        <v>#N/A</v>
      </c>
      <c r="FD27" s="9" t="e">
        <f t="shared" si="31"/>
        <v>#N/A</v>
      </c>
      <c r="FE27" s="3" t="e">
        <f t="shared" si="129"/>
        <v>#NUM!</v>
      </c>
      <c r="FG27" s="3" t="str">
        <f t="shared" si="130"/>
        <v/>
      </c>
      <c r="FH27" s="3" t="e">
        <f t="shared" si="131"/>
        <v>#DIV/0!</v>
      </c>
      <c r="FI27" s="3" t="str">
        <f t="shared" si="132"/>
        <v/>
      </c>
      <c r="FJ27" s="3" t="str">
        <f t="shared" si="133"/>
        <v/>
      </c>
      <c r="FK27" s="3" t="str">
        <f t="shared" si="134"/>
        <v/>
      </c>
      <c r="FL27" s="3" t="str">
        <f t="shared" si="135"/>
        <v/>
      </c>
      <c r="FM27" s="3" t="e">
        <f t="shared" si="136"/>
        <v>#DIV/0!</v>
      </c>
      <c r="FN27" s="3" t="e">
        <f t="shared" si="137"/>
        <v>#DIV/0!</v>
      </c>
      <c r="FO27" s="3" t="str">
        <f t="shared" si="138"/>
        <v/>
      </c>
      <c r="FP27" s="3" t="str">
        <f t="shared" si="139"/>
        <v/>
      </c>
      <c r="FQ27" s="3" t="str">
        <f t="shared" si="140"/>
        <v/>
      </c>
      <c r="FR27" s="3" t="e">
        <f t="shared" si="141"/>
        <v>#DIV/0!</v>
      </c>
      <c r="FS27" s="3" t="e">
        <f t="shared" si="142"/>
        <v>#DIV/0!</v>
      </c>
      <c r="FT27" s="3" t="str">
        <f t="shared" si="143"/>
        <v/>
      </c>
      <c r="FU27" s="3" t="str">
        <f t="shared" si="144"/>
        <v/>
      </c>
      <c r="FV27" s="3" t="e">
        <f t="shared" si="145"/>
        <v>#DIV/0!</v>
      </c>
      <c r="FW27" s="3" t="e">
        <f t="shared" si="146"/>
        <v>#DIV/0!</v>
      </c>
      <c r="FX27" s="3" t="str">
        <f t="shared" si="147"/>
        <v/>
      </c>
      <c r="FY27" s="3" t="e">
        <f t="shared" si="148"/>
        <v>#DIV/0!</v>
      </c>
      <c r="FZ27" s="3" t="e">
        <f t="shared" si="149"/>
        <v>#DIV/0!</v>
      </c>
      <c r="GA27" s="3" t="e">
        <f t="shared" si="150"/>
        <v>#NUM!</v>
      </c>
      <c r="GB27" s="3" t="str">
        <f t="shared" si="151"/>
        <v/>
      </c>
      <c r="GC27" s="3" t="str">
        <f t="shared" si="152"/>
        <v/>
      </c>
      <c r="GD27" s="3" t="str">
        <f t="shared" si="153"/>
        <v/>
      </c>
      <c r="GE27" s="3" t="str">
        <f t="shared" si="154"/>
        <v/>
      </c>
      <c r="GF27" s="3" t="str">
        <f t="shared" si="155"/>
        <v/>
      </c>
      <c r="GG27" s="3" t="str">
        <f t="shared" si="156"/>
        <v/>
      </c>
      <c r="GI27" s="9" t="str">
        <f t="shared" si="200"/>
        <v/>
      </c>
      <c r="GJ27" s="9" t="str">
        <f t="shared" si="157"/>
        <v/>
      </c>
      <c r="GK27" s="9" t="str">
        <f t="shared" si="158"/>
        <v/>
      </c>
      <c r="GL27" s="41" t="e">
        <f t="shared" si="159"/>
        <v>#DIV/0!</v>
      </c>
      <c r="GM27" s="41" t="e">
        <f t="shared" si="160"/>
        <v>#DIV/0!</v>
      </c>
      <c r="GN27" s="41" t="e">
        <f t="shared" si="32"/>
        <v>#N/A</v>
      </c>
      <c r="GO27" s="41" t="e">
        <f t="shared" si="33"/>
        <v>#N/A</v>
      </c>
      <c r="GP27" s="3" t="e">
        <f t="shared" si="161"/>
        <v>#NUM!</v>
      </c>
      <c r="GQ27" s="55" t="e">
        <f t="shared" si="34"/>
        <v>#NUM!</v>
      </c>
      <c r="GR27" s="55" t="e">
        <f t="shared" si="35"/>
        <v>#NUM!</v>
      </c>
      <c r="GS27" s="3" t="e">
        <f t="shared" si="36"/>
        <v>#NUM!</v>
      </c>
      <c r="GT27" s="3" t="e">
        <f t="shared" si="37"/>
        <v>#NUM!</v>
      </c>
      <c r="GU27" s="3" t="e">
        <f t="shared" si="38"/>
        <v>#NUM!</v>
      </c>
      <c r="GV27" s="3" t="e">
        <f t="shared" si="39"/>
        <v>#NUM!</v>
      </c>
      <c r="GX27" s="37" t="e">
        <f t="shared" si="40"/>
        <v>#NUM!</v>
      </c>
      <c r="GZ27" s="3" t="e">
        <f t="shared" si="41"/>
        <v>#NUM!</v>
      </c>
      <c r="HA27" s="3" t="e">
        <f t="shared" ca="1" si="213"/>
        <v>#NUM!</v>
      </c>
      <c r="HB27" s="2" t="e">
        <f t="shared" ca="1" si="214"/>
        <v>#NUM!</v>
      </c>
      <c r="HC27" s="2" t="e">
        <f t="shared" ca="1" si="224"/>
        <v>#NUM!</v>
      </c>
      <c r="HD27" s="39" t="e">
        <f t="shared" ca="1" si="163"/>
        <v>#NUM!</v>
      </c>
      <c r="HF27" s="3" t="str">
        <f t="shared" si="42"/>
        <v/>
      </c>
      <c r="HG27" s="3" t="str">
        <f t="shared" si="43"/>
        <v/>
      </c>
      <c r="HH27" s="3" t="str">
        <f t="shared" ca="1" si="247"/>
        <v xml:space="preserve"> </v>
      </c>
      <c r="HI27" s="3" t="str">
        <f t="shared" ca="1" si="248"/>
        <v/>
      </c>
      <c r="HJ27" s="3" t="str">
        <f t="shared" ca="1" si="241"/>
        <v/>
      </c>
      <c r="HK27" s="3" t="str">
        <f t="shared" ca="1" si="235"/>
        <v/>
      </c>
      <c r="HL27" s="3" t="str">
        <f t="shared" ca="1" si="225"/>
        <v/>
      </c>
      <c r="HM27" s="3" t="str">
        <f t="shared" ca="1" si="215"/>
        <v/>
      </c>
      <c r="HN27" s="3" t="str">
        <f t="shared" ca="1" si="201"/>
        <v/>
      </c>
      <c r="HO27" s="3" t="str">
        <f t="shared" ca="1" si="164"/>
        <v/>
      </c>
      <c r="HP27" s="37" t="e">
        <f t="shared" ca="1" si="44"/>
        <v>#N/A</v>
      </c>
      <c r="HQ27" s="3" t="str">
        <f t="shared" ca="1" si="249"/>
        <v xml:space="preserve"> </v>
      </c>
      <c r="HR27" s="3" t="str">
        <f t="shared" ca="1" si="250"/>
        <v/>
      </c>
      <c r="HS27" s="3" t="str">
        <f t="shared" ca="1" si="242"/>
        <v/>
      </c>
      <c r="HT27" s="3" t="str">
        <f t="shared" ca="1" si="236"/>
        <v/>
      </c>
      <c r="HU27" s="3" t="str">
        <f t="shared" ca="1" si="226"/>
        <v/>
      </c>
      <c r="HV27" s="3" t="str">
        <f t="shared" ca="1" si="216"/>
        <v/>
      </c>
      <c r="HW27" s="3" t="str">
        <f t="shared" ca="1" si="202"/>
        <v/>
      </c>
      <c r="HX27" s="3" t="str">
        <f t="shared" ca="1" si="165"/>
        <v/>
      </c>
      <c r="HY27" s="37" t="e">
        <f t="shared" ca="1" si="45"/>
        <v>#N/A</v>
      </c>
      <c r="IA27" s="3" t="e">
        <f t="shared" ca="1" si="166"/>
        <v>#NUM!</v>
      </c>
      <c r="IB27" s="3" t="e">
        <f t="shared" ca="1" si="203"/>
        <v>#NUM!</v>
      </c>
      <c r="IC27" s="2" t="e">
        <f t="shared" ca="1" si="167"/>
        <v>#NUM!</v>
      </c>
      <c r="ID27" s="37" t="e">
        <f t="shared" ca="1" si="46"/>
        <v>#NUM!</v>
      </c>
      <c r="IE27" s="3" t="e">
        <f t="shared" ca="1" si="168"/>
        <v>#NUM!</v>
      </c>
      <c r="IF27" s="3" t="e">
        <f t="shared" ca="1" si="169"/>
        <v>#NUM!</v>
      </c>
      <c r="IG27" s="2" t="e">
        <f t="shared" ca="1" si="170"/>
        <v>#NUM!</v>
      </c>
      <c r="IH27" s="37" t="e">
        <f t="shared" ca="1" si="47"/>
        <v>#NUM!</v>
      </c>
      <c r="II27" s="3" t="e">
        <f t="shared" si="171"/>
        <v>#N/A</v>
      </c>
      <c r="IJ27" s="3" t="e">
        <f t="shared" si="172"/>
        <v>#N/A</v>
      </c>
      <c r="IK27" s="3" t="str">
        <f t="shared" ca="1" si="269"/>
        <v xml:space="preserve"> </v>
      </c>
      <c r="IL27" s="3" t="str">
        <f t="shared" ca="1" si="270"/>
        <v/>
      </c>
      <c r="IM27" s="3" t="str">
        <f t="shared" ca="1" si="267"/>
        <v/>
      </c>
      <c r="IN27" s="3" t="str">
        <f t="shared" ca="1" si="265"/>
        <v/>
      </c>
      <c r="IO27" s="3" t="str">
        <f t="shared" ca="1" si="263"/>
        <v/>
      </c>
      <c r="IP27" s="3" t="str">
        <f t="shared" ca="1" si="261"/>
        <v/>
      </c>
      <c r="IQ27" s="3" t="str">
        <f t="shared" ca="1" si="259"/>
        <v/>
      </c>
      <c r="IR27" s="3" t="str">
        <f t="shared" ca="1" si="257"/>
        <v/>
      </c>
      <c r="IS27" s="3" t="str">
        <f t="shared" ca="1" si="251"/>
        <v/>
      </c>
      <c r="IT27" s="3" t="str">
        <f t="shared" ca="1" si="243"/>
        <v/>
      </c>
      <c r="IU27" s="3" t="str">
        <f t="shared" ca="1" si="237"/>
        <v/>
      </c>
      <c r="IV27" s="3" t="str">
        <f t="shared" ca="1" si="227"/>
        <v/>
      </c>
      <c r="IW27" s="3" t="e">
        <f t="shared" ca="1" si="217"/>
        <v>#N/A</v>
      </c>
      <c r="IX27" s="3" t="e">
        <f t="shared" ca="1" si="204"/>
        <v>#N/A</v>
      </c>
      <c r="IY27" s="3" t="e">
        <f t="shared" ca="1" si="173"/>
        <v>#N/A</v>
      </c>
      <c r="IZ27" s="37" t="e">
        <f t="shared" ca="1" si="48"/>
        <v>#N/A</v>
      </c>
      <c r="JB27" s="3" t="str">
        <f t="shared" si="174"/>
        <v/>
      </c>
      <c r="JC27" s="55" t="e">
        <f t="shared" si="175"/>
        <v>#NUM!</v>
      </c>
      <c r="JD27" s="41" t="e">
        <f t="shared" si="176"/>
        <v>#NUM!</v>
      </c>
      <c r="JE27" s="41" t="e">
        <f t="shared" si="177"/>
        <v>#NUM!</v>
      </c>
      <c r="JF27" s="3" t="e">
        <f t="shared" si="178"/>
        <v>#NUM!</v>
      </c>
      <c r="JG27" s="41" t="e">
        <f t="shared" si="179"/>
        <v>#NUM!</v>
      </c>
      <c r="JH27" s="41" t="e">
        <f t="shared" si="180"/>
        <v>#NUM!</v>
      </c>
      <c r="JJ27" s="37" t="e">
        <f t="shared" si="181"/>
        <v>#NUM!</v>
      </c>
      <c r="JL27" s="3" t="e">
        <f t="shared" si="182"/>
        <v>#NUM!</v>
      </c>
      <c r="JM27" s="3" t="e">
        <f t="shared" ca="1" si="205"/>
        <v>#NUM!</v>
      </c>
      <c r="JP27" s="37" t="e">
        <f t="shared" ca="1" si="183"/>
        <v>#NUM!</v>
      </c>
      <c r="JR27" s="37" t="str">
        <f t="shared" si="184"/>
        <v/>
      </c>
      <c r="JS27" s="3" t="str">
        <f t="shared" si="185"/>
        <v/>
      </c>
      <c r="JT27" s="3" t="str">
        <f t="shared" ca="1" si="252"/>
        <v xml:space="preserve"> </v>
      </c>
      <c r="JU27" s="3" t="str">
        <f t="shared" ca="1" si="253"/>
        <v/>
      </c>
      <c r="JV27" s="3" t="str">
        <f t="shared" ca="1" si="244"/>
        <v/>
      </c>
      <c r="JW27" s="3" t="str">
        <f t="shared" ca="1" si="238"/>
        <v/>
      </c>
      <c r="JX27" s="3" t="str">
        <f t="shared" ca="1" si="228"/>
        <v/>
      </c>
      <c r="JY27" s="3" t="str">
        <f t="shared" ca="1" si="218"/>
        <v/>
      </c>
      <c r="JZ27" s="3" t="str">
        <f t="shared" ca="1" si="206"/>
        <v/>
      </c>
      <c r="KA27" s="3" t="str">
        <f t="shared" ca="1" si="186"/>
        <v/>
      </c>
      <c r="KB27" s="3" t="e">
        <f t="shared" ca="1" si="187"/>
        <v>#N/A</v>
      </c>
      <c r="KC27" s="3" t="str">
        <f t="shared" ca="1" si="254"/>
        <v xml:space="preserve"> </v>
      </c>
      <c r="KD27" s="3" t="str">
        <f t="shared" ca="1" si="255"/>
        <v/>
      </c>
      <c r="KE27" s="3" t="str">
        <f t="shared" ca="1" si="245"/>
        <v/>
      </c>
      <c r="KF27" s="3" t="str">
        <f t="shared" ca="1" si="239"/>
        <v/>
      </c>
      <c r="KG27" s="3" t="str">
        <f t="shared" ca="1" si="229"/>
        <v/>
      </c>
      <c r="KH27" s="3" t="str">
        <f t="shared" ca="1" si="219"/>
        <v/>
      </c>
      <c r="KI27" s="3" t="str">
        <f t="shared" ca="1" si="207"/>
        <v/>
      </c>
      <c r="KJ27" s="3" t="str">
        <f t="shared" ca="1" si="188"/>
        <v/>
      </c>
      <c r="KK27" s="3" t="e">
        <f t="shared" ca="1" si="189"/>
        <v>#N/A</v>
      </c>
      <c r="KU27" s="3" t="e">
        <f t="shared" si="190"/>
        <v>#NUM!</v>
      </c>
      <c r="KV27" s="3" t="e">
        <f t="shared" si="191"/>
        <v>#NUM!</v>
      </c>
      <c r="KW27" s="3" t="str">
        <f t="shared" ca="1" si="271"/>
        <v xml:space="preserve"> </v>
      </c>
      <c r="KX27" s="3" t="str">
        <f t="shared" ca="1" si="272"/>
        <v/>
      </c>
      <c r="KY27" s="3" t="str">
        <f t="shared" ca="1" si="268"/>
        <v/>
      </c>
      <c r="KZ27" s="3" t="str">
        <f t="shared" ca="1" si="266"/>
        <v/>
      </c>
      <c r="LA27" s="3" t="str">
        <f t="shared" ca="1" si="264"/>
        <v/>
      </c>
      <c r="LB27" s="3" t="str">
        <f t="shared" ca="1" si="262"/>
        <v/>
      </c>
      <c r="LC27" s="3" t="str">
        <f t="shared" ca="1" si="260"/>
        <v/>
      </c>
      <c r="LD27" s="3" t="str">
        <f t="shared" ca="1" si="258"/>
        <v/>
      </c>
      <c r="LE27" s="3" t="str">
        <f t="shared" ca="1" si="256"/>
        <v/>
      </c>
      <c r="LF27" s="3" t="str">
        <f t="shared" ca="1" si="246"/>
        <v/>
      </c>
      <c r="LG27" s="3" t="str">
        <f t="shared" ca="1" si="240"/>
        <v/>
      </c>
      <c r="LH27" s="3" t="str">
        <f t="shared" ca="1" si="230"/>
        <v/>
      </c>
      <c r="LI27" s="3" t="e">
        <f t="shared" ca="1" si="220"/>
        <v>#NUM!</v>
      </c>
      <c r="LJ27" s="3" t="e">
        <f t="shared" ca="1" si="208"/>
        <v>#NUM!</v>
      </c>
      <c r="LK27" s="3" t="e">
        <f t="shared" ca="1" si="192"/>
        <v>#NUM!</v>
      </c>
      <c r="LL27" s="37" t="e">
        <f t="shared" ca="1" si="193"/>
        <v>#NUM!</v>
      </c>
    </row>
    <row r="28" spans="1:324" s="3" customFormat="1">
      <c r="A28" s="42" t="e">
        <f>IF(D28="","",Data!C36)</f>
        <v>#N/A</v>
      </c>
      <c r="B28" s="5" t="e">
        <f>IF(D28="","",Data!B36)</f>
        <v>#N/A</v>
      </c>
      <c r="C28" s="3">
        <v>20</v>
      </c>
      <c r="D28" s="3" t="e">
        <f>IF(Data!C36="", NA(), Data!C36)</f>
        <v>#N/A</v>
      </c>
      <c r="E28" s="3" t="str">
        <f>IF(Data!C36="", " ", Data!D36)</f>
        <v xml:space="preserve"> </v>
      </c>
      <c r="F28" s="3" t="str">
        <f>IF(E28=" "," ",Data!F$26)</f>
        <v xml:space="preserve"> </v>
      </c>
      <c r="G28" s="3" t="str">
        <f>IF($C28&lt;Data!$F$37,"x"," ")</f>
        <v xml:space="preserve"> </v>
      </c>
      <c r="H28" s="3" t="e">
        <f>IF(I28="",#REF!,I28)</f>
        <v>#N/A</v>
      </c>
      <c r="I28" s="2" t="e">
        <f t="shared" si="49"/>
        <v>#N/A</v>
      </c>
      <c r="J28" s="3" t="str">
        <f>IF(AND(Data!$F$37&lt;&gt;""),IF(AD28=$E28,1,""))</f>
        <v/>
      </c>
      <c r="K28" s="3">
        <f>IF(AND(Data!$F$40&lt;&gt;""),IF(AE28=$E28,2,""))</f>
        <v>2</v>
      </c>
      <c r="L28" s="3" t="str">
        <f>IF(AND(Data!$F$43&lt;&gt;""),IF(AF28=$E28,3,""))</f>
        <v/>
      </c>
      <c r="M28" s="3" t="str">
        <f>IF(AND(Data!$F$46&lt;&gt;""),IF(AG28=$E28,4,""))</f>
        <v/>
      </c>
      <c r="N28" s="3" t="str">
        <f>IF(AND(Data!$F$49&lt;&gt;""),IF(AH28=$E28,5,""))</f>
        <v/>
      </c>
      <c r="O28" s="3" t="str">
        <f>IF(AND(Calc!$LQ$3&lt;&gt;""),IF(AI28=$E28,6,""))</f>
        <v/>
      </c>
      <c r="P28" s="3">
        <f t="shared" si="50"/>
        <v>2</v>
      </c>
      <c r="Q28" s="3">
        <f t="shared" si="51"/>
        <v>2</v>
      </c>
      <c r="R28" s="3" t="str">
        <f t="shared" si="52"/>
        <v/>
      </c>
      <c r="S28" s="3" t="str">
        <f t="shared" si="53"/>
        <v/>
      </c>
      <c r="T28" s="3" t="str">
        <f t="shared" si="54"/>
        <v/>
      </c>
      <c r="U28" s="3">
        <f t="shared" si="55"/>
        <v>2</v>
      </c>
      <c r="V28" s="3">
        <f t="shared" si="56"/>
        <v>2</v>
      </c>
      <c r="W28" s="3" t="str">
        <f t="shared" si="57"/>
        <v/>
      </c>
      <c r="X28" s="3" t="str">
        <f t="shared" si="58"/>
        <v/>
      </c>
      <c r="Y28" s="3">
        <f t="shared" si="59"/>
        <v>2</v>
      </c>
      <c r="Z28" s="3">
        <f t="shared" si="60"/>
        <v>2</v>
      </c>
      <c r="AA28" s="3" t="str">
        <f t="shared" si="61"/>
        <v/>
      </c>
      <c r="AB28" s="3">
        <f t="shared" si="62"/>
        <v>2</v>
      </c>
      <c r="AC28" s="49">
        <f t="shared" si="63"/>
        <v>2</v>
      </c>
      <c r="AD28" s="3" t="str">
        <f>IF($C28&lt;Data!$F$37,E28,"")</f>
        <v/>
      </c>
      <c r="AE28" s="3" t="str">
        <f>IF(AND($C28&gt;=Data!$F$37),IF($C28&lt;Data!$F$40,E28,""))</f>
        <v xml:space="preserve"> </v>
      </c>
      <c r="AF28" s="3" t="b">
        <f>IF(AND($C28&gt;=Data!$F$40),IF($C28&lt;Data!$F$43,E28,""))</f>
        <v>0</v>
      </c>
      <c r="AG28" s="3" t="b">
        <f>IF(AND($C28&gt;=Data!$F$43),IF($C28&lt;Data!$F$46,E28,""))</f>
        <v>0</v>
      </c>
      <c r="AH28" s="3" t="b">
        <f>IF(AND($C28&gt;=Data!$F$46),IF($C28&lt;Data!$F$49,E28,""))</f>
        <v>0</v>
      </c>
      <c r="AI28" s="3" t="b">
        <f>IF(AND($C28&gt;=Data!$F$49),IF($C28&lt;=Calc!$LQ$3,E28,""))</f>
        <v>0</v>
      </c>
      <c r="AJ28" s="3" t="str">
        <f t="shared" si="0"/>
        <v xml:space="preserve"> </v>
      </c>
      <c r="AK28" s="3" t="str">
        <f t="shared" si="64"/>
        <v/>
      </c>
      <c r="AL28" s="3" t="e">
        <f t="shared" si="65"/>
        <v>#NUM!</v>
      </c>
      <c r="AM28" s="3" t="str">
        <f t="shared" si="66"/>
        <v/>
      </c>
      <c r="AN28" s="3" t="str">
        <f t="shared" si="67"/>
        <v/>
      </c>
      <c r="AO28" s="3" t="str">
        <f t="shared" si="68"/>
        <v/>
      </c>
      <c r="AP28" s="3" t="str">
        <f t="shared" si="69"/>
        <v/>
      </c>
      <c r="AQ28" s="3" t="e">
        <f t="shared" si="70"/>
        <v>#NUM!</v>
      </c>
      <c r="AR28" s="3" t="e">
        <f t="shared" si="71"/>
        <v>#NUM!</v>
      </c>
      <c r="AS28" s="3" t="str">
        <f t="shared" si="72"/>
        <v/>
      </c>
      <c r="AT28" s="3" t="str">
        <f t="shared" si="73"/>
        <v/>
      </c>
      <c r="AU28" s="3" t="str">
        <f t="shared" si="74"/>
        <v/>
      </c>
      <c r="AV28" s="3" t="e">
        <f t="shared" si="75"/>
        <v>#NUM!</v>
      </c>
      <c r="AW28" s="3" t="e">
        <f t="shared" si="76"/>
        <v>#NUM!</v>
      </c>
      <c r="AX28" s="3" t="str">
        <f t="shared" si="77"/>
        <v/>
      </c>
      <c r="AY28" s="3" t="str">
        <f t="shared" si="78"/>
        <v/>
      </c>
      <c r="AZ28" s="3" t="e">
        <f t="shared" si="79"/>
        <v>#NUM!</v>
      </c>
      <c r="BA28" s="3" t="e">
        <f t="shared" si="80"/>
        <v>#NUM!</v>
      </c>
      <c r="BB28" s="3" t="str">
        <f t="shared" si="81"/>
        <v/>
      </c>
      <c r="BC28" s="3" t="e">
        <f t="shared" si="82"/>
        <v>#NUM!</v>
      </c>
      <c r="BD28" s="3" t="e">
        <f t="shared" si="83"/>
        <v>#NUM!</v>
      </c>
      <c r="BE28" s="3" t="e">
        <f t="shared" si="84"/>
        <v>#NUM!</v>
      </c>
      <c r="BF28" s="9" t="e">
        <f t="shared" si="1"/>
        <v>#N/A</v>
      </c>
      <c r="BG28" s="3" t="e">
        <f t="shared" si="2"/>
        <v>#N/A</v>
      </c>
      <c r="BH28" s="3" t="e">
        <f t="shared" si="3"/>
        <v>#N/A</v>
      </c>
      <c r="BI28" s="3" t="e">
        <f t="shared" si="85"/>
        <v>#NUM!</v>
      </c>
      <c r="BJ28" s="44" t="str">
        <f t="shared" si="86"/>
        <v/>
      </c>
      <c r="BK28" s="52">
        <f t="shared" si="4"/>
        <v>2</v>
      </c>
      <c r="BL28" s="52" t="str">
        <f t="shared" ca="1" si="231"/>
        <v xml:space="preserve"> </v>
      </c>
      <c r="BM28" s="52" t="str">
        <f t="shared" ca="1" si="232"/>
        <v xml:space="preserve"> </v>
      </c>
      <c r="BN28" s="52" t="str">
        <f t="shared" ca="1" si="221"/>
        <v xml:space="preserve"> </v>
      </c>
      <c r="BO28" s="52" t="str">
        <f t="shared" ca="1" si="209"/>
        <v xml:space="preserve"> </v>
      </c>
      <c r="BP28" s="52" t="str">
        <f t="shared" ca="1" si="194"/>
        <v xml:space="preserve"> </v>
      </c>
      <c r="BQ28" s="52" t="str">
        <f t="shared" ca="1" si="87"/>
        <v xml:space="preserve"> </v>
      </c>
      <c r="BR28" s="52" t="e">
        <f t="shared" ca="1" si="5"/>
        <v>#N/A</v>
      </c>
      <c r="BS28" s="52"/>
      <c r="BT28" s="3" t="str">
        <f t="shared" si="88"/>
        <v/>
      </c>
      <c r="BU28" s="3">
        <f t="shared" si="6"/>
        <v>0</v>
      </c>
      <c r="BV28" s="3">
        <f t="shared" si="89"/>
        <v>1</v>
      </c>
      <c r="BW28" s="3">
        <f t="shared" si="90"/>
        <v>0</v>
      </c>
      <c r="BX28" s="3" t="str">
        <f t="shared" ca="1" si="7"/>
        <v xml:space="preserve"> </v>
      </c>
      <c r="BY28" s="3" t="str">
        <f t="shared" ca="1" si="233"/>
        <v/>
      </c>
      <c r="BZ28" s="3" t="str">
        <f t="shared" ca="1" si="222"/>
        <v/>
      </c>
      <c r="CA28" s="3" t="str">
        <f t="shared" ca="1" si="210"/>
        <v/>
      </c>
      <c r="CB28" s="3" t="str">
        <f t="shared" ca="1" si="195"/>
        <v/>
      </c>
      <c r="CC28" s="3" t="str">
        <f t="shared" ca="1" si="91"/>
        <v/>
      </c>
      <c r="CD28" s="3" t="str">
        <f t="shared" ca="1" si="8"/>
        <v/>
      </c>
      <c r="CE28" s="3" t="str">
        <f t="shared" ca="1" si="9"/>
        <v/>
      </c>
      <c r="CF28" s="3" t="str">
        <f t="shared" si="10"/>
        <v/>
      </c>
      <c r="CG28" s="37" t="e">
        <f t="shared" ca="1" si="11"/>
        <v>#N/A</v>
      </c>
      <c r="CH28" s="3" t="str">
        <f t="shared" si="12"/>
        <v/>
      </c>
      <c r="CI28" s="3">
        <f t="shared" si="92"/>
        <v>0</v>
      </c>
      <c r="CJ28" s="3">
        <f t="shared" si="196"/>
        <v>1</v>
      </c>
      <c r="CK28" s="3">
        <f t="shared" si="197"/>
        <v>0</v>
      </c>
      <c r="CL28" s="3" t="str">
        <f t="shared" ca="1" si="13"/>
        <v xml:space="preserve"> </v>
      </c>
      <c r="CM28" s="3" t="str">
        <f t="shared" ca="1" si="234"/>
        <v/>
      </c>
      <c r="CN28" s="3" t="str">
        <f t="shared" ca="1" si="223"/>
        <v/>
      </c>
      <c r="CO28" s="3" t="str">
        <f t="shared" ca="1" si="211"/>
        <v/>
      </c>
      <c r="CP28" s="3" t="str">
        <f t="shared" ca="1" si="198"/>
        <v/>
      </c>
      <c r="CQ28" s="3" t="str">
        <f t="shared" ca="1" si="93"/>
        <v/>
      </c>
      <c r="CR28" s="3" t="str">
        <f t="shared" ca="1" si="94"/>
        <v/>
      </c>
      <c r="CS28" s="3" t="str">
        <f t="shared" ca="1" si="95"/>
        <v/>
      </c>
      <c r="CT28" s="3" t="str">
        <f t="shared" si="96"/>
        <v/>
      </c>
      <c r="CU28" s="37" t="e">
        <f t="shared" ca="1" si="97"/>
        <v>#N/A</v>
      </c>
      <c r="CW28" s="3" t="str">
        <f t="shared" ca="1" si="98"/>
        <v/>
      </c>
      <c r="CX28" s="3">
        <f t="shared" ca="1" si="212"/>
        <v>0</v>
      </c>
      <c r="CY28" s="2">
        <f t="shared" ca="1" si="99"/>
        <v>0</v>
      </c>
      <c r="CZ28" s="3" t="str">
        <f t="shared" ca="1" si="14"/>
        <v/>
      </c>
      <c r="DA28" s="3" t="str">
        <f t="shared" ca="1" si="15"/>
        <v/>
      </c>
      <c r="DB28" s="3" t="str">
        <f t="shared" ca="1" si="16"/>
        <v/>
      </c>
      <c r="DC28" s="3" t="str">
        <f t="shared" ca="1" si="100"/>
        <v/>
      </c>
      <c r="DD28" s="37" t="e">
        <f t="shared" ca="1" si="17"/>
        <v>#N/A</v>
      </c>
      <c r="DE28" s="3" t="str">
        <f t="shared" ca="1" si="101"/>
        <v/>
      </c>
      <c r="DF28" s="3">
        <f t="shared" ca="1" si="199"/>
        <v>0</v>
      </c>
      <c r="DG28" s="2">
        <f t="shared" ca="1" si="102"/>
        <v>0</v>
      </c>
      <c r="DH28" s="3" t="str">
        <f t="shared" ca="1" si="18"/>
        <v/>
      </c>
      <c r="DI28" s="3" t="str">
        <f t="shared" ca="1" si="273"/>
        <v/>
      </c>
      <c r="DJ28" s="3" t="str">
        <f t="shared" ca="1" si="20"/>
        <v/>
      </c>
      <c r="DK28" s="3" t="str">
        <f t="shared" ca="1" si="103"/>
        <v/>
      </c>
      <c r="DL28" s="37" t="e">
        <f t="shared" ca="1" si="21"/>
        <v>#N/A</v>
      </c>
      <c r="DN28" s="2" t="str">
        <f t="shared" si="22"/>
        <v xml:space="preserve"> </v>
      </c>
      <c r="DO28" s="3" t="str">
        <f t="shared" si="104"/>
        <v xml:space="preserve"> </v>
      </c>
      <c r="DP28" s="3" t="str">
        <f t="shared" si="105"/>
        <v xml:space="preserve"> </v>
      </c>
      <c r="DT28" s="37" t="e">
        <f t="shared" si="23"/>
        <v>#N/A</v>
      </c>
      <c r="DU28" s="3">
        <v>21</v>
      </c>
      <c r="DV28" s="3">
        <v>7</v>
      </c>
      <c r="DW28" s="7">
        <v>15</v>
      </c>
      <c r="DX28" s="7"/>
      <c r="DY28" s="7" t="e">
        <f t="shared" si="106"/>
        <v>#NUM!</v>
      </c>
      <c r="DZ28" s="7" t="e">
        <f t="shared" si="24"/>
        <v>#NUM!</v>
      </c>
      <c r="EA28" s="7" t="e">
        <f t="shared" si="25"/>
        <v>#NUM!</v>
      </c>
      <c r="EB28" s="7" t="e">
        <f t="shared" si="107"/>
        <v>#NUM!</v>
      </c>
      <c r="EC28" s="3" t="e">
        <f t="shared" si="26"/>
        <v>#NUM!</v>
      </c>
      <c r="ED28" s="3" t="str">
        <f t="shared" si="108"/>
        <v/>
      </c>
      <c r="EE28" s="3" t="e">
        <f t="shared" si="109"/>
        <v>#DIV/0!</v>
      </c>
      <c r="EF28" s="3" t="str">
        <f t="shared" si="110"/>
        <v/>
      </c>
      <c r="EG28" s="3" t="str">
        <f t="shared" si="111"/>
        <v/>
      </c>
      <c r="EH28" s="3" t="str">
        <f t="shared" si="112"/>
        <v/>
      </c>
      <c r="EI28" s="3" t="str">
        <f t="shared" si="113"/>
        <v/>
      </c>
      <c r="EJ28" s="3" t="e">
        <f t="shared" si="114"/>
        <v>#DIV/0!</v>
      </c>
      <c r="EK28" s="3" t="e">
        <f t="shared" si="115"/>
        <v>#DIV/0!</v>
      </c>
      <c r="EL28" s="3" t="str">
        <f t="shared" si="116"/>
        <v/>
      </c>
      <c r="EM28" s="3" t="str">
        <f t="shared" si="117"/>
        <v/>
      </c>
      <c r="EN28" s="3" t="str">
        <f t="shared" si="118"/>
        <v/>
      </c>
      <c r="EO28" s="3" t="e">
        <f t="shared" si="119"/>
        <v>#DIV/0!</v>
      </c>
      <c r="EP28" s="3" t="e">
        <f t="shared" si="120"/>
        <v>#DIV/0!</v>
      </c>
      <c r="EQ28" s="3" t="str">
        <f t="shared" si="121"/>
        <v/>
      </c>
      <c r="ER28" s="3" t="str">
        <f t="shared" si="122"/>
        <v/>
      </c>
      <c r="ES28" s="3" t="e">
        <f t="shared" si="123"/>
        <v>#DIV/0!</v>
      </c>
      <c r="ET28" s="3" t="e">
        <f t="shared" si="124"/>
        <v>#DIV/0!</v>
      </c>
      <c r="EU28" s="3" t="str">
        <f t="shared" si="125"/>
        <v/>
      </c>
      <c r="EV28" s="3" t="e">
        <f t="shared" si="126"/>
        <v>#DIV/0!</v>
      </c>
      <c r="EW28" s="3" t="e">
        <f t="shared" si="127"/>
        <v>#DIV/0!</v>
      </c>
      <c r="EX28" s="3" t="e">
        <f t="shared" si="128"/>
        <v>#NUM!</v>
      </c>
      <c r="EZ28" s="40">
        <f t="shared" si="27"/>
        <v>1</v>
      </c>
      <c r="FA28" s="9" t="e">
        <f t="shared" si="28"/>
        <v>#NUM!</v>
      </c>
      <c r="FB28" s="9" t="e">
        <f t="shared" si="29"/>
        <v>#N/A</v>
      </c>
      <c r="FC28" s="9" t="e">
        <f t="shared" si="30"/>
        <v>#N/A</v>
      </c>
      <c r="FD28" s="9" t="e">
        <f t="shared" si="31"/>
        <v>#N/A</v>
      </c>
      <c r="FE28" s="3" t="e">
        <f t="shared" si="129"/>
        <v>#NUM!</v>
      </c>
      <c r="FG28" s="3" t="str">
        <f t="shared" si="130"/>
        <v/>
      </c>
      <c r="FH28" s="3" t="e">
        <f t="shared" si="131"/>
        <v>#DIV/0!</v>
      </c>
      <c r="FI28" s="3" t="str">
        <f t="shared" si="132"/>
        <v/>
      </c>
      <c r="FJ28" s="3" t="str">
        <f t="shared" si="133"/>
        <v/>
      </c>
      <c r="FK28" s="3" t="str">
        <f t="shared" si="134"/>
        <v/>
      </c>
      <c r="FL28" s="3" t="str">
        <f t="shared" si="135"/>
        <v/>
      </c>
      <c r="FM28" s="3" t="e">
        <f t="shared" si="136"/>
        <v>#DIV/0!</v>
      </c>
      <c r="FN28" s="3" t="e">
        <f t="shared" si="137"/>
        <v>#DIV/0!</v>
      </c>
      <c r="FO28" s="3" t="str">
        <f t="shared" si="138"/>
        <v/>
      </c>
      <c r="FP28" s="3" t="str">
        <f t="shared" si="139"/>
        <v/>
      </c>
      <c r="FQ28" s="3" t="str">
        <f t="shared" si="140"/>
        <v/>
      </c>
      <c r="FR28" s="3" t="e">
        <f t="shared" si="141"/>
        <v>#DIV/0!</v>
      </c>
      <c r="FS28" s="3" t="e">
        <f t="shared" si="142"/>
        <v>#DIV/0!</v>
      </c>
      <c r="FT28" s="3" t="str">
        <f t="shared" si="143"/>
        <v/>
      </c>
      <c r="FU28" s="3" t="str">
        <f t="shared" si="144"/>
        <v/>
      </c>
      <c r="FV28" s="3" t="e">
        <f t="shared" si="145"/>
        <v>#DIV/0!</v>
      </c>
      <c r="FW28" s="3" t="e">
        <f t="shared" si="146"/>
        <v>#DIV/0!</v>
      </c>
      <c r="FX28" s="3" t="str">
        <f t="shared" si="147"/>
        <v/>
      </c>
      <c r="FY28" s="3" t="e">
        <f t="shared" si="148"/>
        <v>#DIV/0!</v>
      </c>
      <c r="FZ28" s="3" t="e">
        <f t="shared" si="149"/>
        <v>#DIV/0!</v>
      </c>
      <c r="GA28" s="3" t="e">
        <f t="shared" si="150"/>
        <v>#NUM!</v>
      </c>
      <c r="GB28" s="3" t="str">
        <f t="shared" si="151"/>
        <v/>
      </c>
      <c r="GC28" s="3" t="str">
        <f t="shared" si="152"/>
        <v/>
      </c>
      <c r="GD28" s="3" t="str">
        <f t="shared" si="153"/>
        <v/>
      </c>
      <c r="GE28" s="3" t="str">
        <f t="shared" si="154"/>
        <v/>
      </c>
      <c r="GF28" s="3" t="str">
        <f t="shared" si="155"/>
        <v/>
      </c>
      <c r="GG28" s="3" t="str">
        <f t="shared" si="156"/>
        <v/>
      </c>
      <c r="GI28" s="9" t="str">
        <f t="shared" si="200"/>
        <v/>
      </c>
      <c r="GJ28" s="9" t="str">
        <f t="shared" si="157"/>
        <v/>
      </c>
      <c r="GK28" s="9" t="str">
        <f t="shared" si="158"/>
        <v/>
      </c>
      <c r="GL28" s="41" t="e">
        <f t="shared" si="159"/>
        <v>#DIV/0!</v>
      </c>
      <c r="GM28" s="41" t="e">
        <f t="shared" si="160"/>
        <v>#DIV/0!</v>
      </c>
      <c r="GN28" s="41" t="e">
        <f t="shared" si="32"/>
        <v>#N/A</v>
      </c>
      <c r="GO28" s="41" t="e">
        <f t="shared" si="33"/>
        <v>#N/A</v>
      </c>
      <c r="GP28" s="3" t="e">
        <f t="shared" si="161"/>
        <v>#NUM!</v>
      </c>
      <c r="GQ28" s="55" t="e">
        <f t="shared" si="34"/>
        <v>#NUM!</v>
      </c>
      <c r="GR28" s="55" t="e">
        <f t="shared" si="35"/>
        <v>#NUM!</v>
      </c>
      <c r="GS28" s="3" t="e">
        <f t="shared" si="36"/>
        <v>#NUM!</v>
      </c>
      <c r="GT28" s="3" t="e">
        <f t="shared" si="37"/>
        <v>#NUM!</v>
      </c>
      <c r="GU28" s="3" t="e">
        <f t="shared" si="38"/>
        <v>#NUM!</v>
      </c>
      <c r="GV28" s="3" t="e">
        <f t="shared" si="39"/>
        <v>#NUM!</v>
      </c>
      <c r="GX28" s="37" t="e">
        <f t="shared" si="40"/>
        <v>#NUM!</v>
      </c>
      <c r="GZ28" s="3" t="e">
        <f t="shared" si="41"/>
        <v>#NUM!</v>
      </c>
      <c r="HA28" s="3" t="e">
        <f t="shared" ca="1" si="213"/>
        <v>#NUM!</v>
      </c>
      <c r="HB28" s="2" t="e">
        <f t="shared" ca="1" si="214"/>
        <v>#NUM!</v>
      </c>
      <c r="HC28" s="2" t="e">
        <f t="shared" ca="1" si="224"/>
        <v>#NUM!</v>
      </c>
      <c r="HD28" s="39" t="e">
        <f t="shared" ca="1" si="163"/>
        <v>#NUM!</v>
      </c>
      <c r="HF28" s="3" t="str">
        <f t="shared" si="42"/>
        <v/>
      </c>
      <c r="HG28" s="3" t="str">
        <f t="shared" si="43"/>
        <v/>
      </c>
      <c r="HH28" s="3" t="str">
        <f t="shared" ca="1" si="247"/>
        <v xml:space="preserve"> </v>
      </c>
      <c r="HI28" s="3" t="str">
        <f t="shared" ca="1" si="248"/>
        <v/>
      </c>
      <c r="HJ28" s="3" t="str">
        <f t="shared" ca="1" si="241"/>
        <v/>
      </c>
      <c r="HK28" s="3" t="str">
        <f t="shared" ca="1" si="235"/>
        <v/>
      </c>
      <c r="HL28" s="3" t="str">
        <f t="shared" ca="1" si="225"/>
        <v/>
      </c>
      <c r="HM28" s="3" t="str">
        <f t="shared" ca="1" si="215"/>
        <v/>
      </c>
      <c r="HN28" s="3" t="str">
        <f t="shared" ca="1" si="201"/>
        <v/>
      </c>
      <c r="HO28" s="3" t="str">
        <f t="shared" ca="1" si="164"/>
        <v/>
      </c>
      <c r="HP28" s="37" t="e">
        <f t="shared" ca="1" si="44"/>
        <v>#N/A</v>
      </c>
      <c r="HQ28" s="3" t="str">
        <f t="shared" ca="1" si="249"/>
        <v xml:space="preserve"> </v>
      </c>
      <c r="HR28" s="3" t="str">
        <f t="shared" ca="1" si="250"/>
        <v/>
      </c>
      <c r="HS28" s="3" t="str">
        <f t="shared" ca="1" si="242"/>
        <v/>
      </c>
      <c r="HT28" s="3" t="str">
        <f t="shared" ca="1" si="236"/>
        <v/>
      </c>
      <c r="HU28" s="3" t="str">
        <f t="shared" ca="1" si="226"/>
        <v/>
      </c>
      <c r="HV28" s="3" t="str">
        <f t="shared" ca="1" si="216"/>
        <v/>
      </c>
      <c r="HW28" s="3" t="str">
        <f t="shared" ca="1" si="202"/>
        <v/>
      </c>
      <c r="HX28" s="3" t="str">
        <f t="shared" ca="1" si="165"/>
        <v/>
      </c>
      <c r="HY28" s="37" t="e">
        <f t="shared" ca="1" si="45"/>
        <v>#N/A</v>
      </c>
      <c r="IA28" s="3" t="e">
        <f t="shared" ca="1" si="166"/>
        <v>#NUM!</v>
      </c>
      <c r="IB28" s="3" t="e">
        <f t="shared" ca="1" si="203"/>
        <v>#NUM!</v>
      </c>
      <c r="IC28" s="2" t="e">
        <f t="shared" ca="1" si="167"/>
        <v>#NUM!</v>
      </c>
      <c r="ID28" s="37" t="e">
        <f t="shared" ca="1" si="46"/>
        <v>#NUM!</v>
      </c>
      <c r="IE28" s="3" t="e">
        <f t="shared" ca="1" si="168"/>
        <v>#NUM!</v>
      </c>
      <c r="IF28" s="3" t="e">
        <f t="shared" ca="1" si="169"/>
        <v>#NUM!</v>
      </c>
      <c r="IG28" s="2" t="e">
        <f t="shared" ca="1" si="170"/>
        <v>#NUM!</v>
      </c>
      <c r="IH28" s="37" t="e">
        <f t="shared" ca="1" si="47"/>
        <v>#NUM!</v>
      </c>
      <c r="II28" s="3" t="e">
        <f t="shared" si="171"/>
        <v>#N/A</v>
      </c>
      <c r="IJ28" s="3" t="e">
        <f t="shared" si="172"/>
        <v>#N/A</v>
      </c>
      <c r="IK28" s="3" t="str">
        <f t="shared" ca="1" si="269"/>
        <v xml:space="preserve"> </v>
      </c>
      <c r="IL28" s="3" t="str">
        <f t="shared" ca="1" si="270"/>
        <v/>
      </c>
      <c r="IM28" s="3" t="str">
        <f t="shared" ca="1" si="267"/>
        <v/>
      </c>
      <c r="IN28" s="3" t="str">
        <f t="shared" ca="1" si="265"/>
        <v/>
      </c>
      <c r="IO28" s="3" t="str">
        <f t="shared" ca="1" si="263"/>
        <v/>
      </c>
      <c r="IP28" s="3" t="str">
        <f t="shared" ca="1" si="261"/>
        <v/>
      </c>
      <c r="IQ28" s="3" t="str">
        <f t="shared" ca="1" si="259"/>
        <v/>
      </c>
      <c r="IR28" s="3" t="str">
        <f t="shared" ca="1" si="257"/>
        <v/>
      </c>
      <c r="IS28" s="3" t="str">
        <f t="shared" ca="1" si="251"/>
        <v/>
      </c>
      <c r="IT28" s="3" t="str">
        <f t="shared" ca="1" si="243"/>
        <v/>
      </c>
      <c r="IU28" s="3" t="str">
        <f t="shared" ca="1" si="237"/>
        <v/>
      </c>
      <c r="IV28" s="3" t="e">
        <f t="shared" ca="1" si="227"/>
        <v>#N/A</v>
      </c>
      <c r="IW28" s="3" t="e">
        <f t="shared" ca="1" si="217"/>
        <v>#N/A</v>
      </c>
      <c r="IX28" s="3" t="e">
        <f t="shared" ca="1" si="204"/>
        <v>#N/A</v>
      </c>
      <c r="IY28" s="3" t="e">
        <f t="shared" ca="1" si="173"/>
        <v>#N/A</v>
      </c>
      <c r="IZ28" s="37" t="e">
        <f t="shared" ca="1" si="48"/>
        <v>#N/A</v>
      </c>
      <c r="JB28" s="3" t="str">
        <f t="shared" si="174"/>
        <v/>
      </c>
      <c r="JC28" s="55" t="e">
        <f t="shared" si="175"/>
        <v>#NUM!</v>
      </c>
      <c r="JD28" s="41" t="e">
        <f t="shared" si="176"/>
        <v>#NUM!</v>
      </c>
      <c r="JE28" s="41" t="e">
        <f t="shared" si="177"/>
        <v>#NUM!</v>
      </c>
      <c r="JF28" s="3" t="e">
        <f t="shared" si="178"/>
        <v>#NUM!</v>
      </c>
      <c r="JG28" s="41" t="e">
        <f t="shared" si="179"/>
        <v>#NUM!</v>
      </c>
      <c r="JH28" s="41" t="e">
        <f t="shared" si="180"/>
        <v>#NUM!</v>
      </c>
      <c r="JJ28" s="37" t="e">
        <f t="shared" si="181"/>
        <v>#NUM!</v>
      </c>
      <c r="JL28" s="3" t="e">
        <f t="shared" si="182"/>
        <v>#NUM!</v>
      </c>
      <c r="JM28" s="3" t="e">
        <f t="shared" ca="1" si="205"/>
        <v>#NUM!</v>
      </c>
      <c r="JP28" s="37" t="e">
        <f t="shared" ca="1" si="183"/>
        <v>#NUM!</v>
      </c>
      <c r="JR28" s="37" t="str">
        <f t="shared" si="184"/>
        <v/>
      </c>
      <c r="JS28" s="3" t="str">
        <f t="shared" si="185"/>
        <v/>
      </c>
      <c r="JT28" s="3" t="str">
        <f t="shared" ca="1" si="252"/>
        <v xml:space="preserve"> </v>
      </c>
      <c r="JU28" s="3" t="str">
        <f t="shared" ca="1" si="253"/>
        <v/>
      </c>
      <c r="JV28" s="3" t="str">
        <f t="shared" ca="1" si="244"/>
        <v/>
      </c>
      <c r="JW28" s="3" t="str">
        <f t="shared" ca="1" si="238"/>
        <v/>
      </c>
      <c r="JX28" s="3" t="str">
        <f t="shared" ca="1" si="228"/>
        <v/>
      </c>
      <c r="JY28" s="3" t="str">
        <f t="shared" ca="1" si="218"/>
        <v/>
      </c>
      <c r="JZ28" s="3" t="str">
        <f t="shared" ca="1" si="206"/>
        <v/>
      </c>
      <c r="KA28" s="3" t="str">
        <f t="shared" ca="1" si="186"/>
        <v/>
      </c>
      <c r="KB28" s="3" t="e">
        <f t="shared" ca="1" si="187"/>
        <v>#N/A</v>
      </c>
      <c r="KC28" s="3" t="str">
        <f t="shared" ca="1" si="254"/>
        <v xml:space="preserve"> </v>
      </c>
      <c r="KD28" s="3" t="str">
        <f t="shared" ca="1" si="255"/>
        <v/>
      </c>
      <c r="KE28" s="3" t="str">
        <f t="shared" ca="1" si="245"/>
        <v/>
      </c>
      <c r="KF28" s="3" t="str">
        <f t="shared" ca="1" si="239"/>
        <v/>
      </c>
      <c r="KG28" s="3" t="str">
        <f t="shared" ca="1" si="229"/>
        <v/>
      </c>
      <c r="KH28" s="3" t="str">
        <f t="shared" ca="1" si="219"/>
        <v/>
      </c>
      <c r="KI28" s="3" t="str">
        <f t="shared" ca="1" si="207"/>
        <v/>
      </c>
      <c r="KJ28" s="3" t="str">
        <f t="shared" ca="1" si="188"/>
        <v/>
      </c>
      <c r="KK28" s="3" t="e">
        <f t="shared" ca="1" si="189"/>
        <v>#N/A</v>
      </c>
      <c r="KU28" s="3" t="e">
        <f t="shared" si="190"/>
        <v>#NUM!</v>
      </c>
      <c r="KV28" s="3" t="e">
        <f t="shared" si="191"/>
        <v>#NUM!</v>
      </c>
      <c r="KW28" s="3" t="str">
        <f t="shared" ca="1" si="271"/>
        <v xml:space="preserve"> </v>
      </c>
      <c r="KX28" s="3" t="str">
        <f t="shared" ca="1" si="272"/>
        <v/>
      </c>
      <c r="KY28" s="3" t="str">
        <f t="shared" ca="1" si="268"/>
        <v/>
      </c>
      <c r="KZ28" s="3" t="str">
        <f t="shared" ca="1" si="266"/>
        <v/>
      </c>
      <c r="LA28" s="3" t="str">
        <f t="shared" ca="1" si="264"/>
        <v/>
      </c>
      <c r="LB28" s="3" t="str">
        <f t="shared" ca="1" si="262"/>
        <v/>
      </c>
      <c r="LC28" s="3" t="str">
        <f t="shared" ca="1" si="260"/>
        <v/>
      </c>
      <c r="LD28" s="3" t="str">
        <f t="shared" ca="1" si="258"/>
        <v/>
      </c>
      <c r="LE28" s="3" t="str">
        <f t="shared" ca="1" si="256"/>
        <v/>
      </c>
      <c r="LF28" s="3" t="str">
        <f t="shared" ca="1" si="246"/>
        <v/>
      </c>
      <c r="LG28" s="3" t="str">
        <f t="shared" ca="1" si="240"/>
        <v/>
      </c>
      <c r="LH28" s="3" t="e">
        <f t="shared" ca="1" si="230"/>
        <v>#NUM!</v>
      </c>
      <c r="LI28" s="3" t="e">
        <f t="shared" ca="1" si="220"/>
        <v>#NUM!</v>
      </c>
      <c r="LJ28" s="3" t="e">
        <f t="shared" ca="1" si="208"/>
        <v>#NUM!</v>
      </c>
      <c r="LK28" s="3" t="e">
        <f t="shared" ca="1" si="192"/>
        <v>#NUM!</v>
      </c>
      <c r="LL28" s="37" t="e">
        <f t="shared" ca="1" si="193"/>
        <v>#NUM!</v>
      </c>
    </row>
    <row r="29" spans="1:324" s="3" customFormat="1">
      <c r="A29" s="42" t="e">
        <f>IF(D29="","",Data!C37)</f>
        <v>#N/A</v>
      </c>
      <c r="B29" s="5" t="e">
        <f>IF(D29="","",Data!B37)</f>
        <v>#N/A</v>
      </c>
      <c r="C29" s="3">
        <v>21</v>
      </c>
      <c r="D29" s="3" t="e">
        <f>IF(Data!C37="", NA(), Data!C37)</f>
        <v>#N/A</v>
      </c>
      <c r="E29" s="3" t="str">
        <f>IF(Data!C37="", " ", Data!D37)</f>
        <v xml:space="preserve"> </v>
      </c>
      <c r="F29" s="3" t="str">
        <f>IF(E29=" "," ",Data!F$26)</f>
        <v xml:space="preserve"> </v>
      </c>
      <c r="G29" s="3" t="str">
        <f>IF($C29&lt;Data!$F$37,"x"," ")</f>
        <v xml:space="preserve"> </v>
      </c>
      <c r="H29" s="3" t="e">
        <f>IF(I29="",#REF!,I29)</f>
        <v>#N/A</v>
      </c>
      <c r="I29" s="2" t="e">
        <f t="shared" si="49"/>
        <v>#N/A</v>
      </c>
      <c r="J29" s="3" t="str">
        <f>IF(AND(Data!$F$37&lt;&gt;""),IF(AD29=$E29,1,""))</f>
        <v/>
      </c>
      <c r="K29" s="3">
        <f>IF(AND(Data!$F$40&lt;&gt;""),IF(AE29=$E29,2,""))</f>
        <v>2</v>
      </c>
      <c r="L29" s="3" t="str">
        <f>IF(AND(Data!$F$43&lt;&gt;""),IF(AF29=$E29,3,""))</f>
        <v/>
      </c>
      <c r="M29" s="3" t="str">
        <f>IF(AND(Data!$F$46&lt;&gt;""),IF(AG29=$E29,4,""))</f>
        <v/>
      </c>
      <c r="N29" s="3" t="str">
        <f>IF(AND(Data!$F$49&lt;&gt;""),IF(AH29=$E29,5,""))</f>
        <v/>
      </c>
      <c r="O29" s="3" t="str">
        <f>IF(AND(Calc!$LQ$3&lt;&gt;""),IF(AI29=$E29,6,""))</f>
        <v/>
      </c>
      <c r="P29" s="3">
        <f t="shared" si="50"/>
        <v>2</v>
      </c>
      <c r="Q29" s="3">
        <f t="shared" si="51"/>
        <v>2</v>
      </c>
      <c r="R29" s="3" t="str">
        <f t="shared" si="52"/>
        <v/>
      </c>
      <c r="S29" s="3" t="str">
        <f t="shared" si="53"/>
        <v/>
      </c>
      <c r="T29" s="3" t="str">
        <f t="shared" si="54"/>
        <v/>
      </c>
      <c r="U29" s="3">
        <f t="shared" si="55"/>
        <v>2</v>
      </c>
      <c r="V29" s="3">
        <f t="shared" si="56"/>
        <v>2</v>
      </c>
      <c r="W29" s="3" t="str">
        <f t="shared" si="57"/>
        <v/>
      </c>
      <c r="X29" s="3" t="str">
        <f t="shared" si="58"/>
        <v/>
      </c>
      <c r="Y29" s="3">
        <f t="shared" si="59"/>
        <v>2</v>
      </c>
      <c r="Z29" s="3">
        <f t="shared" si="60"/>
        <v>2</v>
      </c>
      <c r="AA29" s="3" t="str">
        <f t="shared" si="61"/>
        <v/>
      </c>
      <c r="AB29" s="3">
        <f t="shared" si="62"/>
        <v>2</v>
      </c>
      <c r="AC29" s="49">
        <f t="shared" si="63"/>
        <v>2</v>
      </c>
      <c r="AD29" s="3" t="str">
        <f>IF($C29&lt;Data!$F$37,E29,"")</f>
        <v/>
      </c>
      <c r="AE29" s="3" t="str">
        <f>IF(AND($C29&gt;=Data!$F$37),IF($C29&lt;Data!$F$40,E29,""))</f>
        <v xml:space="preserve"> </v>
      </c>
      <c r="AF29" s="3" t="b">
        <f>IF(AND($C29&gt;=Data!$F$40),IF($C29&lt;Data!$F$43,E29,""))</f>
        <v>0</v>
      </c>
      <c r="AG29" s="3" t="b">
        <f>IF(AND($C29&gt;=Data!$F$43),IF($C29&lt;Data!$F$46,E29,""))</f>
        <v>0</v>
      </c>
      <c r="AH29" s="3" t="b">
        <f>IF(AND($C29&gt;=Data!$F$46),IF($C29&lt;Data!$F$49,E29,""))</f>
        <v>0</v>
      </c>
      <c r="AI29" s="3" t="b">
        <f>IF(AND($C29&gt;=Data!$F$49),IF($C29&lt;=Calc!$LQ$3,E29,""))</f>
        <v>0</v>
      </c>
      <c r="AJ29" s="3" t="str">
        <f t="shared" si="0"/>
        <v xml:space="preserve"> </v>
      </c>
      <c r="AK29" s="3" t="str">
        <f t="shared" si="64"/>
        <v/>
      </c>
      <c r="AL29" s="3" t="e">
        <f t="shared" si="65"/>
        <v>#NUM!</v>
      </c>
      <c r="AM29" s="3" t="str">
        <f t="shared" si="66"/>
        <v/>
      </c>
      <c r="AN29" s="3" t="str">
        <f t="shared" si="67"/>
        <v/>
      </c>
      <c r="AO29" s="3" t="str">
        <f t="shared" si="68"/>
        <v/>
      </c>
      <c r="AP29" s="3" t="str">
        <f t="shared" si="69"/>
        <v/>
      </c>
      <c r="AQ29" s="3" t="e">
        <f t="shared" si="70"/>
        <v>#NUM!</v>
      </c>
      <c r="AR29" s="3" t="e">
        <f t="shared" si="71"/>
        <v>#NUM!</v>
      </c>
      <c r="AS29" s="3" t="str">
        <f t="shared" si="72"/>
        <v/>
      </c>
      <c r="AT29" s="3" t="str">
        <f t="shared" si="73"/>
        <v/>
      </c>
      <c r="AU29" s="3" t="str">
        <f t="shared" si="74"/>
        <v/>
      </c>
      <c r="AV29" s="3" t="e">
        <f t="shared" si="75"/>
        <v>#NUM!</v>
      </c>
      <c r="AW29" s="3" t="e">
        <f t="shared" si="76"/>
        <v>#NUM!</v>
      </c>
      <c r="AX29" s="3" t="str">
        <f t="shared" si="77"/>
        <v/>
      </c>
      <c r="AY29" s="3" t="str">
        <f t="shared" si="78"/>
        <v/>
      </c>
      <c r="AZ29" s="3" t="e">
        <f t="shared" si="79"/>
        <v>#NUM!</v>
      </c>
      <c r="BA29" s="3" t="e">
        <f t="shared" si="80"/>
        <v>#NUM!</v>
      </c>
      <c r="BB29" s="3" t="str">
        <f t="shared" si="81"/>
        <v/>
      </c>
      <c r="BC29" s="3" t="e">
        <f t="shared" si="82"/>
        <v>#NUM!</v>
      </c>
      <c r="BD29" s="3" t="e">
        <f t="shared" si="83"/>
        <v>#NUM!</v>
      </c>
      <c r="BE29" s="3" t="e">
        <f t="shared" si="84"/>
        <v>#NUM!</v>
      </c>
      <c r="BF29" s="9" t="e">
        <f t="shared" si="1"/>
        <v>#N/A</v>
      </c>
      <c r="BG29" s="3" t="e">
        <f t="shared" si="2"/>
        <v>#N/A</v>
      </c>
      <c r="BH29" s="3" t="e">
        <f t="shared" si="3"/>
        <v>#N/A</v>
      </c>
      <c r="BI29" s="3" t="e">
        <f t="shared" si="85"/>
        <v>#NUM!</v>
      </c>
      <c r="BJ29" s="44" t="str">
        <f t="shared" si="86"/>
        <v/>
      </c>
      <c r="BK29" s="52">
        <f t="shared" si="4"/>
        <v>2</v>
      </c>
      <c r="BL29" s="52" t="str">
        <f t="shared" ca="1" si="231"/>
        <v xml:space="preserve"> </v>
      </c>
      <c r="BM29" s="52" t="str">
        <f t="shared" ca="1" si="232"/>
        <v xml:space="preserve"> </v>
      </c>
      <c r="BN29" s="52" t="str">
        <f t="shared" ca="1" si="221"/>
        <v xml:space="preserve"> </v>
      </c>
      <c r="BO29" s="52" t="str">
        <f t="shared" ca="1" si="209"/>
        <v xml:space="preserve"> </v>
      </c>
      <c r="BP29" s="52" t="str">
        <f t="shared" ca="1" si="194"/>
        <v xml:space="preserve"> </v>
      </c>
      <c r="BQ29" s="52" t="str">
        <f t="shared" ca="1" si="87"/>
        <v xml:space="preserve"> </v>
      </c>
      <c r="BR29" s="52" t="e">
        <f t="shared" ca="1" si="5"/>
        <v>#N/A</v>
      </c>
      <c r="BS29" s="52"/>
      <c r="BT29" s="3" t="str">
        <f t="shared" si="88"/>
        <v/>
      </c>
      <c r="BU29" s="3">
        <f t="shared" si="6"/>
        <v>0</v>
      </c>
      <c r="BV29" s="3">
        <f t="shared" si="89"/>
        <v>1</v>
      </c>
      <c r="BW29" s="3">
        <f t="shared" si="90"/>
        <v>0</v>
      </c>
      <c r="BX29" s="3" t="str">
        <f t="shared" ca="1" si="7"/>
        <v xml:space="preserve"> </v>
      </c>
      <c r="BY29" s="3" t="str">
        <f t="shared" ca="1" si="233"/>
        <v/>
      </c>
      <c r="BZ29" s="3" t="str">
        <f t="shared" ca="1" si="222"/>
        <v/>
      </c>
      <c r="CA29" s="3" t="str">
        <f t="shared" ca="1" si="210"/>
        <v/>
      </c>
      <c r="CB29" s="3" t="str">
        <f t="shared" ca="1" si="195"/>
        <v/>
      </c>
      <c r="CC29" s="3" t="str">
        <f t="shared" ca="1" si="91"/>
        <v/>
      </c>
      <c r="CD29" s="3" t="str">
        <f t="shared" ca="1" si="8"/>
        <v/>
      </c>
      <c r="CE29" s="3" t="str">
        <f t="shared" ca="1" si="9"/>
        <v/>
      </c>
      <c r="CF29" s="3" t="str">
        <f t="shared" si="10"/>
        <v/>
      </c>
      <c r="CG29" s="37" t="e">
        <f t="shared" ca="1" si="11"/>
        <v>#N/A</v>
      </c>
      <c r="CH29" s="3" t="str">
        <f t="shared" si="12"/>
        <v/>
      </c>
      <c r="CI29" s="3">
        <f t="shared" si="92"/>
        <v>0</v>
      </c>
      <c r="CJ29" s="3">
        <f t="shared" si="196"/>
        <v>1</v>
      </c>
      <c r="CK29" s="3">
        <f t="shared" si="197"/>
        <v>0</v>
      </c>
      <c r="CL29" s="3" t="str">
        <f t="shared" ca="1" si="13"/>
        <v xml:space="preserve"> </v>
      </c>
      <c r="CM29" s="3" t="str">
        <f t="shared" ca="1" si="234"/>
        <v/>
      </c>
      <c r="CN29" s="3" t="str">
        <f t="shared" ca="1" si="223"/>
        <v/>
      </c>
      <c r="CO29" s="3" t="str">
        <f t="shared" ca="1" si="211"/>
        <v/>
      </c>
      <c r="CP29" s="3" t="str">
        <f t="shared" ca="1" si="198"/>
        <v/>
      </c>
      <c r="CQ29" s="3" t="str">
        <f t="shared" ca="1" si="93"/>
        <v/>
      </c>
      <c r="CR29" s="3" t="str">
        <f t="shared" ca="1" si="94"/>
        <v/>
      </c>
      <c r="CS29" s="3" t="str">
        <f t="shared" ca="1" si="95"/>
        <v/>
      </c>
      <c r="CT29" s="3" t="str">
        <f t="shared" si="96"/>
        <v/>
      </c>
      <c r="CU29" s="37" t="e">
        <f t="shared" ca="1" si="97"/>
        <v>#N/A</v>
      </c>
      <c r="CW29" s="3" t="str">
        <f t="shared" ca="1" si="98"/>
        <v/>
      </c>
      <c r="CX29" s="3">
        <f t="shared" ca="1" si="212"/>
        <v>0</v>
      </c>
      <c r="CY29" s="2">
        <f t="shared" ca="1" si="99"/>
        <v>0</v>
      </c>
      <c r="CZ29" s="3" t="str">
        <f t="shared" ca="1" si="14"/>
        <v/>
      </c>
      <c r="DA29" s="3" t="str">
        <f t="shared" ca="1" si="15"/>
        <v/>
      </c>
      <c r="DB29" s="3" t="str">
        <f t="shared" ca="1" si="16"/>
        <v/>
      </c>
      <c r="DC29" s="3" t="str">
        <f t="shared" ca="1" si="100"/>
        <v/>
      </c>
      <c r="DD29" s="37" t="e">
        <f t="shared" ca="1" si="17"/>
        <v>#N/A</v>
      </c>
      <c r="DE29" s="3" t="str">
        <f t="shared" ca="1" si="101"/>
        <v/>
      </c>
      <c r="DF29" s="3">
        <f t="shared" ca="1" si="199"/>
        <v>0</v>
      </c>
      <c r="DG29" s="2">
        <f t="shared" ca="1" si="102"/>
        <v>0</v>
      </c>
      <c r="DH29" s="3" t="str">
        <f t="shared" ca="1" si="18"/>
        <v/>
      </c>
      <c r="DI29" s="3" t="str">
        <f t="shared" ca="1" si="273"/>
        <v/>
      </c>
      <c r="DJ29" s="3" t="str">
        <f t="shared" ca="1" si="20"/>
        <v/>
      </c>
      <c r="DK29" s="3" t="str">
        <f t="shared" ca="1" si="103"/>
        <v/>
      </c>
      <c r="DL29" s="37" t="e">
        <f t="shared" ca="1" si="21"/>
        <v>#N/A</v>
      </c>
      <c r="DN29" s="2" t="str">
        <f t="shared" si="22"/>
        <v xml:space="preserve"> </v>
      </c>
      <c r="DO29" s="3" t="str">
        <f t="shared" si="104"/>
        <v xml:space="preserve"> </v>
      </c>
      <c r="DP29" s="3" t="str">
        <f t="shared" si="105"/>
        <v xml:space="preserve"> </v>
      </c>
      <c r="DT29" s="37" t="e">
        <f t="shared" si="23"/>
        <v>#N/A</v>
      </c>
      <c r="DU29" s="3">
        <v>22</v>
      </c>
      <c r="DV29" s="3">
        <v>7</v>
      </c>
      <c r="DW29" s="7">
        <v>16</v>
      </c>
      <c r="DX29" s="7"/>
      <c r="DY29" s="7" t="e">
        <f t="shared" si="106"/>
        <v>#NUM!</v>
      </c>
      <c r="DZ29" s="7" t="e">
        <f t="shared" si="24"/>
        <v>#NUM!</v>
      </c>
      <c r="EA29" s="7" t="e">
        <f t="shared" si="25"/>
        <v>#NUM!</v>
      </c>
      <c r="EB29" s="7" t="e">
        <f t="shared" si="107"/>
        <v>#NUM!</v>
      </c>
      <c r="EC29" s="3" t="e">
        <f t="shared" si="26"/>
        <v>#NUM!</v>
      </c>
      <c r="ED29" s="3" t="str">
        <f t="shared" si="108"/>
        <v/>
      </c>
      <c r="EE29" s="3" t="e">
        <f t="shared" si="109"/>
        <v>#DIV/0!</v>
      </c>
      <c r="EF29" s="3" t="str">
        <f t="shared" si="110"/>
        <v/>
      </c>
      <c r="EG29" s="3" t="str">
        <f t="shared" si="111"/>
        <v/>
      </c>
      <c r="EH29" s="3" t="str">
        <f t="shared" si="112"/>
        <v/>
      </c>
      <c r="EI29" s="3" t="str">
        <f t="shared" si="113"/>
        <v/>
      </c>
      <c r="EJ29" s="3" t="e">
        <f t="shared" si="114"/>
        <v>#DIV/0!</v>
      </c>
      <c r="EK29" s="3" t="e">
        <f t="shared" si="115"/>
        <v>#DIV/0!</v>
      </c>
      <c r="EL29" s="3" t="str">
        <f t="shared" si="116"/>
        <v/>
      </c>
      <c r="EM29" s="3" t="str">
        <f t="shared" si="117"/>
        <v/>
      </c>
      <c r="EN29" s="3" t="str">
        <f t="shared" si="118"/>
        <v/>
      </c>
      <c r="EO29" s="3" t="e">
        <f t="shared" si="119"/>
        <v>#DIV/0!</v>
      </c>
      <c r="EP29" s="3" t="e">
        <f t="shared" si="120"/>
        <v>#DIV/0!</v>
      </c>
      <c r="EQ29" s="3" t="str">
        <f t="shared" si="121"/>
        <v/>
      </c>
      <c r="ER29" s="3" t="str">
        <f t="shared" si="122"/>
        <v/>
      </c>
      <c r="ES29" s="3" t="e">
        <f t="shared" si="123"/>
        <v>#DIV/0!</v>
      </c>
      <c r="ET29" s="3" t="e">
        <f t="shared" si="124"/>
        <v>#DIV/0!</v>
      </c>
      <c r="EU29" s="3" t="str">
        <f t="shared" si="125"/>
        <v/>
      </c>
      <c r="EV29" s="3" t="e">
        <f t="shared" si="126"/>
        <v>#DIV/0!</v>
      </c>
      <c r="EW29" s="3" t="e">
        <f t="shared" si="127"/>
        <v>#DIV/0!</v>
      </c>
      <c r="EX29" s="3" t="e">
        <f t="shared" si="128"/>
        <v>#NUM!</v>
      </c>
      <c r="EZ29" s="40">
        <f t="shared" si="27"/>
        <v>1</v>
      </c>
      <c r="FA29" s="9" t="e">
        <f t="shared" si="28"/>
        <v>#NUM!</v>
      </c>
      <c r="FB29" s="9" t="e">
        <f t="shared" si="29"/>
        <v>#N/A</v>
      </c>
      <c r="FC29" s="9" t="e">
        <f t="shared" si="30"/>
        <v>#N/A</v>
      </c>
      <c r="FD29" s="9" t="e">
        <f t="shared" si="31"/>
        <v>#N/A</v>
      </c>
      <c r="FE29" s="3" t="e">
        <f t="shared" si="129"/>
        <v>#NUM!</v>
      </c>
      <c r="FG29" s="3" t="str">
        <f t="shared" si="130"/>
        <v/>
      </c>
      <c r="FH29" s="3" t="e">
        <f t="shared" si="131"/>
        <v>#DIV/0!</v>
      </c>
      <c r="FI29" s="3" t="str">
        <f t="shared" si="132"/>
        <v/>
      </c>
      <c r="FJ29" s="3" t="str">
        <f t="shared" si="133"/>
        <v/>
      </c>
      <c r="FK29" s="3" t="str">
        <f t="shared" si="134"/>
        <v/>
      </c>
      <c r="FL29" s="3" t="str">
        <f t="shared" si="135"/>
        <v/>
      </c>
      <c r="FM29" s="3" t="e">
        <f t="shared" si="136"/>
        <v>#DIV/0!</v>
      </c>
      <c r="FN29" s="3" t="e">
        <f t="shared" si="137"/>
        <v>#DIV/0!</v>
      </c>
      <c r="FO29" s="3" t="str">
        <f t="shared" si="138"/>
        <v/>
      </c>
      <c r="FP29" s="3" t="str">
        <f t="shared" si="139"/>
        <v/>
      </c>
      <c r="FQ29" s="3" t="str">
        <f t="shared" si="140"/>
        <v/>
      </c>
      <c r="FR29" s="3" t="e">
        <f t="shared" si="141"/>
        <v>#DIV/0!</v>
      </c>
      <c r="FS29" s="3" t="e">
        <f t="shared" si="142"/>
        <v>#DIV/0!</v>
      </c>
      <c r="FT29" s="3" t="str">
        <f t="shared" si="143"/>
        <v/>
      </c>
      <c r="FU29" s="3" t="str">
        <f t="shared" si="144"/>
        <v/>
      </c>
      <c r="FV29" s="3" t="e">
        <f t="shared" si="145"/>
        <v>#DIV/0!</v>
      </c>
      <c r="FW29" s="3" t="e">
        <f t="shared" si="146"/>
        <v>#DIV/0!</v>
      </c>
      <c r="FX29" s="3" t="str">
        <f t="shared" si="147"/>
        <v/>
      </c>
      <c r="FY29" s="3" t="e">
        <f t="shared" si="148"/>
        <v>#DIV/0!</v>
      </c>
      <c r="FZ29" s="3" t="e">
        <f t="shared" si="149"/>
        <v>#DIV/0!</v>
      </c>
      <c r="GA29" s="3" t="e">
        <f t="shared" si="150"/>
        <v>#NUM!</v>
      </c>
      <c r="GB29" s="3" t="str">
        <f t="shared" si="151"/>
        <v/>
      </c>
      <c r="GC29" s="3" t="str">
        <f t="shared" si="152"/>
        <v/>
      </c>
      <c r="GD29" s="3" t="str">
        <f t="shared" si="153"/>
        <v/>
      </c>
      <c r="GE29" s="3" t="str">
        <f t="shared" si="154"/>
        <v/>
      </c>
      <c r="GF29" s="3" t="str">
        <f t="shared" si="155"/>
        <v/>
      </c>
      <c r="GG29" s="3" t="str">
        <f t="shared" si="156"/>
        <v/>
      </c>
      <c r="GI29" s="9" t="str">
        <f t="shared" si="200"/>
        <v/>
      </c>
      <c r="GJ29" s="9" t="str">
        <f t="shared" si="157"/>
        <v/>
      </c>
      <c r="GK29" s="9" t="str">
        <f t="shared" si="158"/>
        <v/>
      </c>
      <c r="GL29" s="41" t="e">
        <f t="shared" si="159"/>
        <v>#DIV/0!</v>
      </c>
      <c r="GM29" s="41" t="e">
        <f t="shared" si="160"/>
        <v>#DIV/0!</v>
      </c>
      <c r="GN29" s="41" t="e">
        <f t="shared" si="32"/>
        <v>#N/A</v>
      </c>
      <c r="GO29" s="41" t="e">
        <f t="shared" si="33"/>
        <v>#N/A</v>
      </c>
      <c r="GP29" s="3" t="e">
        <f t="shared" si="161"/>
        <v>#NUM!</v>
      </c>
      <c r="GQ29" s="55" t="e">
        <f t="shared" si="34"/>
        <v>#NUM!</v>
      </c>
      <c r="GR29" s="55" t="e">
        <f t="shared" si="35"/>
        <v>#NUM!</v>
      </c>
      <c r="GS29" s="3" t="e">
        <f t="shared" si="36"/>
        <v>#NUM!</v>
      </c>
      <c r="GT29" s="3" t="e">
        <f t="shared" si="37"/>
        <v>#NUM!</v>
      </c>
      <c r="GU29" s="3" t="e">
        <f t="shared" si="38"/>
        <v>#NUM!</v>
      </c>
      <c r="GV29" s="3" t="e">
        <f t="shared" si="39"/>
        <v>#NUM!</v>
      </c>
      <c r="GX29" s="37" t="e">
        <f t="shared" si="40"/>
        <v>#NUM!</v>
      </c>
      <c r="GZ29" s="3" t="e">
        <f t="shared" si="41"/>
        <v>#NUM!</v>
      </c>
      <c r="HA29" s="3" t="e">
        <f t="shared" ca="1" si="213"/>
        <v>#NUM!</v>
      </c>
      <c r="HB29" s="2" t="e">
        <f t="shared" ca="1" si="214"/>
        <v>#NUM!</v>
      </c>
      <c r="HC29" s="2" t="e">
        <f t="shared" ca="1" si="224"/>
        <v>#NUM!</v>
      </c>
      <c r="HD29" s="39" t="e">
        <f t="shared" ca="1" si="163"/>
        <v>#NUM!</v>
      </c>
      <c r="HF29" s="3" t="str">
        <f t="shared" si="42"/>
        <v/>
      </c>
      <c r="HG29" s="3" t="str">
        <f t="shared" si="43"/>
        <v/>
      </c>
      <c r="HH29" s="3" t="str">
        <f t="shared" ca="1" si="247"/>
        <v xml:space="preserve"> </v>
      </c>
      <c r="HI29" s="3" t="str">
        <f t="shared" ca="1" si="248"/>
        <v/>
      </c>
      <c r="HJ29" s="3" t="str">
        <f t="shared" ca="1" si="241"/>
        <v/>
      </c>
      <c r="HK29" s="3" t="str">
        <f t="shared" ca="1" si="235"/>
        <v/>
      </c>
      <c r="HL29" s="3" t="str">
        <f t="shared" ca="1" si="225"/>
        <v/>
      </c>
      <c r="HM29" s="3" t="str">
        <f t="shared" ca="1" si="215"/>
        <v/>
      </c>
      <c r="HN29" s="3" t="str">
        <f t="shared" ca="1" si="201"/>
        <v/>
      </c>
      <c r="HO29" s="3" t="str">
        <f t="shared" ca="1" si="164"/>
        <v/>
      </c>
      <c r="HP29" s="37" t="e">
        <f t="shared" ca="1" si="44"/>
        <v>#N/A</v>
      </c>
      <c r="HQ29" s="3" t="str">
        <f t="shared" ca="1" si="249"/>
        <v xml:space="preserve"> </v>
      </c>
      <c r="HR29" s="3" t="str">
        <f t="shared" ca="1" si="250"/>
        <v/>
      </c>
      <c r="HS29" s="3" t="str">
        <f t="shared" ca="1" si="242"/>
        <v/>
      </c>
      <c r="HT29" s="3" t="str">
        <f t="shared" ca="1" si="236"/>
        <v/>
      </c>
      <c r="HU29" s="3" t="str">
        <f t="shared" ca="1" si="226"/>
        <v/>
      </c>
      <c r="HV29" s="3" t="str">
        <f t="shared" ca="1" si="216"/>
        <v/>
      </c>
      <c r="HW29" s="3" t="str">
        <f t="shared" ca="1" si="202"/>
        <v/>
      </c>
      <c r="HX29" s="3" t="str">
        <f t="shared" ca="1" si="165"/>
        <v/>
      </c>
      <c r="HY29" s="37" t="e">
        <f t="shared" ca="1" si="45"/>
        <v>#N/A</v>
      </c>
      <c r="IA29" s="3" t="e">
        <f t="shared" ca="1" si="166"/>
        <v>#NUM!</v>
      </c>
      <c r="IB29" s="3" t="e">
        <f t="shared" ca="1" si="203"/>
        <v>#NUM!</v>
      </c>
      <c r="IC29" s="2" t="e">
        <f t="shared" ca="1" si="167"/>
        <v>#NUM!</v>
      </c>
      <c r="ID29" s="37" t="e">
        <f t="shared" ca="1" si="46"/>
        <v>#NUM!</v>
      </c>
      <c r="IE29" s="3" t="e">
        <f t="shared" ca="1" si="168"/>
        <v>#NUM!</v>
      </c>
      <c r="IF29" s="3" t="e">
        <f t="shared" ca="1" si="169"/>
        <v>#NUM!</v>
      </c>
      <c r="IG29" s="2" t="e">
        <f t="shared" ca="1" si="170"/>
        <v>#NUM!</v>
      </c>
      <c r="IH29" s="37" t="e">
        <f t="shared" ca="1" si="47"/>
        <v>#NUM!</v>
      </c>
      <c r="II29" s="3" t="e">
        <f t="shared" si="171"/>
        <v>#N/A</v>
      </c>
      <c r="IJ29" s="3" t="e">
        <f t="shared" si="172"/>
        <v>#N/A</v>
      </c>
      <c r="IK29" s="3" t="str">
        <f t="shared" ca="1" si="269"/>
        <v xml:space="preserve"> </v>
      </c>
      <c r="IL29" s="3" t="str">
        <f t="shared" ca="1" si="270"/>
        <v/>
      </c>
      <c r="IM29" s="3" t="str">
        <f t="shared" ca="1" si="267"/>
        <v/>
      </c>
      <c r="IN29" s="3" t="str">
        <f t="shared" ca="1" si="265"/>
        <v/>
      </c>
      <c r="IO29" s="3" t="str">
        <f t="shared" ca="1" si="263"/>
        <v/>
      </c>
      <c r="IP29" s="3" t="str">
        <f t="shared" ca="1" si="261"/>
        <v/>
      </c>
      <c r="IQ29" s="3" t="str">
        <f t="shared" ca="1" si="259"/>
        <v/>
      </c>
      <c r="IR29" s="3" t="str">
        <f t="shared" ca="1" si="257"/>
        <v/>
      </c>
      <c r="IS29" s="3" t="str">
        <f t="shared" ca="1" si="251"/>
        <v/>
      </c>
      <c r="IT29" s="3" t="str">
        <f t="shared" ca="1" si="243"/>
        <v/>
      </c>
      <c r="IU29" s="3" t="e">
        <f t="shared" ca="1" si="237"/>
        <v>#N/A</v>
      </c>
      <c r="IV29" s="3" t="e">
        <f t="shared" ca="1" si="227"/>
        <v>#N/A</v>
      </c>
      <c r="IW29" s="3" t="e">
        <f t="shared" ca="1" si="217"/>
        <v>#N/A</v>
      </c>
      <c r="IX29" s="3" t="e">
        <f t="shared" ca="1" si="204"/>
        <v>#N/A</v>
      </c>
      <c r="IY29" s="3" t="e">
        <f t="shared" ca="1" si="173"/>
        <v>#N/A</v>
      </c>
      <c r="IZ29" s="37" t="e">
        <f t="shared" ca="1" si="48"/>
        <v>#N/A</v>
      </c>
      <c r="JB29" s="3" t="str">
        <f t="shared" si="174"/>
        <v/>
      </c>
      <c r="JC29" s="55" t="e">
        <f t="shared" si="175"/>
        <v>#NUM!</v>
      </c>
      <c r="JD29" s="41" t="e">
        <f t="shared" si="176"/>
        <v>#NUM!</v>
      </c>
      <c r="JE29" s="41" t="e">
        <f t="shared" si="177"/>
        <v>#NUM!</v>
      </c>
      <c r="JF29" s="3" t="e">
        <f t="shared" si="178"/>
        <v>#NUM!</v>
      </c>
      <c r="JG29" s="41" t="e">
        <f t="shared" si="179"/>
        <v>#NUM!</v>
      </c>
      <c r="JH29" s="41" t="e">
        <f t="shared" si="180"/>
        <v>#NUM!</v>
      </c>
      <c r="JJ29" s="37" t="e">
        <f t="shared" si="181"/>
        <v>#NUM!</v>
      </c>
      <c r="JL29" s="3" t="e">
        <f t="shared" si="182"/>
        <v>#NUM!</v>
      </c>
      <c r="JM29" s="3" t="e">
        <f t="shared" ca="1" si="205"/>
        <v>#NUM!</v>
      </c>
      <c r="JP29" s="37" t="e">
        <f t="shared" ca="1" si="183"/>
        <v>#NUM!</v>
      </c>
      <c r="JR29" s="37" t="str">
        <f t="shared" si="184"/>
        <v/>
      </c>
      <c r="JS29" s="3" t="str">
        <f t="shared" si="185"/>
        <v/>
      </c>
      <c r="JT29" s="3" t="str">
        <f t="shared" ca="1" si="252"/>
        <v xml:space="preserve"> </v>
      </c>
      <c r="JU29" s="3" t="str">
        <f t="shared" ca="1" si="253"/>
        <v/>
      </c>
      <c r="JV29" s="3" t="str">
        <f t="shared" ca="1" si="244"/>
        <v/>
      </c>
      <c r="JW29" s="3" t="str">
        <f t="shared" ca="1" si="238"/>
        <v/>
      </c>
      <c r="JX29" s="3" t="str">
        <f t="shared" ca="1" si="228"/>
        <v/>
      </c>
      <c r="JY29" s="3" t="str">
        <f t="shared" ca="1" si="218"/>
        <v/>
      </c>
      <c r="JZ29" s="3" t="str">
        <f t="shared" ca="1" si="206"/>
        <v/>
      </c>
      <c r="KA29" s="3" t="str">
        <f t="shared" ca="1" si="186"/>
        <v/>
      </c>
      <c r="KB29" s="3" t="e">
        <f t="shared" ca="1" si="187"/>
        <v>#N/A</v>
      </c>
      <c r="KC29" s="3" t="str">
        <f t="shared" ca="1" si="254"/>
        <v xml:space="preserve"> </v>
      </c>
      <c r="KD29" s="3" t="str">
        <f t="shared" ca="1" si="255"/>
        <v/>
      </c>
      <c r="KE29" s="3" t="str">
        <f t="shared" ca="1" si="245"/>
        <v/>
      </c>
      <c r="KF29" s="3" t="str">
        <f t="shared" ca="1" si="239"/>
        <v/>
      </c>
      <c r="KG29" s="3" t="str">
        <f t="shared" ca="1" si="229"/>
        <v/>
      </c>
      <c r="KH29" s="3" t="str">
        <f t="shared" ca="1" si="219"/>
        <v/>
      </c>
      <c r="KI29" s="3" t="str">
        <f t="shared" ca="1" si="207"/>
        <v/>
      </c>
      <c r="KJ29" s="3" t="str">
        <f t="shared" ca="1" si="188"/>
        <v/>
      </c>
      <c r="KK29" s="3" t="e">
        <f t="shared" ca="1" si="189"/>
        <v>#N/A</v>
      </c>
      <c r="KU29" s="3" t="e">
        <f t="shared" si="190"/>
        <v>#NUM!</v>
      </c>
      <c r="KV29" s="3" t="e">
        <f t="shared" si="191"/>
        <v>#NUM!</v>
      </c>
      <c r="KW29" s="3" t="str">
        <f t="shared" ca="1" si="271"/>
        <v xml:space="preserve"> </v>
      </c>
      <c r="KX29" s="3" t="str">
        <f t="shared" ca="1" si="272"/>
        <v/>
      </c>
      <c r="KY29" s="3" t="str">
        <f t="shared" ca="1" si="268"/>
        <v/>
      </c>
      <c r="KZ29" s="3" t="str">
        <f t="shared" ca="1" si="266"/>
        <v/>
      </c>
      <c r="LA29" s="3" t="str">
        <f t="shared" ca="1" si="264"/>
        <v/>
      </c>
      <c r="LB29" s="3" t="str">
        <f t="shared" ca="1" si="262"/>
        <v/>
      </c>
      <c r="LC29" s="3" t="str">
        <f t="shared" ca="1" si="260"/>
        <v/>
      </c>
      <c r="LD29" s="3" t="str">
        <f t="shared" ca="1" si="258"/>
        <v/>
      </c>
      <c r="LE29" s="3" t="str">
        <f t="shared" ca="1" si="256"/>
        <v/>
      </c>
      <c r="LF29" s="3" t="str">
        <f t="shared" ca="1" si="246"/>
        <v/>
      </c>
      <c r="LG29" s="3" t="e">
        <f t="shared" ca="1" si="240"/>
        <v>#NUM!</v>
      </c>
      <c r="LH29" s="3" t="e">
        <f t="shared" ca="1" si="230"/>
        <v>#NUM!</v>
      </c>
      <c r="LI29" s="3" t="e">
        <f t="shared" ca="1" si="220"/>
        <v>#NUM!</v>
      </c>
      <c r="LJ29" s="3" t="e">
        <f t="shared" ca="1" si="208"/>
        <v>#NUM!</v>
      </c>
      <c r="LK29" s="3" t="e">
        <f t="shared" ca="1" si="192"/>
        <v>#NUM!</v>
      </c>
      <c r="LL29" s="37" t="e">
        <f t="shared" ca="1" si="193"/>
        <v>#NUM!</v>
      </c>
    </row>
    <row r="30" spans="1:324" s="3" customFormat="1">
      <c r="A30" s="42" t="e">
        <f>IF(D30="","",Data!C38)</f>
        <v>#N/A</v>
      </c>
      <c r="B30" s="5" t="e">
        <f>IF(D30="","",Data!B38)</f>
        <v>#N/A</v>
      </c>
      <c r="C30" s="3">
        <v>22</v>
      </c>
      <c r="D30" s="3" t="e">
        <f>IF(Data!C38="", NA(), Data!C38)</f>
        <v>#N/A</v>
      </c>
      <c r="E30" s="3" t="str">
        <f>IF(Data!C38="", " ", Data!D38)</f>
        <v xml:space="preserve"> </v>
      </c>
      <c r="F30" s="3" t="str">
        <f>IF(E30=" "," ",Data!F$26)</f>
        <v xml:space="preserve"> </v>
      </c>
      <c r="G30" s="3" t="str">
        <f>IF($C30&lt;Data!$F$37,"x"," ")</f>
        <v xml:space="preserve"> </v>
      </c>
      <c r="H30" s="3" t="e">
        <f>IF(I30="",#REF!,I30)</f>
        <v>#N/A</v>
      </c>
      <c r="I30" s="2" t="e">
        <f t="shared" si="49"/>
        <v>#N/A</v>
      </c>
      <c r="J30" s="3" t="str">
        <f>IF(AND(Data!$F$37&lt;&gt;""),IF(AD30=$E30,1,""))</f>
        <v/>
      </c>
      <c r="K30" s="3">
        <f>IF(AND(Data!$F$40&lt;&gt;""),IF(AE30=$E30,2,""))</f>
        <v>2</v>
      </c>
      <c r="L30" s="3" t="str">
        <f>IF(AND(Data!$F$43&lt;&gt;""),IF(AF30=$E30,3,""))</f>
        <v/>
      </c>
      <c r="M30" s="3" t="str">
        <f>IF(AND(Data!$F$46&lt;&gt;""),IF(AG30=$E30,4,""))</f>
        <v/>
      </c>
      <c r="N30" s="3" t="str">
        <f>IF(AND(Data!$F$49&lt;&gt;""),IF(AH30=$E30,5,""))</f>
        <v/>
      </c>
      <c r="O30" s="3" t="str">
        <f>IF(AND(Calc!$LQ$3&lt;&gt;""),IF(AI30=$E30,6,""))</f>
        <v/>
      </c>
      <c r="P30" s="3">
        <f t="shared" si="50"/>
        <v>2</v>
      </c>
      <c r="Q30" s="3">
        <f t="shared" si="51"/>
        <v>2</v>
      </c>
      <c r="R30" s="3" t="str">
        <f t="shared" si="52"/>
        <v/>
      </c>
      <c r="S30" s="3" t="str">
        <f t="shared" si="53"/>
        <v/>
      </c>
      <c r="T30" s="3" t="str">
        <f t="shared" si="54"/>
        <v/>
      </c>
      <c r="U30" s="3">
        <f t="shared" si="55"/>
        <v>2</v>
      </c>
      <c r="V30" s="3">
        <f t="shared" si="56"/>
        <v>2</v>
      </c>
      <c r="W30" s="3" t="str">
        <f t="shared" si="57"/>
        <v/>
      </c>
      <c r="X30" s="3" t="str">
        <f t="shared" si="58"/>
        <v/>
      </c>
      <c r="Y30" s="3">
        <f t="shared" si="59"/>
        <v>2</v>
      </c>
      <c r="Z30" s="3">
        <f t="shared" si="60"/>
        <v>2</v>
      </c>
      <c r="AA30" s="3" t="str">
        <f t="shared" si="61"/>
        <v/>
      </c>
      <c r="AB30" s="3">
        <f t="shared" si="62"/>
        <v>2</v>
      </c>
      <c r="AC30" s="49">
        <f t="shared" si="63"/>
        <v>2</v>
      </c>
      <c r="AD30" s="3" t="str">
        <f>IF($C30&lt;Data!$F$37,E30,"")</f>
        <v/>
      </c>
      <c r="AE30" s="3" t="str">
        <f>IF(AND($C30&gt;=Data!$F$37),IF($C30&lt;Data!$F$40,E30,""))</f>
        <v xml:space="preserve"> </v>
      </c>
      <c r="AF30" s="3" t="b">
        <f>IF(AND($C30&gt;=Data!$F$40),IF($C30&lt;Data!$F$43,E30,""))</f>
        <v>0</v>
      </c>
      <c r="AG30" s="3" t="b">
        <f>IF(AND($C30&gt;=Data!$F$43),IF($C30&lt;Data!$F$46,E30,""))</f>
        <v>0</v>
      </c>
      <c r="AH30" s="3" t="b">
        <f>IF(AND($C30&gt;=Data!$F$46),IF($C30&lt;Data!$F$49,E30,""))</f>
        <v>0</v>
      </c>
      <c r="AI30" s="3" t="b">
        <f>IF(AND($C30&gt;=Data!$F$49),IF($C30&lt;=Calc!$LQ$3,E30,""))</f>
        <v>0</v>
      </c>
      <c r="AJ30" s="3" t="str">
        <f t="shared" si="0"/>
        <v xml:space="preserve"> </v>
      </c>
      <c r="AK30" s="3" t="str">
        <f t="shared" si="64"/>
        <v/>
      </c>
      <c r="AL30" s="3" t="e">
        <f t="shared" si="65"/>
        <v>#NUM!</v>
      </c>
      <c r="AM30" s="3" t="str">
        <f t="shared" si="66"/>
        <v/>
      </c>
      <c r="AN30" s="3" t="str">
        <f t="shared" si="67"/>
        <v/>
      </c>
      <c r="AO30" s="3" t="str">
        <f t="shared" si="68"/>
        <v/>
      </c>
      <c r="AP30" s="3" t="str">
        <f t="shared" si="69"/>
        <v/>
      </c>
      <c r="AQ30" s="3" t="e">
        <f t="shared" si="70"/>
        <v>#NUM!</v>
      </c>
      <c r="AR30" s="3" t="e">
        <f t="shared" si="71"/>
        <v>#NUM!</v>
      </c>
      <c r="AS30" s="3" t="str">
        <f t="shared" si="72"/>
        <v/>
      </c>
      <c r="AT30" s="3" t="str">
        <f t="shared" si="73"/>
        <v/>
      </c>
      <c r="AU30" s="3" t="str">
        <f t="shared" si="74"/>
        <v/>
      </c>
      <c r="AV30" s="3" t="e">
        <f t="shared" si="75"/>
        <v>#NUM!</v>
      </c>
      <c r="AW30" s="3" t="e">
        <f t="shared" si="76"/>
        <v>#NUM!</v>
      </c>
      <c r="AX30" s="3" t="str">
        <f t="shared" si="77"/>
        <v/>
      </c>
      <c r="AY30" s="3" t="str">
        <f t="shared" si="78"/>
        <v/>
      </c>
      <c r="AZ30" s="3" t="e">
        <f t="shared" si="79"/>
        <v>#NUM!</v>
      </c>
      <c r="BA30" s="3" t="e">
        <f t="shared" si="80"/>
        <v>#NUM!</v>
      </c>
      <c r="BB30" s="3" t="str">
        <f t="shared" si="81"/>
        <v/>
      </c>
      <c r="BC30" s="3" t="e">
        <f t="shared" si="82"/>
        <v>#NUM!</v>
      </c>
      <c r="BD30" s="3" t="e">
        <f t="shared" si="83"/>
        <v>#NUM!</v>
      </c>
      <c r="BE30" s="3" t="e">
        <f t="shared" si="84"/>
        <v>#NUM!</v>
      </c>
      <c r="BF30" s="9" t="e">
        <f t="shared" si="1"/>
        <v>#N/A</v>
      </c>
      <c r="BG30" s="3" t="e">
        <f t="shared" si="2"/>
        <v>#N/A</v>
      </c>
      <c r="BH30" s="3" t="e">
        <f t="shared" si="3"/>
        <v>#N/A</v>
      </c>
      <c r="BI30" s="3" t="e">
        <f t="shared" si="85"/>
        <v>#NUM!</v>
      </c>
      <c r="BJ30" s="44" t="str">
        <f t="shared" si="86"/>
        <v/>
      </c>
      <c r="BK30" s="52">
        <f t="shared" si="4"/>
        <v>2</v>
      </c>
      <c r="BL30" s="52" t="str">
        <f t="shared" ca="1" si="231"/>
        <v xml:space="preserve"> </v>
      </c>
      <c r="BM30" s="52" t="str">
        <f t="shared" ca="1" si="232"/>
        <v xml:space="preserve"> </v>
      </c>
      <c r="BN30" s="52" t="str">
        <f t="shared" ca="1" si="221"/>
        <v xml:space="preserve"> </v>
      </c>
      <c r="BO30" s="52" t="str">
        <f t="shared" ca="1" si="209"/>
        <v xml:space="preserve"> </v>
      </c>
      <c r="BP30" s="52" t="str">
        <f t="shared" ca="1" si="194"/>
        <v xml:space="preserve"> </v>
      </c>
      <c r="BQ30" s="52" t="str">
        <f t="shared" ca="1" si="87"/>
        <v xml:space="preserve"> </v>
      </c>
      <c r="BR30" s="52" t="e">
        <f t="shared" ca="1" si="5"/>
        <v>#N/A</v>
      </c>
      <c r="BS30" s="52"/>
      <c r="BT30" s="3" t="str">
        <f t="shared" si="88"/>
        <v/>
      </c>
      <c r="BU30" s="3">
        <f t="shared" si="6"/>
        <v>0</v>
      </c>
      <c r="BV30" s="3">
        <f t="shared" si="89"/>
        <v>1</v>
      </c>
      <c r="BW30" s="3">
        <f t="shared" si="90"/>
        <v>0</v>
      </c>
      <c r="BX30" s="3" t="str">
        <f t="shared" ca="1" si="7"/>
        <v xml:space="preserve"> </v>
      </c>
      <c r="BY30" s="3" t="str">
        <f t="shared" ca="1" si="233"/>
        <v/>
      </c>
      <c r="BZ30" s="3" t="str">
        <f t="shared" ca="1" si="222"/>
        <v/>
      </c>
      <c r="CA30" s="3" t="str">
        <f t="shared" ca="1" si="210"/>
        <v/>
      </c>
      <c r="CB30" s="3" t="str">
        <f t="shared" ca="1" si="195"/>
        <v/>
      </c>
      <c r="CC30" s="3" t="str">
        <f t="shared" ca="1" si="91"/>
        <v/>
      </c>
      <c r="CD30" s="3" t="str">
        <f t="shared" ca="1" si="8"/>
        <v/>
      </c>
      <c r="CE30" s="3" t="str">
        <f t="shared" ca="1" si="9"/>
        <v/>
      </c>
      <c r="CF30" s="3" t="str">
        <f t="shared" si="10"/>
        <v/>
      </c>
      <c r="CG30" s="37" t="e">
        <f t="shared" ca="1" si="11"/>
        <v>#N/A</v>
      </c>
      <c r="CH30" s="3" t="str">
        <f t="shared" si="12"/>
        <v/>
      </c>
      <c r="CI30" s="3">
        <f t="shared" si="92"/>
        <v>0</v>
      </c>
      <c r="CJ30" s="3">
        <f t="shared" si="196"/>
        <v>1</v>
      </c>
      <c r="CK30" s="3">
        <f t="shared" si="197"/>
        <v>0</v>
      </c>
      <c r="CL30" s="3" t="str">
        <f t="shared" ca="1" si="13"/>
        <v xml:space="preserve"> </v>
      </c>
      <c r="CM30" s="3" t="str">
        <f t="shared" ca="1" si="234"/>
        <v/>
      </c>
      <c r="CN30" s="3" t="str">
        <f t="shared" ca="1" si="223"/>
        <v/>
      </c>
      <c r="CO30" s="3" t="str">
        <f t="shared" ca="1" si="211"/>
        <v/>
      </c>
      <c r="CP30" s="3" t="str">
        <f t="shared" ca="1" si="198"/>
        <v/>
      </c>
      <c r="CQ30" s="3" t="str">
        <f t="shared" ca="1" si="93"/>
        <v/>
      </c>
      <c r="CR30" s="3" t="str">
        <f t="shared" ca="1" si="94"/>
        <v/>
      </c>
      <c r="CS30" s="3" t="str">
        <f t="shared" ca="1" si="95"/>
        <v/>
      </c>
      <c r="CT30" s="3" t="str">
        <f t="shared" si="96"/>
        <v/>
      </c>
      <c r="CU30" s="37" t="e">
        <f t="shared" ca="1" si="97"/>
        <v>#N/A</v>
      </c>
      <c r="CW30" s="3" t="str">
        <f t="shared" ca="1" si="98"/>
        <v/>
      </c>
      <c r="CX30" s="3">
        <f t="shared" ca="1" si="212"/>
        <v>0</v>
      </c>
      <c r="CY30" s="2">
        <f t="shared" ca="1" si="99"/>
        <v>0</v>
      </c>
      <c r="CZ30" s="3" t="str">
        <f t="shared" ca="1" si="14"/>
        <v/>
      </c>
      <c r="DA30" s="3" t="str">
        <f t="shared" ca="1" si="15"/>
        <v/>
      </c>
      <c r="DB30" s="3" t="str">
        <f t="shared" ca="1" si="16"/>
        <v/>
      </c>
      <c r="DC30" s="3" t="str">
        <f t="shared" ca="1" si="100"/>
        <v/>
      </c>
      <c r="DD30" s="37" t="e">
        <f t="shared" ca="1" si="17"/>
        <v>#N/A</v>
      </c>
      <c r="DE30" s="3" t="str">
        <f t="shared" ca="1" si="101"/>
        <v/>
      </c>
      <c r="DF30" s="3">
        <f t="shared" ca="1" si="199"/>
        <v>0</v>
      </c>
      <c r="DG30" s="2">
        <f t="shared" ca="1" si="102"/>
        <v>0</v>
      </c>
      <c r="DH30" s="3" t="str">
        <f t="shared" ca="1" si="18"/>
        <v/>
      </c>
      <c r="DI30" s="3" t="str">
        <f t="shared" ca="1" si="273"/>
        <v/>
      </c>
      <c r="DJ30" s="3" t="str">
        <f t="shared" ca="1" si="20"/>
        <v/>
      </c>
      <c r="DK30" s="3" t="str">
        <f t="shared" ca="1" si="103"/>
        <v/>
      </c>
      <c r="DL30" s="37" t="e">
        <f t="shared" ca="1" si="21"/>
        <v>#N/A</v>
      </c>
      <c r="DN30" s="2" t="str">
        <f t="shared" si="22"/>
        <v xml:space="preserve"> </v>
      </c>
      <c r="DO30" s="3" t="str">
        <f t="shared" si="104"/>
        <v xml:space="preserve"> </v>
      </c>
      <c r="DP30" s="3" t="str">
        <f t="shared" si="105"/>
        <v xml:space="preserve"> </v>
      </c>
      <c r="DT30" s="37" t="e">
        <f t="shared" si="23"/>
        <v>#N/A</v>
      </c>
      <c r="DU30" s="3">
        <v>23</v>
      </c>
      <c r="DV30" s="3">
        <v>8</v>
      </c>
      <c r="DW30" s="7">
        <v>16</v>
      </c>
      <c r="DX30" s="7"/>
      <c r="DY30" s="7" t="e">
        <f t="shared" si="106"/>
        <v>#NUM!</v>
      </c>
      <c r="DZ30" s="7" t="e">
        <f t="shared" si="24"/>
        <v>#NUM!</v>
      </c>
      <c r="EA30" s="7" t="e">
        <f t="shared" si="25"/>
        <v>#NUM!</v>
      </c>
      <c r="EB30" s="7" t="e">
        <f t="shared" si="107"/>
        <v>#NUM!</v>
      </c>
      <c r="EC30" s="3" t="e">
        <f t="shared" si="26"/>
        <v>#NUM!</v>
      </c>
      <c r="ED30" s="3" t="str">
        <f t="shared" si="108"/>
        <v/>
      </c>
      <c r="EE30" s="3" t="e">
        <f t="shared" si="109"/>
        <v>#DIV/0!</v>
      </c>
      <c r="EF30" s="3" t="str">
        <f t="shared" si="110"/>
        <v/>
      </c>
      <c r="EG30" s="3" t="str">
        <f t="shared" si="111"/>
        <v/>
      </c>
      <c r="EH30" s="3" t="str">
        <f t="shared" si="112"/>
        <v/>
      </c>
      <c r="EI30" s="3" t="str">
        <f t="shared" si="113"/>
        <v/>
      </c>
      <c r="EJ30" s="3" t="e">
        <f t="shared" si="114"/>
        <v>#DIV/0!</v>
      </c>
      <c r="EK30" s="3" t="e">
        <f t="shared" si="115"/>
        <v>#DIV/0!</v>
      </c>
      <c r="EL30" s="3" t="str">
        <f t="shared" si="116"/>
        <v/>
      </c>
      <c r="EM30" s="3" t="str">
        <f t="shared" si="117"/>
        <v/>
      </c>
      <c r="EN30" s="3" t="str">
        <f t="shared" si="118"/>
        <v/>
      </c>
      <c r="EO30" s="3" t="e">
        <f t="shared" si="119"/>
        <v>#DIV/0!</v>
      </c>
      <c r="EP30" s="3" t="e">
        <f t="shared" si="120"/>
        <v>#DIV/0!</v>
      </c>
      <c r="EQ30" s="3" t="str">
        <f t="shared" si="121"/>
        <v/>
      </c>
      <c r="ER30" s="3" t="str">
        <f t="shared" si="122"/>
        <v/>
      </c>
      <c r="ES30" s="3" t="e">
        <f t="shared" si="123"/>
        <v>#DIV/0!</v>
      </c>
      <c r="ET30" s="3" t="e">
        <f t="shared" si="124"/>
        <v>#DIV/0!</v>
      </c>
      <c r="EU30" s="3" t="str">
        <f t="shared" si="125"/>
        <v/>
      </c>
      <c r="EV30" s="3" t="e">
        <f t="shared" si="126"/>
        <v>#DIV/0!</v>
      </c>
      <c r="EW30" s="3" t="e">
        <f t="shared" si="127"/>
        <v>#DIV/0!</v>
      </c>
      <c r="EX30" s="3" t="e">
        <f t="shared" si="128"/>
        <v>#NUM!</v>
      </c>
      <c r="EZ30" s="40">
        <f t="shared" si="27"/>
        <v>1</v>
      </c>
      <c r="FA30" s="9" t="e">
        <f t="shared" si="28"/>
        <v>#NUM!</v>
      </c>
      <c r="FB30" s="9" t="e">
        <f t="shared" si="29"/>
        <v>#N/A</v>
      </c>
      <c r="FC30" s="9" t="e">
        <f t="shared" si="30"/>
        <v>#N/A</v>
      </c>
      <c r="FD30" s="9" t="e">
        <f t="shared" si="31"/>
        <v>#N/A</v>
      </c>
      <c r="FE30" s="3" t="e">
        <f t="shared" si="129"/>
        <v>#NUM!</v>
      </c>
      <c r="FG30" s="3" t="str">
        <f t="shared" si="130"/>
        <v/>
      </c>
      <c r="FH30" s="3" t="e">
        <f t="shared" si="131"/>
        <v>#DIV/0!</v>
      </c>
      <c r="FI30" s="3" t="str">
        <f t="shared" si="132"/>
        <v/>
      </c>
      <c r="FJ30" s="3" t="str">
        <f t="shared" si="133"/>
        <v/>
      </c>
      <c r="FK30" s="3" t="str">
        <f t="shared" si="134"/>
        <v/>
      </c>
      <c r="FL30" s="3" t="str">
        <f t="shared" si="135"/>
        <v/>
      </c>
      <c r="FM30" s="3" t="e">
        <f t="shared" si="136"/>
        <v>#DIV/0!</v>
      </c>
      <c r="FN30" s="3" t="e">
        <f t="shared" si="137"/>
        <v>#DIV/0!</v>
      </c>
      <c r="FO30" s="3" t="str">
        <f t="shared" si="138"/>
        <v/>
      </c>
      <c r="FP30" s="3" t="str">
        <f t="shared" si="139"/>
        <v/>
      </c>
      <c r="FQ30" s="3" t="str">
        <f t="shared" si="140"/>
        <v/>
      </c>
      <c r="FR30" s="3" t="e">
        <f t="shared" si="141"/>
        <v>#DIV/0!</v>
      </c>
      <c r="FS30" s="3" t="e">
        <f t="shared" si="142"/>
        <v>#DIV/0!</v>
      </c>
      <c r="FT30" s="3" t="str">
        <f t="shared" si="143"/>
        <v/>
      </c>
      <c r="FU30" s="3" t="str">
        <f t="shared" si="144"/>
        <v/>
      </c>
      <c r="FV30" s="3" t="e">
        <f t="shared" si="145"/>
        <v>#DIV/0!</v>
      </c>
      <c r="FW30" s="3" t="e">
        <f t="shared" si="146"/>
        <v>#DIV/0!</v>
      </c>
      <c r="FX30" s="3" t="str">
        <f t="shared" si="147"/>
        <v/>
      </c>
      <c r="FY30" s="3" t="e">
        <f t="shared" si="148"/>
        <v>#DIV/0!</v>
      </c>
      <c r="FZ30" s="3" t="e">
        <f t="shared" si="149"/>
        <v>#DIV/0!</v>
      </c>
      <c r="GA30" s="3" t="e">
        <f t="shared" si="150"/>
        <v>#NUM!</v>
      </c>
      <c r="GB30" s="3" t="str">
        <f t="shared" si="151"/>
        <v/>
      </c>
      <c r="GC30" s="3" t="str">
        <f t="shared" si="152"/>
        <v/>
      </c>
      <c r="GD30" s="3" t="str">
        <f t="shared" si="153"/>
        <v/>
      </c>
      <c r="GE30" s="3" t="str">
        <f t="shared" si="154"/>
        <v/>
      </c>
      <c r="GF30" s="3" t="str">
        <f t="shared" si="155"/>
        <v/>
      </c>
      <c r="GG30" s="3" t="str">
        <f t="shared" si="156"/>
        <v/>
      </c>
      <c r="GI30" s="9" t="str">
        <f t="shared" si="200"/>
        <v/>
      </c>
      <c r="GJ30" s="9" t="str">
        <f t="shared" si="157"/>
        <v/>
      </c>
      <c r="GK30" s="9" t="str">
        <f t="shared" si="158"/>
        <v/>
      </c>
      <c r="GL30" s="41" t="e">
        <f t="shared" si="159"/>
        <v>#DIV/0!</v>
      </c>
      <c r="GM30" s="41" t="e">
        <f t="shared" si="160"/>
        <v>#DIV/0!</v>
      </c>
      <c r="GN30" s="41" t="e">
        <f t="shared" si="32"/>
        <v>#N/A</v>
      </c>
      <c r="GO30" s="41" t="e">
        <f t="shared" si="33"/>
        <v>#N/A</v>
      </c>
      <c r="GP30" s="3" t="e">
        <f t="shared" si="161"/>
        <v>#NUM!</v>
      </c>
      <c r="GQ30" s="55" t="e">
        <f t="shared" si="34"/>
        <v>#NUM!</v>
      </c>
      <c r="GR30" s="55" t="e">
        <f t="shared" si="35"/>
        <v>#NUM!</v>
      </c>
      <c r="GS30" s="3" t="e">
        <f t="shared" si="36"/>
        <v>#NUM!</v>
      </c>
      <c r="GT30" s="3" t="e">
        <f t="shared" si="37"/>
        <v>#NUM!</v>
      </c>
      <c r="GU30" s="3" t="e">
        <f t="shared" si="38"/>
        <v>#NUM!</v>
      </c>
      <c r="GV30" s="3" t="e">
        <f t="shared" si="39"/>
        <v>#NUM!</v>
      </c>
      <c r="GX30" s="37" t="e">
        <f t="shared" si="40"/>
        <v>#NUM!</v>
      </c>
      <c r="GZ30" s="3" t="e">
        <f t="shared" si="41"/>
        <v>#NUM!</v>
      </c>
      <c r="HA30" s="3" t="e">
        <f t="shared" ca="1" si="213"/>
        <v>#NUM!</v>
      </c>
      <c r="HB30" s="2" t="e">
        <f t="shared" ca="1" si="214"/>
        <v>#NUM!</v>
      </c>
      <c r="HC30" s="2" t="e">
        <f t="shared" ca="1" si="224"/>
        <v>#NUM!</v>
      </c>
      <c r="HD30" s="39" t="e">
        <f t="shared" ca="1" si="163"/>
        <v>#NUM!</v>
      </c>
      <c r="HF30" s="3" t="str">
        <f t="shared" si="42"/>
        <v/>
      </c>
      <c r="HG30" s="3" t="str">
        <f t="shared" si="43"/>
        <v/>
      </c>
      <c r="HH30" s="3" t="str">
        <f t="shared" ca="1" si="247"/>
        <v xml:space="preserve"> </v>
      </c>
      <c r="HI30" s="3" t="str">
        <f t="shared" ca="1" si="248"/>
        <v/>
      </c>
      <c r="HJ30" s="3" t="str">
        <f t="shared" ca="1" si="241"/>
        <v/>
      </c>
      <c r="HK30" s="3" t="str">
        <f t="shared" ca="1" si="235"/>
        <v/>
      </c>
      <c r="HL30" s="3" t="str">
        <f t="shared" ca="1" si="225"/>
        <v/>
      </c>
      <c r="HM30" s="3" t="str">
        <f t="shared" ca="1" si="215"/>
        <v/>
      </c>
      <c r="HN30" s="3" t="str">
        <f t="shared" ca="1" si="201"/>
        <v/>
      </c>
      <c r="HO30" s="3" t="str">
        <f t="shared" ca="1" si="164"/>
        <v/>
      </c>
      <c r="HP30" s="37" t="e">
        <f t="shared" ca="1" si="44"/>
        <v>#N/A</v>
      </c>
      <c r="HQ30" s="3" t="str">
        <f t="shared" ca="1" si="249"/>
        <v xml:space="preserve"> </v>
      </c>
      <c r="HR30" s="3" t="str">
        <f t="shared" ca="1" si="250"/>
        <v/>
      </c>
      <c r="HS30" s="3" t="str">
        <f t="shared" ca="1" si="242"/>
        <v/>
      </c>
      <c r="HT30" s="3" t="str">
        <f t="shared" ca="1" si="236"/>
        <v/>
      </c>
      <c r="HU30" s="3" t="str">
        <f t="shared" ca="1" si="226"/>
        <v/>
      </c>
      <c r="HV30" s="3" t="str">
        <f t="shared" ca="1" si="216"/>
        <v/>
      </c>
      <c r="HW30" s="3" t="str">
        <f t="shared" ca="1" si="202"/>
        <v/>
      </c>
      <c r="HX30" s="3" t="str">
        <f t="shared" ca="1" si="165"/>
        <v/>
      </c>
      <c r="HY30" s="37" t="e">
        <f t="shared" ca="1" si="45"/>
        <v>#N/A</v>
      </c>
      <c r="IA30" s="3" t="e">
        <f t="shared" ca="1" si="166"/>
        <v>#NUM!</v>
      </c>
      <c r="IB30" s="3" t="e">
        <f t="shared" ca="1" si="203"/>
        <v>#NUM!</v>
      </c>
      <c r="IC30" s="2" t="e">
        <f t="shared" ca="1" si="167"/>
        <v>#NUM!</v>
      </c>
      <c r="ID30" s="37" t="e">
        <f t="shared" ca="1" si="46"/>
        <v>#NUM!</v>
      </c>
      <c r="IE30" s="3" t="e">
        <f t="shared" ca="1" si="168"/>
        <v>#NUM!</v>
      </c>
      <c r="IF30" s="3" t="e">
        <f t="shared" ca="1" si="169"/>
        <v>#NUM!</v>
      </c>
      <c r="IG30" s="2" t="e">
        <f t="shared" ca="1" si="170"/>
        <v>#NUM!</v>
      </c>
      <c r="IH30" s="37" t="e">
        <f t="shared" ca="1" si="47"/>
        <v>#NUM!</v>
      </c>
      <c r="II30" s="3" t="e">
        <f t="shared" si="171"/>
        <v>#N/A</v>
      </c>
      <c r="IJ30" s="3" t="e">
        <f t="shared" si="172"/>
        <v>#N/A</v>
      </c>
      <c r="IK30" s="3" t="str">
        <f t="shared" ca="1" si="269"/>
        <v xml:space="preserve"> </v>
      </c>
      <c r="IL30" s="3" t="str">
        <f t="shared" ca="1" si="270"/>
        <v/>
      </c>
      <c r="IM30" s="3" t="str">
        <f t="shared" ca="1" si="267"/>
        <v/>
      </c>
      <c r="IN30" s="3" t="str">
        <f t="shared" ca="1" si="265"/>
        <v/>
      </c>
      <c r="IO30" s="3" t="str">
        <f t="shared" ca="1" si="263"/>
        <v/>
      </c>
      <c r="IP30" s="3" t="str">
        <f t="shared" ca="1" si="261"/>
        <v/>
      </c>
      <c r="IQ30" s="3" t="str">
        <f t="shared" ca="1" si="259"/>
        <v/>
      </c>
      <c r="IR30" s="3" t="str">
        <f t="shared" ca="1" si="257"/>
        <v/>
      </c>
      <c r="IS30" s="3" t="str">
        <f t="shared" ca="1" si="251"/>
        <v/>
      </c>
      <c r="IT30" s="3" t="e">
        <f t="shared" ca="1" si="243"/>
        <v>#N/A</v>
      </c>
      <c r="IU30" s="3" t="e">
        <f t="shared" ca="1" si="237"/>
        <v>#N/A</v>
      </c>
      <c r="IV30" s="3" t="e">
        <f t="shared" ca="1" si="227"/>
        <v>#N/A</v>
      </c>
      <c r="IW30" s="3" t="e">
        <f t="shared" ca="1" si="217"/>
        <v>#N/A</v>
      </c>
      <c r="IX30" s="3" t="e">
        <f t="shared" ca="1" si="204"/>
        <v>#N/A</v>
      </c>
      <c r="IY30" s="3" t="e">
        <f t="shared" ca="1" si="173"/>
        <v>#N/A</v>
      </c>
      <c r="IZ30" s="37" t="e">
        <f t="shared" ca="1" si="48"/>
        <v>#N/A</v>
      </c>
      <c r="JB30" s="3" t="str">
        <f t="shared" si="174"/>
        <v/>
      </c>
      <c r="JC30" s="55" t="e">
        <f t="shared" si="175"/>
        <v>#NUM!</v>
      </c>
      <c r="JD30" s="41" t="e">
        <f t="shared" si="176"/>
        <v>#NUM!</v>
      </c>
      <c r="JE30" s="41" t="e">
        <f t="shared" si="177"/>
        <v>#NUM!</v>
      </c>
      <c r="JF30" s="3" t="e">
        <f t="shared" si="178"/>
        <v>#NUM!</v>
      </c>
      <c r="JG30" s="41" t="e">
        <f t="shared" si="179"/>
        <v>#NUM!</v>
      </c>
      <c r="JH30" s="41" t="e">
        <f t="shared" si="180"/>
        <v>#NUM!</v>
      </c>
      <c r="JJ30" s="37" t="e">
        <f t="shared" si="181"/>
        <v>#NUM!</v>
      </c>
      <c r="JL30" s="3" t="e">
        <f t="shared" si="182"/>
        <v>#NUM!</v>
      </c>
      <c r="JM30" s="3" t="e">
        <f t="shared" ca="1" si="205"/>
        <v>#NUM!</v>
      </c>
      <c r="JP30" s="37" t="e">
        <f t="shared" ca="1" si="183"/>
        <v>#NUM!</v>
      </c>
      <c r="JR30" s="37" t="str">
        <f t="shared" si="184"/>
        <v/>
      </c>
      <c r="JS30" s="3" t="str">
        <f t="shared" si="185"/>
        <v/>
      </c>
      <c r="JT30" s="3" t="str">
        <f t="shared" ca="1" si="252"/>
        <v xml:space="preserve"> </v>
      </c>
      <c r="JU30" s="3" t="str">
        <f t="shared" ca="1" si="253"/>
        <v/>
      </c>
      <c r="JV30" s="3" t="str">
        <f t="shared" ca="1" si="244"/>
        <v/>
      </c>
      <c r="JW30" s="3" t="str">
        <f t="shared" ca="1" si="238"/>
        <v/>
      </c>
      <c r="JX30" s="3" t="str">
        <f t="shared" ca="1" si="228"/>
        <v/>
      </c>
      <c r="JY30" s="3" t="str">
        <f t="shared" ca="1" si="218"/>
        <v/>
      </c>
      <c r="JZ30" s="3" t="str">
        <f t="shared" ca="1" si="206"/>
        <v/>
      </c>
      <c r="KA30" s="3" t="str">
        <f t="shared" ca="1" si="186"/>
        <v/>
      </c>
      <c r="KB30" s="3" t="e">
        <f t="shared" ca="1" si="187"/>
        <v>#N/A</v>
      </c>
      <c r="KC30" s="3" t="str">
        <f t="shared" ca="1" si="254"/>
        <v xml:space="preserve"> </v>
      </c>
      <c r="KD30" s="3" t="str">
        <f t="shared" ca="1" si="255"/>
        <v/>
      </c>
      <c r="KE30" s="3" t="str">
        <f t="shared" ca="1" si="245"/>
        <v/>
      </c>
      <c r="KF30" s="3" t="str">
        <f t="shared" ca="1" si="239"/>
        <v/>
      </c>
      <c r="KG30" s="3" t="str">
        <f t="shared" ca="1" si="229"/>
        <v/>
      </c>
      <c r="KH30" s="3" t="str">
        <f t="shared" ca="1" si="219"/>
        <v/>
      </c>
      <c r="KI30" s="3" t="str">
        <f t="shared" ca="1" si="207"/>
        <v/>
      </c>
      <c r="KJ30" s="3" t="str">
        <f t="shared" ca="1" si="188"/>
        <v/>
      </c>
      <c r="KK30" s="3" t="e">
        <f t="shared" ca="1" si="189"/>
        <v>#N/A</v>
      </c>
      <c r="KU30" s="3" t="e">
        <f t="shared" si="190"/>
        <v>#NUM!</v>
      </c>
      <c r="KV30" s="3" t="e">
        <f t="shared" si="191"/>
        <v>#NUM!</v>
      </c>
      <c r="KW30" s="3" t="str">
        <f t="shared" ca="1" si="271"/>
        <v xml:space="preserve"> </v>
      </c>
      <c r="KX30" s="3" t="str">
        <f t="shared" ca="1" si="272"/>
        <v/>
      </c>
      <c r="KY30" s="3" t="str">
        <f t="shared" ca="1" si="268"/>
        <v/>
      </c>
      <c r="KZ30" s="3" t="str">
        <f t="shared" ca="1" si="266"/>
        <v/>
      </c>
      <c r="LA30" s="3" t="str">
        <f t="shared" ca="1" si="264"/>
        <v/>
      </c>
      <c r="LB30" s="3" t="str">
        <f t="shared" ca="1" si="262"/>
        <v/>
      </c>
      <c r="LC30" s="3" t="str">
        <f t="shared" ca="1" si="260"/>
        <v/>
      </c>
      <c r="LD30" s="3" t="str">
        <f t="shared" ca="1" si="258"/>
        <v/>
      </c>
      <c r="LE30" s="3" t="str">
        <f t="shared" ca="1" si="256"/>
        <v/>
      </c>
      <c r="LF30" s="3" t="e">
        <f t="shared" ca="1" si="246"/>
        <v>#NUM!</v>
      </c>
      <c r="LG30" s="3" t="e">
        <f t="shared" ca="1" si="240"/>
        <v>#NUM!</v>
      </c>
      <c r="LH30" s="3" t="e">
        <f t="shared" ca="1" si="230"/>
        <v>#NUM!</v>
      </c>
      <c r="LI30" s="3" t="e">
        <f t="shared" ca="1" si="220"/>
        <v>#NUM!</v>
      </c>
      <c r="LJ30" s="3" t="e">
        <f t="shared" ca="1" si="208"/>
        <v>#NUM!</v>
      </c>
      <c r="LK30" s="3" t="e">
        <f t="shared" ca="1" si="192"/>
        <v>#NUM!</v>
      </c>
      <c r="LL30" s="37" t="e">
        <f t="shared" ca="1" si="193"/>
        <v>#NUM!</v>
      </c>
    </row>
    <row r="31" spans="1:324" s="3" customFormat="1">
      <c r="A31" s="42" t="e">
        <f>IF(D31="","",Data!C39)</f>
        <v>#N/A</v>
      </c>
      <c r="B31" s="5" t="e">
        <f>IF(D31="","",Data!B39)</f>
        <v>#N/A</v>
      </c>
      <c r="C31" s="3">
        <v>23</v>
      </c>
      <c r="D31" s="3" t="e">
        <f>IF(Data!C39="", NA(), Data!C39)</f>
        <v>#N/A</v>
      </c>
      <c r="E31" s="3" t="str">
        <f>IF(Data!C39="", " ", Data!D39)</f>
        <v xml:space="preserve"> </v>
      </c>
      <c r="F31" s="3" t="str">
        <f>IF(E31=" "," ",Data!F$26)</f>
        <v xml:space="preserve"> </v>
      </c>
      <c r="G31" s="3" t="str">
        <f>IF($C31&lt;Data!$F$37,"x"," ")</f>
        <v xml:space="preserve"> </v>
      </c>
      <c r="H31" s="3" t="e">
        <f>IF(I31="",#REF!,I31)</f>
        <v>#N/A</v>
      </c>
      <c r="I31" s="2" t="e">
        <f t="shared" si="49"/>
        <v>#N/A</v>
      </c>
      <c r="J31" s="3" t="str">
        <f>IF(AND(Data!$F$37&lt;&gt;""),IF(AD31=$E31,1,""))</f>
        <v/>
      </c>
      <c r="K31" s="3">
        <f>IF(AND(Data!$F$40&lt;&gt;""),IF(AE31=$E31,2,""))</f>
        <v>2</v>
      </c>
      <c r="L31" s="3" t="str">
        <f>IF(AND(Data!$F$43&lt;&gt;""),IF(AF31=$E31,3,""))</f>
        <v/>
      </c>
      <c r="M31" s="3" t="str">
        <f>IF(AND(Data!$F$46&lt;&gt;""),IF(AG31=$E31,4,""))</f>
        <v/>
      </c>
      <c r="N31" s="3" t="str">
        <f>IF(AND(Data!$F$49&lt;&gt;""),IF(AH31=$E31,5,""))</f>
        <v/>
      </c>
      <c r="O31" s="3" t="str">
        <f>IF(AND(Calc!$LQ$3&lt;&gt;""),IF(AI31=$E31,6,""))</f>
        <v/>
      </c>
      <c r="P31" s="3">
        <f t="shared" si="50"/>
        <v>2</v>
      </c>
      <c r="Q31" s="3">
        <f t="shared" si="51"/>
        <v>2</v>
      </c>
      <c r="R31" s="3" t="str">
        <f t="shared" si="52"/>
        <v/>
      </c>
      <c r="S31" s="3" t="str">
        <f t="shared" si="53"/>
        <v/>
      </c>
      <c r="T31" s="3" t="str">
        <f t="shared" si="54"/>
        <v/>
      </c>
      <c r="U31" s="3">
        <f t="shared" si="55"/>
        <v>2</v>
      </c>
      <c r="V31" s="3">
        <f t="shared" si="56"/>
        <v>2</v>
      </c>
      <c r="W31" s="3" t="str">
        <f t="shared" si="57"/>
        <v/>
      </c>
      <c r="X31" s="3" t="str">
        <f t="shared" si="58"/>
        <v/>
      </c>
      <c r="Y31" s="3">
        <f t="shared" si="59"/>
        <v>2</v>
      </c>
      <c r="Z31" s="3">
        <f t="shared" si="60"/>
        <v>2</v>
      </c>
      <c r="AA31" s="3" t="str">
        <f t="shared" si="61"/>
        <v/>
      </c>
      <c r="AB31" s="3">
        <f t="shared" si="62"/>
        <v>2</v>
      </c>
      <c r="AC31" s="49">
        <f t="shared" si="63"/>
        <v>2</v>
      </c>
      <c r="AD31" s="3" t="str">
        <f>IF($C31&lt;Data!$F$37,E31,"")</f>
        <v/>
      </c>
      <c r="AE31" s="3" t="str">
        <f>IF(AND($C31&gt;=Data!$F$37),IF($C31&lt;Data!$F$40,E31,""))</f>
        <v xml:space="preserve"> </v>
      </c>
      <c r="AF31" s="3" t="b">
        <f>IF(AND($C31&gt;=Data!$F$40),IF($C31&lt;Data!$F$43,E31,""))</f>
        <v>0</v>
      </c>
      <c r="AG31" s="3" t="b">
        <f>IF(AND($C31&gt;=Data!$F$43),IF($C31&lt;Data!$F$46,E31,""))</f>
        <v>0</v>
      </c>
      <c r="AH31" s="3" t="b">
        <f>IF(AND($C31&gt;=Data!$F$46),IF($C31&lt;Data!$F$49,E31,""))</f>
        <v>0</v>
      </c>
      <c r="AI31" s="3" t="b">
        <f>IF(AND($C31&gt;=Data!$F$49),IF($C31&lt;=Calc!$LQ$3,E31,""))</f>
        <v>0</v>
      </c>
      <c r="AJ31" s="3" t="str">
        <f t="shared" si="0"/>
        <v xml:space="preserve"> </v>
      </c>
      <c r="AK31" s="3" t="str">
        <f t="shared" si="64"/>
        <v/>
      </c>
      <c r="AL31" s="3" t="e">
        <f t="shared" si="65"/>
        <v>#NUM!</v>
      </c>
      <c r="AM31" s="3" t="str">
        <f t="shared" si="66"/>
        <v/>
      </c>
      <c r="AN31" s="3" t="str">
        <f t="shared" si="67"/>
        <v/>
      </c>
      <c r="AO31" s="3" t="str">
        <f t="shared" si="68"/>
        <v/>
      </c>
      <c r="AP31" s="3" t="str">
        <f t="shared" si="69"/>
        <v/>
      </c>
      <c r="AQ31" s="3" t="e">
        <f t="shared" si="70"/>
        <v>#NUM!</v>
      </c>
      <c r="AR31" s="3" t="e">
        <f t="shared" si="71"/>
        <v>#NUM!</v>
      </c>
      <c r="AS31" s="3" t="str">
        <f t="shared" si="72"/>
        <v/>
      </c>
      <c r="AT31" s="3" t="str">
        <f t="shared" si="73"/>
        <v/>
      </c>
      <c r="AU31" s="3" t="str">
        <f t="shared" si="74"/>
        <v/>
      </c>
      <c r="AV31" s="3" t="e">
        <f t="shared" si="75"/>
        <v>#NUM!</v>
      </c>
      <c r="AW31" s="3" t="e">
        <f t="shared" si="76"/>
        <v>#NUM!</v>
      </c>
      <c r="AX31" s="3" t="str">
        <f t="shared" si="77"/>
        <v/>
      </c>
      <c r="AY31" s="3" t="str">
        <f t="shared" si="78"/>
        <v/>
      </c>
      <c r="AZ31" s="3" t="e">
        <f t="shared" si="79"/>
        <v>#NUM!</v>
      </c>
      <c r="BA31" s="3" t="e">
        <f t="shared" si="80"/>
        <v>#NUM!</v>
      </c>
      <c r="BB31" s="3" t="str">
        <f t="shared" si="81"/>
        <v/>
      </c>
      <c r="BC31" s="3" t="e">
        <f t="shared" si="82"/>
        <v>#NUM!</v>
      </c>
      <c r="BD31" s="3" t="e">
        <f t="shared" si="83"/>
        <v>#NUM!</v>
      </c>
      <c r="BE31" s="3" t="e">
        <f t="shared" si="84"/>
        <v>#NUM!</v>
      </c>
      <c r="BF31" s="9" t="e">
        <f t="shared" si="1"/>
        <v>#N/A</v>
      </c>
      <c r="BG31" s="3" t="e">
        <f t="shared" si="2"/>
        <v>#N/A</v>
      </c>
      <c r="BH31" s="3" t="e">
        <f t="shared" si="3"/>
        <v>#N/A</v>
      </c>
      <c r="BI31" s="3" t="e">
        <f t="shared" si="85"/>
        <v>#NUM!</v>
      </c>
      <c r="BJ31" s="44" t="str">
        <f t="shared" si="86"/>
        <v/>
      </c>
      <c r="BK31" s="52">
        <f t="shared" si="4"/>
        <v>2</v>
      </c>
      <c r="BL31" s="52" t="str">
        <f t="shared" ca="1" si="231"/>
        <v xml:space="preserve"> </v>
      </c>
      <c r="BM31" s="52" t="str">
        <f t="shared" ca="1" si="232"/>
        <v xml:space="preserve"> </v>
      </c>
      <c r="BN31" s="52" t="str">
        <f t="shared" ca="1" si="221"/>
        <v xml:space="preserve"> </v>
      </c>
      <c r="BO31" s="52" t="str">
        <f t="shared" ca="1" si="209"/>
        <v xml:space="preserve"> </v>
      </c>
      <c r="BP31" s="52" t="str">
        <f t="shared" ca="1" si="194"/>
        <v xml:space="preserve"> </v>
      </c>
      <c r="BQ31" s="52" t="str">
        <f t="shared" ca="1" si="87"/>
        <v xml:space="preserve"> </v>
      </c>
      <c r="BR31" s="52" t="e">
        <f t="shared" ca="1" si="5"/>
        <v>#N/A</v>
      </c>
      <c r="BS31" s="52"/>
      <c r="BT31" s="3" t="str">
        <f t="shared" si="88"/>
        <v/>
      </c>
      <c r="BU31" s="3">
        <f t="shared" si="6"/>
        <v>0</v>
      </c>
      <c r="BV31" s="3">
        <f t="shared" si="89"/>
        <v>1</v>
      </c>
      <c r="BW31" s="3">
        <f t="shared" si="90"/>
        <v>0</v>
      </c>
      <c r="BX31" s="3" t="str">
        <f t="shared" ca="1" si="7"/>
        <v xml:space="preserve"> </v>
      </c>
      <c r="BY31" s="3" t="str">
        <f t="shared" ca="1" si="233"/>
        <v/>
      </c>
      <c r="BZ31" s="3" t="str">
        <f t="shared" ca="1" si="222"/>
        <v/>
      </c>
      <c r="CA31" s="3" t="str">
        <f t="shared" ca="1" si="210"/>
        <v/>
      </c>
      <c r="CB31" s="3" t="str">
        <f t="shared" ca="1" si="195"/>
        <v/>
      </c>
      <c r="CC31" s="3" t="str">
        <f t="shared" ca="1" si="91"/>
        <v/>
      </c>
      <c r="CD31" s="3" t="str">
        <f t="shared" ca="1" si="8"/>
        <v/>
      </c>
      <c r="CE31" s="3" t="str">
        <f t="shared" ca="1" si="9"/>
        <v/>
      </c>
      <c r="CF31" s="3" t="str">
        <f t="shared" si="10"/>
        <v/>
      </c>
      <c r="CG31" s="37" t="e">
        <f t="shared" ca="1" si="11"/>
        <v>#N/A</v>
      </c>
      <c r="CH31" s="3" t="str">
        <f t="shared" si="12"/>
        <v/>
      </c>
      <c r="CI31" s="3">
        <f t="shared" si="92"/>
        <v>0</v>
      </c>
      <c r="CJ31" s="3">
        <f t="shared" si="196"/>
        <v>1</v>
      </c>
      <c r="CK31" s="3">
        <f t="shared" si="197"/>
        <v>0</v>
      </c>
      <c r="CL31" s="3" t="str">
        <f t="shared" ca="1" si="13"/>
        <v xml:space="preserve"> </v>
      </c>
      <c r="CM31" s="3" t="str">
        <f t="shared" ca="1" si="234"/>
        <v/>
      </c>
      <c r="CN31" s="3" t="str">
        <f t="shared" ca="1" si="223"/>
        <v/>
      </c>
      <c r="CO31" s="3" t="str">
        <f t="shared" ca="1" si="211"/>
        <v/>
      </c>
      <c r="CP31" s="3" t="str">
        <f t="shared" ca="1" si="198"/>
        <v/>
      </c>
      <c r="CQ31" s="3" t="str">
        <f t="shared" ca="1" si="93"/>
        <v/>
      </c>
      <c r="CR31" s="3" t="str">
        <f t="shared" ca="1" si="94"/>
        <v/>
      </c>
      <c r="CS31" s="3" t="str">
        <f t="shared" ca="1" si="95"/>
        <v/>
      </c>
      <c r="CT31" s="3" t="str">
        <f t="shared" si="96"/>
        <v/>
      </c>
      <c r="CU31" s="37" t="e">
        <f t="shared" ca="1" si="97"/>
        <v>#N/A</v>
      </c>
      <c r="CW31" s="3" t="str">
        <f t="shared" ca="1" si="98"/>
        <v/>
      </c>
      <c r="CX31" s="3">
        <f t="shared" ca="1" si="212"/>
        <v>0</v>
      </c>
      <c r="CY31" s="2">
        <f t="shared" ca="1" si="99"/>
        <v>0</v>
      </c>
      <c r="CZ31" s="3" t="str">
        <f t="shared" ca="1" si="14"/>
        <v/>
      </c>
      <c r="DA31" s="3" t="str">
        <f t="shared" ca="1" si="15"/>
        <v/>
      </c>
      <c r="DB31" s="3" t="str">
        <f t="shared" ca="1" si="16"/>
        <v/>
      </c>
      <c r="DC31" s="3" t="str">
        <f t="shared" ca="1" si="100"/>
        <v/>
      </c>
      <c r="DD31" s="37" t="e">
        <f t="shared" ca="1" si="17"/>
        <v>#N/A</v>
      </c>
      <c r="DE31" s="3" t="str">
        <f t="shared" ca="1" si="101"/>
        <v/>
      </c>
      <c r="DF31" s="3">
        <f t="shared" ca="1" si="199"/>
        <v>0</v>
      </c>
      <c r="DG31" s="2">
        <f t="shared" ca="1" si="102"/>
        <v>0</v>
      </c>
      <c r="DH31" s="3" t="str">
        <f t="shared" ca="1" si="18"/>
        <v/>
      </c>
      <c r="DI31" s="3" t="str">
        <f t="shared" ca="1" si="273"/>
        <v/>
      </c>
      <c r="DJ31" s="3" t="str">
        <f t="shared" ca="1" si="20"/>
        <v/>
      </c>
      <c r="DK31" s="3" t="str">
        <f t="shared" ca="1" si="103"/>
        <v/>
      </c>
      <c r="DL31" s="37" t="e">
        <f t="shared" ca="1" si="21"/>
        <v>#N/A</v>
      </c>
      <c r="DN31" s="2" t="str">
        <f t="shared" si="22"/>
        <v xml:space="preserve"> </v>
      </c>
      <c r="DO31" s="3" t="str">
        <f t="shared" si="104"/>
        <v xml:space="preserve"> </v>
      </c>
      <c r="DP31" s="3" t="str">
        <f t="shared" si="105"/>
        <v xml:space="preserve"> </v>
      </c>
      <c r="DT31" s="37" t="e">
        <f t="shared" si="23"/>
        <v>#N/A</v>
      </c>
      <c r="DU31" s="3">
        <v>24</v>
      </c>
      <c r="DV31" s="3">
        <v>8</v>
      </c>
      <c r="DW31" s="7">
        <v>17</v>
      </c>
      <c r="DX31" s="7"/>
      <c r="DY31" s="7" t="e">
        <f t="shared" si="106"/>
        <v>#NUM!</v>
      </c>
      <c r="DZ31" s="7" t="e">
        <f t="shared" si="24"/>
        <v>#NUM!</v>
      </c>
      <c r="EA31" s="7" t="e">
        <f t="shared" si="25"/>
        <v>#NUM!</v>
      </c>
      <c r="EB31" s="7" t="e">
        <f t="shared" si="107"/>
        <v>#NUM!</v>
      </c>
      <c r="EC31" s="3" t="e">
        <f t="shared" si="26"/>
        <v>#NUM!</v>
      </c>
      <c r="ED31" s="3" t="str">
        <f t="shared" si="108"/>
        <v/>
      </c>
      <c r="EE31" s="3" t="e">
        <f t="shared" si="109"/>
        <v>#DIV/0!</v>
      </c>
      <c r="EF31" s="3" t="str">
        <f t="shared" si="110"/>
        <v/>
      </c>
      <c r="EG31" s="3" t="str">
        <f t="shared" si="111"/>
        <v/>
      </c>
      <c r="EH31" s="3" t="str">
        <f t="shared" si="112"/>
        <v/>
      </c>
      <c r="EI31" s="3" t="str">
        <f t="shared" si="113"/>
        <v/>
      </c>
      <c r="EJ31" s="3" t="e">
        <f t="shared" si="114"/>
        <v>#DIV/0!</v>
      </c>
      <c r="EK31" s="3" t="e">
        <f t="shared" si="115"/>
        <v>#DIV/0!</v>
      </c>
      <c r="EL31" s="3" t="str">
        <f t="shared" si="116"/>
        <v/>
      </c>
      <c r="EM31" s="3" t="str">
        <f t="shared" si="117"/>
        <v/>
      </c>
      <c r="EN31" s="3" t="str">
        <f t="shared" si="118"/>
        <v/>
      </c>
      <c r="EO31" s="3" t="e">
        <f t="shared" si="119"/>
        <v>#DIV/0!</v>
      </c>
      <c r="EP31" s="3" t="e">
        <f t="shared" si="120"/>
        <v>#DIV/0!</v>
      </c>
      <c r="EQ31" s="3" t="str">
        <f t="shared" si="121"/>
        <v/>
      </c>
      <c r="ER31" s="3" t="str">
        <f t="shared" si="122"/>
        <v/>
      </c>
      <c r="ES31" s="3" t="e">
        <f t="shared" si="123"/>
        <v>#DIV/0!</v>
      </c>
      <c r="ET31" s="3" t="e">
        <f t="shared" si="124"/>
        <v>#DIV/0!</v>
      </c>
      <c r="EU31" s="3" t="str">
        <f t="shared" si="125"/>
        <v/>
      </c>
      <c r="EV31" s="3" t="e">
        <f t="shared" si="126"/>
        <v>#DIV/0!</v>
      </c>
      <c r="EW31" s="3" t="e">
        <f t="shared" si="127"/>
        <v>#DIV/0!</v>
      </c>
      <c r="EX31" s="3" t="e">
        <f t="shared" si="128"/>
        <v>#NUM!</v>
      </c>
      <c r="EZ31" s="40">
        <f t="shared" si="27"/>
        <v>1</v>
      </c>
      <c r="FA31" s="9" t="e">
        <f t="shared" si="28"/>
        <v>#NUM!</v>
      </c>
      <c r="FB31" s="9" t="e">
        <f t="shared" si="29"/>
        <v>#N/A</v>
      </c>
      <c r="FC31" s="9" t="e">
        <f t="shared" si="30"/>
        <v>#N/A</v>
      </c>
      <c r="FD31" s="9" t="e">
        <f t="shared" si="31"/>
        <v>#N/A</v>
      </c>
      <c r="FE31" s="3" t="e">
        <f t="shared" si="129"/>
        <v>#NUM!</v>
      </c>
      <c r="FG31" s="3" t="str">
        <f t="shared" si="130"/>
        <v/>
      </c>
      <c r="FH31" s="3" t="e">
        <f t="shared" si="131"/>
        <v>#DIV/0!</v>
      </c>
      <c r="FI31" s="3" t="str">
        <f t="shared" si="132"/>
        <v/>
      </c>
      <c r="FJ31" s="3" t="str">
        <f t="shared" si="133"/>
        <v/>
      </c>
      <c r="FK31" s="3" t="str">
        <f t="shared" si="134"/>
        <v/>
      </c>
      <c r="FL31" s="3" t="str">
        <f t="shared" si="135"/>
        <v/>
      </c>
      <c r="FM31" s="3" t="e">
        <f t="shared" si="136"/>
        <v>#DIV/0!</v>
      </c>
      <c r="FN31" s="3" t="e">
        <f t="shared" si="137"/>
        <v>#DIV/0!</v>
      </c>
      <c r="FO31" s="3" t="str">
        <f t="shared" si="138"/>
        <v/>
      </c>
      <c r="FP31" s="3" t="str">
        <f t="shared" si="139"/>
        <v/>
      </c>
      <c r="FQ31" s="3" t="str">
        <f t="shared" si="140"/>
        <v/>
      </c>
      <c r="FR31" s="3" t="e">
        <f t="shared" si="141"/>
        <v>#DIV/0!</v>
      </c>
      <c r="FS31" s="3" t="e">
        <f t="shared" si="142"/>
        <v>#DIV/0!</v>
      </c>
      <c r="FT31" s="3" t="str">
        <f t="shared" si="143"/>
        <v/>
      </c>
      <c r="FU31" s="3" t="str">
        <f t="shared" si="144"/>
        <v/>
      </c>
      <c r="FV31" s="3" t="e">
        <f t="shared" si="145"/>
        <v>#DIV/0!</v>
      </c>
      <c r="FW31" s="3" t="e">
        <f t="shared" si="146"/>
        <v>#DIV/0!</v>
      </c>
      <c r="FX31" s="3" t="str">
        <f t="shared" si="147"/>
        <v/>
      </c>
      <c r="FY31" s="3" t="e">
        <f t="shared" si="148"/>
        <v>#DIV/0!</v>
      </c>
      <c r="FZ31" s="3" t="e">
        <f t="shared" si="149"/>
        <v>#DIV/0!</v>
      </c>
      <c r="GA31" s="3" t="e">
        <f t="shared" si="150"/>
        <v>#NUM!</v>
      </c>
      <c r="GB31" s="3" t="str">
        <f t="shared" si="151"/>
        <v/>
      </c>
      <c r="GC31" s="3" t="str">
        <f t="shared" si="152"/>
        <v/>
      </c>
      <c r="GD31" s="3" t="str">
        <f t="shared" si="153"/>
        <v/>
      </c>
      <c r="GE31" s="3" t="str">
        <f t="shared" si="154"/>
        <v/>
      </c>
      <c r="GF31" s="3" t="str">
        <f t="shared" si="155"/>
        <v/>
      </c>
      <c r="GG31" s="3" t="str">
        <f t="shared" si="156"/>
        <v/>
      </c>
      <c r="GI31" s="9" t="str">
        <f t="shared" si="200"/>
        <v/>
      </c>
      <c r="GJ31" s="9" t="str">
        <f t="shared" si="157"/>
        <v/>
      </c>
      <c r="GK31" s="9" t="str">
        <f t="shared" si="158"/>
        <v/>
      </c>
      <c r="GL31" s="41" t="e">
        <f t="shared" si="159"/>
        <v>#DIV/0!</v>
      </c>
      <c r="GM31" s="41" t="e">
        <f t="shared" si="160"/>
        <v>#DIV/0!</v>
      </c>
      <c r="GN31" s="41" t="e">
        <f t="shared" si="32"/>
        <v>#N/A</v>
      </c>
      <c r="GO31" s="41" t="e">
        <f t="shared" si="33"/>
        <v>#N/A</v>
      </c>
      <c r="GP31" s="3" t="e">
        <f t="shared" si="161"/>
        <v>#NUM!</v>
      </c>
      <c r="GQ31" s="55" t="e">
        <f t="shared" si="34"/>
        <v>#NUM!</v>
      </c>
      <c r="GR31" s="55" t="e">
        <f t="shared" si="35"/>
        <v>#NUM!</v>
      </c>
      <c r="GS31" s="3" t="e">
        <f t="shared" si="36"/>
        <v>#NUM!</v>
      </c>
      <c r="GT31" s="3" t="e">
        <f t="shared" si="37"/>
        <v>#NUM!</v>
      </c>
      <c r="GU31" s="3" t="e">
        <f t="shared" si="38"/>
        <v>#NUM!</v>
      </c>
      <c r="GV31" s="3" t="e">
        <f t="shared" si="39"/>
        <v>#NUM!</v>
      </c>
      <c r="GX31" s="37" t="e">
        <f t="shared" si="40"/>
        <v>#NUM!</v>
      </c>
      <c r="GZ31" s="3" t="e">
        <f t="shared" si="41"/>
        <v>#NUM!</v>
      </c>
      <c r="HA31" s="3" t="e">
        <f t="shared" ca="1" si="213"/>
        <v>#NUM!</v>
      </c>
      <c r="HB31" s="2" t="e">
        <f t="shared" ca="1" si="214"/>
        <v>#NUM!</v>
      </c>
      <c r="HC31" s="2" t="e">
        <f t="shared" ca="1" si="224"/>
        <v>#NUM!</v>
      </c>
      <c r="HD31" s="39" t="e">
        <f t="shared" ca="1" si="163"/>
        <v>#NUM!</v>
      </c>
      <c r="HF31" s="3" t="str">
        <f t="shared" si="42"/>
        <v/>
      </c>
      <c r="HG31" s="3" t="str">
        <f t="shared" si="43"/>
        <v/>
      </c>
      <c r="HH31" s="3" t="str">
        <f t="shared" ca="1" si="247"/>
        <v xml:space="preserve"> </v>
      </c>
      <c r="HI31" s="3" t="str">
        <f t="shared" ca="1" si="248"/>
        <v/>
      </c>
      <c r="HJ31" s="3" t="str">
        <f t="shared" ca="1" si="241"/>
        <v/>
      </c>
      <c r="HK31" s="3" t="str">
        <f t="shared" ca="1" si="235"/>
        <v/>
      </c>
      <c r="HL31" s="3" t="str">
        <f t="shared" ca="1" si="225"/>
        <v/>
      </c>
      <c r="HM31" s="3" t="str">
        <f t="shared" ca="1" si="215"/>
        <v/>
      </c>
      <c r="HN31" s="3" t="str">
        <f t="shared" ca="1" si="201"/>
        <v/>
      </c>
      <c r="HO31" s="3" t="str">
        <f t="shared" ca="1" si="164"/>
        <v/>
      </c>
      <c r="HP31" s="37" t="e">
        <f t="shared" ca="1" si="44"/>
        <v>#N/A</v>
      </c>
      <c r="HQ31" s="3" t="str">
        <f t="shared" ca="1" si="249"/>
        <v xml:space="preserve"> </v>
      </c>
      <c r="HR31" s="3" t="str">
        <f t="shared" ca="1" si="250"/>
        <v/>
      </c>
      <c r="HS31" s="3" t="str">
        <f t="shared" ca="1" si="242"/>
        <v/>
      </c>
      <c r="HT31" s="3" t="str">
        <f t="shared" ca="1" si="236"/>
        <v/>
      </c>
      <c r="HU31" s="3" t="str">
        <f t="shared" ca="1" si="226"/>
        <v/>
      </c>
      <c r="HV31" s="3" t="str">
        <f t="shared" ca="1" si="216"/>
        <v/>
      </c>
      <c r="HW31" s="3" t="str">
        <f t="shared" ca="1" si="202"/>
        <v/>
      </c>
      <c r="HX31" s="3" t="str">
        <f t="shared" ca="1" si="165"/>
        <v/>
      </c>
      <c r="HY31" s="37" t="e">
        <f t="shared" ca="1" si="45"/>
        <v>#N/A</v>
      </c>
      <c r="IA31" s="3" t="e">
        <f t="shared" ca="1" si="166"/>
        <v>#NUM!</v>
      </c>
      <c r="IB31" s="3" t="e">
        <f t="shared" ca="1" si="203"/>
        <v>#NUM!</v>
      </c>
      <c r="IC31" s="2" t="e">
        <f t="shared" ca="1" si="167"/>
        <v>#NUM!</v>
      </c>
      <c r="ID31" s="37" t="e">
        <f t="shared" ca="1" si="46"/>
        <v>#NUM!</v>
      </c>
      <c r="IE31" s="3" t="e">
        <f t="shared" ca="1" si="168"/>
        <v>#NUM!</v>
      </c>
      <c r="IF31" s="3" t="e">
        <f t="shared" ca="1" si="169"/>
        <v>#NUM!</v>
      </c>
      <c r="IG31" s="2" t="e">
        <f t="shared" ca="1" si="170"/>
        <v>#NUM!</v>
      </c>
      <c r="IH31" s="37" t="e">
        <f t="shared" ca="1" si="47"/>
        <v>#NUM!</v>
      </c>
      <c r="II31" s="3" t="e">
        <f t="shared" si="171"/>
        <v>#N/A</v>
      </c>
      <c r="IJ31" s="3" t="e">
        <f t="shared" si="172"/>
        <v>#N/A</v>
      </c>
      <c r="IK31" s="3" t="str">
        <f t="shared" ca="1" si="269"/>
        <v xml:space="preserve"> </v>
      </c>
      <c r="IL31" s="3" t="str">
        <f t="shared" ca="1" si="270"/>
        <v/>
      </c>
      <c r="IM31" s="3" t="str">
        <f t="shared" ca="1" si="267"/>
        <v/>
      </c>
      <c r="IN31" s="3" t="str">
        <f t="shared" ca="1" si="265"/>
        <v/>
      </c>
      <c r="IO31" s="3" t="str">
        <f t="shared" ca="1" si="263"/>
        <v/>
      </c>
      <c r="IP31" s="3" t="str">
        <f t="shared" ca="1" si="261"/>
        <v/>
      </c>
      <c r="IQ31" s="3" t="str">
        <f t="shared" ca="1" si="259"/>
        <v/>
      </c>
      <c r="IR31" s="3" t="str">
        <f t="shared" ca="1" si="257"/>
        <v/>
      </c>
      <c r="IS31" s="3" t="e">
        <f t="shared" ca="1" si="251"/>
        <v>#N/A</v>
      </c>
      <c r="IT31" s="3" t="e">
        <f t="shared" ca="1" si="243"/>
        <v>#N/A</v>
      </c>
      <c r="IU31" s="3" t="e">
        <f t="shared" ca="1" si="237"/>
        <v>#N/A</v>
      </c>
      <c r="IV31" s="3" t="e">
        <f t="shared" ca="1" si="227"/>
        <v>#N/A</v>
      </c>
      <c r="IW31" s="3" t="e">
        <f t="shared" ca="1" si="217"/>
        <v>#N/A</v>
      </c>
      <c r="IX31" s="3" t="e">
        <f t="shared" ca="1" si="204"/>
        <v>#N/A</v>
      </c>
      <c r="IY31" s="3" t="e">
        <f t="shared" ca="1" si="173"/>
        <v>#N/A</v>
      </c>
      <c r="IZ31" s="37" t="e">
        <f t="shared" ca="1" si="48"/>
        <v>#N/A</v>
      </c>
      <c r="JB31" s="3" t="str">
        <f t="shared" si="174"/>
        <v/>
      </c>
      <c r="JC31" s="55" t="e">
        <f t="shared" si="175"/>
        <v>#NUM!</v>
      </c>
      <c r="JD31" s="41" t="e">
        <f t="shared" si="176"/>
        <v>#NUM!</v>
      </c>
      <c r="JE31" s="41" t="e">
        <f t="shared" si="177"/>
        <v>#NUM!</v>
      </c>
      <c r="JF31" s="3" t="e">
        <f t="shared" si="178"/>
        <v>#NUM!</v>
      </c>
      <c r="JG31" s="41" t="e">
        <f t="shared" si="179"/>
        <v>#NUM!</v>
      </c>
      <c r="JH31" s="41" t="e">
        <f t="shared" si="180"/>
        <v>#NUM!</v>
      </c>
      <c r="JJ31" s="37" t="e">
        <f t="shared" si="181"/>
        <v>#NUM!</v>
      </c>
      <c r="JL31" s="3" t="e">
        <f t="shared" si="182"/>
        <v>#NUM!</v>
      </c>
      <c r="JM31" s="3" t="e">
        <f t="shared" ca="1" si="205"/>
        <v>#NUM!</v>
      </c>
      <c r="JP31" s="37" t="e">
        <f t="shared" ca="1" si="183"/>
        <v>#NUM!</v>
      </c>
      <c r="JR31" s="37" t="str">
        <f t="shared" si="184"/>
        <v/>
      </c>
      <c r="JS31" s="3" t="str">
        <f t="shared" si="185"/>
        <v/>
      </c>
      <c r="JT31" s="3" t="str">
        <f t="shared" ca="1" si="252"/>
        <v xml:space="preserve"> </v>
      </c>
      <c r="JU31" s="3" t="str">
        <f t="shared" ca="1" si="253"/>
        <v/>
      </c>
      <c r="JV31" s="3" t="str">
        <f t="shared" ca="1" si="244"/>
        <v/>
      </c>
      <c r="JW31" s="3" t="str">
        <f t="shared" ca="1" si="238"/>
        <v/>
      </c>
      <c r="JX31" s="3" t="str">
        <f t="shared" ca="1" si="228"/>
        <v/>
      </c>
      <c r="JY31" s="3" t="str">
        <f t="shared" ca="1" si="218"/>
        <v/>
      </c>
      <c r="JZ31" s="3" t="str">
        <f t="shared" ca="1" si="206"/>
        <v/>
      </c>
      <c r="KA31" s="3" t="str">
        <f t="shared" ca="1" si="186"/>
        <v/>
      </c>
      <c r="KB31" s="3" t="e">
        <f t="shared" ca="1" si="187"/>
        <v>#N/A</v>
      </c>
      <c r="KC31" s="3" t="str">
        <f t="shared" ca="1" si="254"/>
        <v xml:space="preserve"> </v>
      </c>
      <c r="KD31" s="3" t="str">
        <f t="shared" ca="1" si="255"/>
        <v/>
      </c>
      <c r="KE31" s="3" t="str">
        <f t="shared" ca="1" si="245"/>
        <v/>
      </c>
      <c r="KF31" s="3" t="str">
        <f t="shared" ca="1" si="239"/>
        <v/>
      </c>
      <c r="KG31" s="3" t="str">
        <f t="shared" ca="1" si="229"/>
        <v/>
      </c>
      <c r="KH31" s="3" t="str">
        <f t="shared" ca="1" si="219"/>
        <v/>
      </c>
      <c r="KI31" s="3" t="str">
        <f t="shared" ca="1" si="207"/>
        <v/>
      </c>
      <c r="KJ31" s="3" t="str">
        <f t="shared" ca="1" si="188"/>
        <v/>
      </c>
      <c r="KK31" s="3" t="e">
        <f t="shared" ca="1" si="189"/>
        <v>#N/A</v>
      </c>
      <c r="KU31" s="3" t="e">
        <f t="shared" si="190"/>
        <v>#NUM!</v>
      </c>
      <c r="KV31" s="3" t="e">
        <f t="shared" si="191"/>
        <v>#NUM!</v>
      </c>
      <c r="KW31" s="3" t="str">
        <f t="shared" ca="1" si="271"/>
        <v xml:space="preserve"> </v>
      </c>
      <c r="KX31" s="3" t="str">
        <f t="shared" ca="1" si="272"/>
        <v/>
      </c>
      <c r="KY31" s="3" t="str">
        <f t="shared" ca="1" si="268"/>
        <v/>
      </c>
      <c r="KZ31" s="3" t="str">
        <f t="shared" ca="1" si="266"/>
        <v/>
      </c>
      <c r="LA31" s="3" t="str">
        <f t="shared" ca="1" si="264"/>
        <v/>
      </c>
      <c r="LB31" s="3" t="str">
        <f t="shared" ca="1" si="262"/>
        <v/>
      </c>
      <c r="LC31" s="3" t="str">
        <f t="shared" ca="1" si="260"/>
        <v/>
      </c>
      <c r="LD31" s="3" t="str">
        <f t="shared" ca="1" si="258"/>
        <v/>
      </c>
      <c r="LE31" s="3" t="e">
        <f t="shared" ca="1" si="256"/>
        <v>#NUM!</v>
      </c>
      <c r="LF31" s="3" t="e">
        <f t="shared" ca="1" si="246"/>
        <v>#NUM!</v>
      </c>
      <c r="LG31" s="3" t="e">
        <f t="shared" ca="1" si="240"/>
        <v>#NUM!</v>
      </c>
      <c r="LH31" s="3" t="e">
        <f t="shared" ca="1" si="230"/>
        <v>#NUM!</v>
      </c>
      <c r="LI31" s="3" t="e">
        <f t="shared" ca="1" si="220"/>
        <v>#NUM!</v>
      </c>
      <c r="LJ31" s="3" t="e">
        <f t="shared" ca="1" si="208"/>
        <v>#NUM!</v>
      </c>
      <c r="LK31" s="3" t="e">
        <f t="shared" ca="1" si="192"/>
        <v>#NUM!</v>
      </c>
      <c r="LL31" s="37" t="e">
        <f t="shared" ca="1" si="193"/>
        <v>#NUM!</v>
      </c>
    </row>
    <row r="32" spans="1:324" s="3" customFormat="1">
      <c r="A32" s="42" t="e">
        <f>IF(D32="","",Data!C40)</f>
        <v>#N/A</v>
      </c>
      <c r="B32" s="5" t="e">
        <f>IF(D32="","",Data!B40)</f>
        <v>#N/A</v>
      </c>
      <c r="C32" s="3">
        <v>24</v>
      </c>
      <c r="D32" s="3" t="e">
        <f>IF(Data!C40="", NA(), Data!C40)</f>
        <v>#N/A</v>
      </c>
      <c r="E32" s="3" t="str">
        <f>IF(Data!C40="", " ", Data!D40)</f>
        <v xml:space="preserve"> </v>
      </c>
      <c r="F32" s="3" t="str">
        <f>IF(E32=" "," ",Data!F$26)</f>
        <v xml:space="preserve"> </v>
      </c>
      <c r="G32" s="3" t="str">
        <f>IF($C32&lt;Data!$F$37,"x"," ")</f>
        <v xml:space="preserve"> </v>
      </c>
      <c r="H32" s="3" t="e">
        <f>IF(I32="",#REF!,I32)</f>
        <v>#N/A</v>
      </c>
      <c r="I32" s="2" t="e">
        <f t="shared" si="49"/>
        <v>#N/A</v>
      </c>
      <c r="J32" s="3" t="str">
        <f>IF(AND(Data!$F$37&lt;&gt;""),IF(AD32=$E32,1,""))</f>
        <v/>
      </c>
      <c r="K32" s="3">
        <f>IF(AND(Data!$F$40&lt;&gt;""),IF(AE32=$E32,2,""))</f>
        <v>2</v>
      </c>
      <c r="L32" s="3" t="str">
        <f>IF(AND(Data!$F$43&lt;&gt;""),IF(AF32=$E32,3,""))</f>
        <v/>
      </c>
      <c r="M32" s="3" t="str">
        <f>IF(AND(Data!$F$46&lt;&gt;""),IF(AG32=$E32,4,""))</f>
        <v/>
      </c>
      <c r="N32" s="3" t="str">
        <f>IF(AND(Data!$F$49&lt;&gt;""),IF(AH32=$E32,5,""))</f>
        <v/>
      </c>
      <c r="O32" s="3" t="str">
        <f>IF(AND(Calc!$LQ$3&lt;&gt;""),IF(AI32=$E32,6,""))</f>
        <v/>
      </c>
      <c r="P32" s="3">
        <f t="shared" si="50"/>
        <v>2</v>
      </c>
      <c r="Q32" s="3">
        <f t="shared" si="51"/>
        <v>2</v>
      </c>
      <c r="R32" s="3" t="str">
        <f t="shared" si="52"/>
        <v/>
      </c>
      <c r="S32" s="3" t="str">
        <f t="shared" si="53"/>
        <v/>
      </c>
      <c r="T32" s="3" t="str">
        <f t="shared" si="54"/>
        <v/>
      </c>
      <c r="U32" s="3">
        <f t="shared" si="55"/>
        <v>2</v>
      </c>
      <c r="V32" s="3">
        <f t="shared" si="56"/>
        <v>2</v>
      </c>
      <c r="W32" s="3" t="str">
        <f t="shared" si="57"/>
        <v/>
      </c>
      <c r="X32" s="3" t="str">
        <f t="shared" si="58"/>
        <v/>
      </c>
      <c r="Y32" s="3">
        <f t="shared" si="59"/>
        <v>2</v>
      </c>
      <c r="Z32" s="3">
        <f t="shared" si="60"/>
        <v>2</v>
      </c>
      <c r="AA32" s="3" t="str">
        <f t="shared" si="61"/>
        <v/>
      </c>
      <c r="AB32" s="3">
        <f t="shared" si="62"/>
        <v>2</v>
      </c>
      <c r="AC32" s="49">
        <f t="shared" si="63"/>
        <v>2</v>
      </c>
      <c r="AD32" s="3" t="str">
        <f>IF($C32&lt;Data!$F$37,E32,"")</f>
        <v/>
      </c>
      <c r="AE32" s="3" t="str">
        <f>IF(AND($C32&gt;=Data!$F$37),IF($C32&lt;Data!$F$40,E32,""))</f>
        <v xml:space="preserve"> </v>
      </c>
      <c r="AF32" s="3" t="b">
        <f>IF(AND($C32&gt;=Data!$F$40),IF($C32&lt;Data!$F$43,E32,""))</f>
        <v>0</v>
      </c>
      <c r="AG32" s="3" t="b">
        <f>IF(AND($C32&gt;=Data!$F$43),IF($C32&lt;Data!$F$46,E32,""))</f>
        <v>0</v>
      </c>
      <c r="AH32" s="3" t="b">
        <f>IF(AND($C32&gt;=Data!$F$46),IF($C32&lt;Data!$F$49,E32,""))</f>
        <v>0</v>
      </c>
      <c r="AI32" s="3" t="b">
        <f>IF(AND($C32&gt;=Data!$F$49),IF($C32&lt;=Calc!$LQ$3,E32,""))</f>
        <v>0</v>
      </c>
      <c r="AJ32" s="3" t="str">
        <f t="shared" si="0"/>
        <v xml:space="preserve"> </v>
      </c>
      <c r="AK32" s="3" t="str">
        <f t="shared" si="64"/>
        <v/>
      </c>
      <c r="AL32" s="3" t="e">
        <f t="shared" si="65"/>
        <v>#NUM!</v>
      </c>
      <c r="AM32" s="3" t="str">
        <f t="shared" si="66"/>
        <v/>
      </c>
      <c r="AN32" s="3" t="str">
        <f t="shared" si="67"/>
        <v/>
      </c>
      <c r="AO32" s="3" t="str">
        <f t="shared" si="68"/>
        <v/>
      </c>
      <c r="AP32" s="3" t="str">
        <f t="shared" si="69"/>
        <v/>
      </c>
      <c r="AQ32" s="3" t="e">
        <f t="shared" si="70"/>
        <v>#NUM!</v>
      </c>
      <c r="AR32" s="3" t="e">
        <f t="shared" si="71"/>
        <v>#NUM!</v>
      </c>
      <c r="AS32" s="3" t="str">
        <f t="shared" si="72"/>
        <v/>
      </c>
      <c r="AT32" s="3" t="str">
        <f t="shared" si="73"/>
        <v/>
      </c>
      <c r="AU32" s="3" t="str">
        <f t="shared" si="74"/>
        <v/>
      </c>
      <c r="AV32" s="3" t="e">
        <f t="shared" si="75"/>
        <v>#NUM!</v>
      </c>
      <c r="AW32" s="3" t="e">
        <f t="shared" si="76"/>
        <v>#NUM!</v>
      </c>
      <c r="AX32" s="3" t="str">
        <f t="shared" si="77"/>
        <v/>
      </c>
      <c r="AY32" s="3" t="str">
        <f t="shared" si="78"/>
        <v/>
      </c>
      <c r="AZ32" s="3" t="e">
        <f t="shared" si="79"/>
        <v>#NUM!</v>
      </c>
      <c r="BA32" s="3" t="e">
        <f t="shared" si="80"/>
        <v>#NUM!</v>
      </c>
      <c r="BB32" s="3" t="str">
        <f t="shared" si="81"/>
        <v/>
      </c>
      <c r="BC32" s="3" t="e">
        <f t="shared" si="82"/>
        <v>#NUM!</v>
      </c>
      <c r="BD32" s="3" t="e">
        <f t="shared" si="83"/>
        <v>#NUM!</v>
      </c>
      <c r="BE32" s="3" t="e">
        <f t="shared" si="84"/>
        <v>#NUM!</v>
      </c>
      <c r="BF32" s="9" t="e">
        <f t="shared" si="1"/>
        <v>#N/A</v>
      </c>
      <c r="BG32" s="3" t="e">
        <f t="shared" si="2"/>
        <v>#N/A</v>
      </c>
      <c r="BH32" s="3" t="e">
        <f t="shared" si="3"/>
        <v>#N/A</v>
      </c>
      <c r="BI32" s="3" t="e">
        <f t="shared" si="85"/>
        <v>#NUM!</v>
      </c>
      <c r="BJ32" s="44" t="str">
        <f t="shared" si="86"/>
        <v/>
      </c>
      <c r="BK32" s="52">
        <f t="shared" si="4"/>
        <v>2</v>
      </c>
      <c r="BL32" s="52" t="str">
        <f t="shared" ca="1" si="231"/>
        <v xml:space="preserve"> </v>
      </c>
      <c r="BM32" s="52" t="str">
        <f t="shared" ca="1" si="232"/>
        <v xml:space="preserve"> </v>
      </c>
      <c r="BN32" s="52" t="str">
        <f t="shared" ca="1" si="221"/>
        <v xml:space="preserve"> </v>
      </c>
      <c r="BO32" s="52" t="str">
        <f t="shared" ca="1" si="209"/>
        <v xml:space="preserve"> </v>
      </c>
      <c r="BP32" s="52" t="str">
        <f t="shared" ca="1" si="194"/>
        <v xml:space="preserve"> </v>
      </c>
      <c r="BQ32" s="52" t="str">
        <f t="shared" ca="1" si="87"/>
        <v xml:space="preserve"> </v>
      </c>
      <c r="BR32" s="52" t="e">
        <f t="shared" ca="1" si="5"/>
        <v>#N/A</v>
      </c>
      <c r="BS32" s="52"/>
      <c r="BT32" s="3" t="str">
        <f t="shared" si="88"/>
        <v/>
      </c>
      <c r="BU32" s="3">
        <f t="shared" si="6"/>
        <v>0</v>
      </c>
      <c r="BV32" s="3">
        <f t="shared" si="89"/>
        <v>1</v>
      </c>
      <c r="BW32" s="3">
        <f t="shared" si="90"/>
        <v>0</v>
      </c>
      <c r="BX32" s="3" t="str">
        <f t="shared" ca="1" si="7"/>
        <v xml:space="preserve"> </v>
      </c>
      <c r="BY32" s="3" t="str">
        <f t="shared" ca="1" si="233"/>
        <v/>
      </c>
      <c r="BZ32" s="3" t="str">
        <f t="shared" ca="1" si="222"/>
        <v/>
      </c>
      <c r="CA32" s="3" t="str">
        <f t="shared" ca="1" si="210"/>
        <v/>
      </c>
      <c r="CB32" s="3" t="str">
        <f t="shared" ca="1" si="195"/>
        <v/>
      </c>
      <c r="CC32" s="3" t="str">
        <f t="shared" ca="1" si="91"/>
        <v/>
      </c>
      <c r="CD32" s="3" t="str">
        <f t="shared" ca="1" si="8"/>
        <v/>
      </c>
      <c r="CE32" s="3" t="str">
        <f t="shared" ca="1" si="9"/>
        <v/>
      </c>
      <c r="CF32" s="3" t="str">
        <f t="shared" si="10"/>
        <v/>
      </c>
      <c r="CG32" s="37" t="e">
        <f t="shared" ca="1" si="11"/>
        <v>#N/A</v>
      </c>
      <c r="CH32" s="3" t="str">
        <f t="shared" si="12"/>
        <v/>
      </c>
      <c r="CI32" s="3">
        <f t="shared" si="92"/>
        <v>0</v>
      </c>
      <c r="CJ32" s="3">
        <f t="shared" si="196"/>
        <v>1</v>
      </c>
      <c r="CK32" s="3">
        <f t="shared" si="197"/>
        <v>0</v>
      </c>
      <c r="CL32" s="3" t="str">
        <f t="shared" ca="1" si="13"/>
        <v xml:space="preserve"> </v>
      </c>
      <c r="CM32" s="3" t="str">
        <f t="shared" ca="1" si="234"/>
        <v/>
      </c>
      <c r="CN32" s="3" t="str">
        <f t="shared" ca="1" si="223"/>
        <v/>
      </c>
      <c r="CO32" s="3" t="str">
        <f t="shared" ca="1" si="211"/>
        <v/>
      </c>
      <c r="CP32" s="3" t="str">
        <f t="shared" ca="1" si="198"/>
        <v/>
      </c>
      <c r="CQ32" s="3" t="str">
        <f t="shared" ca="1" si="93"/>
        <v/>
      </c>
      <c r="CR32" s="3" t="str">
        <f ca="1">IF(CS32="","",IF(CT32="","",IF(CJ32=1,1,"")))</f>
        <v/>
      </c>
      <c r="CS32" s="3" t="str">
        <f ca="1">IF(SUM(CQ32:CQ33)=0,"",IF(E32&gt;BJ32,"",1))</f>
        <v/>
      </c>
      <c r="CT32" s="3" t="str">
        <f>IF(CK33&lt;=CK32,"",IF(CS32="","",1))</f>
        <v/>
      </c>
      <c r="CU32" s="37" t="e">
        <f t="shared" ca="1" si="97"/>
        <v>#N/A</v>
      </c>
      <c r="CW32" s="3" t="str">
        <f t="shared" ca="1" si="98"/>
        <v/>
      </c>
      <c r="CX32" s="3">
        <f t="shared" ca="1" si="212"/>
        <v>0</v>
      </c>
      <c r="CY32" s="2">
        <f t="shared" ca="1" si="99"/>
        <v>0</v>
      </c>
      <c r="CZ32" s="3" t="str">
        <f t="shared" ca="1" si="14"/>
        <v/>
      </c>
      <c r="DA32" s="3" t="str">
        <f t="shared" ca="1" si="15"/>
        <v/>
      </c>
      <c r="DB32" s="3" t="str">
        <f t="shared" ca="1" si="16"/>
        <v/>
      </c>
      <c r="DC32" s="3" t="str">
        <f t="shared" ca="1" si="100"/>
        <v/>
      </c>
      <c r="DD32" s="37" t="e">
        <f t="shared" ca="1" si="17"/>
        <v>#N/A</v>
      </c>
      <c r="DE32" s="3" t="str">
        <f t="shared" ca="1" si="101"/>
        <v/>
      </c>
      <c r="DF32" s="3">
        <f t="shared" ca="1" si="199"/>
        <v>0</v>
      </c>
      <c r="DG32" s="2">
        <f t="shared" ca="1" si="102"/>
        <v>0</v>
      </c>
      <c r="DH32" s="3" t="str">
        <f t="shared" ca="1" si="18"/>
        <v/>
      </c>
      <c r="DI32" s="3" t="str">
        <f t="shared" ca="1" si="273"/>
        <v/>
      </c>
      <c r="DJ32" s="3" t="str">
        <f t="shared" ca="1" si="20"/>
        <v/>
      </c>
      <c r="DK32" s="3" t="str">
        <f t="shared" ca="1" si="103"/>
        <v/>
      </c>
      <c r="DL32" s="37" t="e">
        <f t="shared" ca="1" si="21"/>
        <v>#N/A</v>
      </c>
      <c r="DN32" s="2" t="str">
        <f t="shared" si="22"/>
        <v xml:space="preserve"> </v>
      </c>
      <c r="DO32" s="3" t="str">
        <f t="shared" si="104"/>
        <v xml:space="preserve"> </v>
      </c>
      <c r="DP32" s="3" t="str">
        <f t="shared" si="105"/>
        <v xml:space="preserve"> </v>
      </c>
      <c r="DT32" s="37" t="e">
        <f t="shared" si="23"/>
        <v>#N/A</v>
      </c>
      <c r="DU32" s="3">
        <v>25</v>
      </c>
      <c r="DV32" s="3">
        <v>9</v>
      </c>
      <c r="DW32" s="7">
        <v>17</v>
      </c>
      <c r="DX32" s="7"/>
      <c r="DY32" s="7" t="e">
        <f t="shared" si="106"/>
        <v>#NUM!</v>
      </c>
      <c r="DZ32" s="7" t="e">
        <f t="shared" si="24"/>
        <v>#NUM!</v>
      </c>
      <c r="EA32" s="7" t="e">
        <f t="shared" si="25"/>
        <v>#NUM!</v>
      </c>
      <c r="EB32" s="7" t="e">
        <f t="shared" si="107"/>
        <v>#NUM!</v>
      </c>
      <c r="EC32" s="3" t="e">
        <f t="shared" si="26"/>
        <v>#NUM!</v>
      </c>
      <c r="ED32" s="3" t="str">
        <f t="shared" si="108"/>
        <v/>
      </c>
      <c r="EE32" s="3" t="e">
        <f t="shared" si="109"/>
        <v>#DIV/0!</v>
      </c>
      <c r="EF32" s="3" t="str">
        <f t="shared" si="110"/>
        <v/>
      </c>
      <c r="EG32" s="3" t="str">
        <f t="shared" si="111"/>
        <v/>
      </c>
      <c r="EH32" s="3" t="str">
        <f t="shared" si="112"/>
        <v/>
      </c>
      <c r="EI32" s="3" t="str">
        <f t="shared" si="113"/>
        <v/>
      </c>
      <c r="EJ32" s="3" t="e">
        <f t="shared" si="114"/>
        <v>#DIV/0!</v>
      </c>
      <c r="EK32" s="3" t="e">
        <f t="shared" si="115"/>
        <v>#DIV/0!</v>
      </c>
      <c r="EL32" s="3" t="str">
        <f t="shared" si="116"/>
        <v/>
      </c>
      <c r="EM32" s="3" t="str">
        <f t="shared" si="117"/>
        <v/>
      </c>
      <c r="EN32" s="3" t="str">
        <f t="shared" si="118"/>
        <v/>
      </c>
      <c r="EO32" s="3" t="e">
        <f t="shared" si="119"/>
        <v>#DIV/0!</v>
      </c>
      <c r="EP32" s="3" t="e">
        <f t="shared" si="120"/>
        <v>#DIV/0!</v>
      </c>
      <c r="EQ32" s="3" t="str">
        <f t="shared" si="121"/>
        <v/>
      </c>
      <c r="ER32" s="3" t="str">
        <f t="shared" si="122"/>
        <v/>
      </c>
      <c r="ES32" s="3" t="e">
        <f t="shared" si="123"/>
        <v>#DIV/0!</v>
      </c>
      <c r="ET32" s="3" t="e">
        <f t="shared" si="124"/>
        <v>#DIV/0!</v>
      </c>
      <c r="EU32" s="3" t="str">
        <f t="shared" si="125"/>
        <v/>
      </c>
      <c r="EV32" s="3" t="e">
        <f t="shared" si="126"/>
        <v>#DIV/0!</v>
      </c>
      <c r="EW32" s="3" t="e">
        <f t="shared" si="127"/>
        <v>#DIV/0!</v>
      </c>
      <c r="EX32" s="3" t="e">
        <f t="shared" si="128"/>
        <v>#NUM!</v>
      </c>
      <c r="EZ32" s="40">
        <f t="shared" si="27"/>
        <v>1</v>
      </c>
      <c r="FA32" s="9" t="e">
        <f t="shared" si="28"/>
        <v>#NUM!</v>
      </c>
      <c r="FB32" s="9" t="e">
        <f t="shared" si="29"/>
        <v>#N/A</v>
      </c>
      <c r="FC32" s="9" t="e">
        <f t="shared" si="30"/>
        <v>#N/A</v>
      </c>
      <c r="FD32" s="9" t="e">
        <f t="shared" si="31"/>
        <v>#N/A</v>
      </c>
      <c r="FE32" s="3" t="e">
        <f t="shared" si="129"/>
        <v>#NUM!</v>
      </c>
      <c r="FG32" s="3" t="str">
        <f t="shared" si="130"/>
        <v/>
      </c>
      <c r="FH32" s="3" t="e">
        <f t="shared" si="131"/>
        <v>#DIV/0!</v>
      </c>
      <c r="FI32" s="3" t="str">
        <f t="shared" si="132"/>
        <v/>
      </c>
      <c r="FJ32" s="3" t="str">
        <f t="shared" si="133"/>
        <v/>
      </c>
      <c r="FK32" s="3" t="str">
        <f t="shared" si="134"/>
        <v/>
      </c>
      <c r="FL32" s="3" t="str">
        <f t="shared" si="135"/>
        <v/>
      </c>
      <c r="FM32" s="3" t="e">
        <f t="shared" si="136"/>
        <v>#DIV/0!</v>
      </c>
      <c r="FN32" s="3" t="e">
        <f t="shared" si="137"/>
        <v>#DIV/0!</v>
      </c>
      <c r="FO32" s="3" t="str">
        <f t="shared" si="138"/>
        <v/>
      </c>
      <c r="FP32" s="3" t="str">
        <f t="shared" si="139"/>
        <v/>
      </c>
      <c r="FQ32" s="3" t="str">
        <f t="shared" si="140"/>
        <v/>
      </c>
      <c r="FR32" s="3" t="e">
        <f t="shared" si="141"/>
        <v>#DIV/0!</v>
      </c>
      <c r="FS32" s="3" t="e">
        <f t="shared" si="142"/>
        <v>#DIV/0!</v>
      </c>
      <c r="FT32" s="3" t="str">
        <f t="shared" si="143"/>
        <v/>
      </c>
      <c r="FU32" s="3" t="str">
        <f t="shared" si="144"/>
        <v/>
      </c>
      <c r="FV32" s="3" t="e">
        <f t="shared" si="145"/>
        <v>#DIV/0!</v>
      </c>
      <c r="FW32" s="3" t="e">
        <f t="shared" si="146"/>
        <v>#DIV/0!</v>
      </c>
      <c r="FX32" s="3" t="str">
        <f t="shared" si="147"/>
        <v/>
      </c>
      <c r="FY32" s="3" t="e">
        <f t="shared" si="148"/>
        <v>#DIV/0!</v>
      </c>
      <c r="FZ32" s="3" t="e">
        <f t="shared" si="149"/>
        <v>#DIV/0!</v>
      </c>
      <c r="GA32" s="3" t="e">
        <f t="shared" si="150"/>
        <v>#NUM!</v>
      </c>
      <c r="GB32" s="3" t="str">
        <f t="shared" si="151"/>
        <v/>
      </c>
      <c r="GC32" s="3" t="str">
        <f t="shared" si="152"/>
        <v/>
      </c>
      <c r="GD32" s="3" t="str">
        <f t="shared" si="153"/>
        <v/>
      </c>
      <c r="GE32" s="3" t="str">
        <f t="shared" si="154"/>
        <v/>
      </c>
      <c r="GF32" s="3" t="str">
        <f t="shared" si="155"/>
        <v/>
      </c>
      <c r="GG32" s="3" t="str">
        <f t="shared" si="156"/>
        <v/>
      </c>
      <c r="GI32" s="9" t="str">
        <f t="shared" si="200"/>
        <v/>
      </c>
      <c r="GJ32" s="9" t="str">
        <f t="shared" si="157"/>
        <v/>
      </c>
      <c r="GK32" s="9" t="str">
        <f t="shared" si="158"/>
        <v/>
      </c>
      <c r="GL32" s="41" t="e">
        <f t="shared" si="159"/>
        <v>#DIV/0!</v>
      </c>
      <c r="GM32" s="41" t="e">
        <f t="shared" si="160"/>
        <v>#DIV/0!</v>
      </c>
      <c r="GN32" s="41" t="e">
        <f t="shared" si="32"/>
        <v>#N/A</v>
      </c>
      <c r="GO32" s="41" t="e">
        <f t="shared" si="33"/>
        <v>#N/A</v>
      </c>
      <c r="GP32" s="3" t="e">
        <f t="shared" si="161"/>
        <v>#NUM!</v>
      </c>
      <c r="GQ32" s="55" t="e">
        <f t="shared" si="34"/>
        <v>#NUM!</v>
      </c>
      <c r="GR32" s="55" t="e">
        <f t="shared" si="35"/>
        <v>#NUM!</v>
      </c>
      <c r="GS32" s="3" t="e">
        <f t="shared" si="36"/>
        <v>#NUM!</v>
      </c>
      <c r="GT32" s="3" t="e">
        <f t="shared" si="37"/>
        <v>#NUM!</v>
      </c>
      <c r="GU32" s="3" t="e">
        <f t="shared" si="38"/>
        <v>#NUM!</v>
      </c>
      <c r="GV32" s="3" t="e">
        <f t="shared" si="39"/>
        <v>#NUM!</v>
      </c>
      <c r="GX32" s="37" t="e">
        <f t="shared" si="40"/>
        <v>#NUM!</v>
      </c>
      <c r="GZ32" s="3" t="e">
        <f t="shared" si="41"/>
        <v>#NUM!</v>
      </c>
      <c r="HA32" s="3" t="e">
        <f t="shared" ca="1" si="213"/>
        <v>#NUM!</v>
      </c>
      <c r="HB32" s="2" t="e">
        <f t="shared" ca="1" si="214"/>
        <v>#NUM!</v>
      </c>
      <c r="HC32" s="2" t="e">
        <f t="shared" ca="1" si="224"/>
        <v>#NUM!</v>
      </c>
      <c r="HD32" s="39" t="e">
        <f t="shared" ca="1" si="163"/>
        <v>#NUM!</v>
      </c>
      <c r="HF32" s="3" t="str">
        <f t="shared" si="42"/>
        <v/>
      </c>
      <c r="HG32" s="3" t="str">
        <f t="shared" si="43"/>
        <v/>
      </c>
      <c r="HH32" s="3" t="str">
        <f t="shared" ca="1" si="247"/>
        <v xml:space="preserve"> </v>
      </c>
      <c r="HI32" s="3" t="str">
        <f t="shared" ca="1" si="248"/>
        <v/>
      </c>
      <c r="HJ32" s="3" t="str">
        <f t="shared" ca="1" si="241"/>
        <v/>
      </c>
      <c r="HK32" s="3" t="str">
        <f t="shared" ca="1" si="235"/>
        <v/>
      </c>
      <c r="HL32" s="3" t="str">
        <f t="shared" ca="1" si="225"/>
        <v/>
      </c>
      <c r="HM32" s="3" t="str">
        <f t="shared" ca="1" si="215"/>
        <v/>
      </c>
      <c r="HN32" s="3" t="str">
        <f t="shared" ca="1" si="201"/>
        <v/>
      </c>
      <c r="HO32" s="3" t="str">
        <f t="shared" ca="1" si="164"/>
        <v/>
      </c>
      <c r="HP32" s="37" t="e">
        <f t="shared" ca="1" si="44"/>
        <v>#N/A</v>
      </c>
      <c r="HQ32" s="3" t="str">
        <f t="shared" ca="1" si="249"/>
        <v xml:space="preserve"> </v>
      </c>
      <c r="HR32" s="3" t="str">
        <f t="shared" ca="1" si="250"/>
        <v/>
      </c>
      <c r="HS32" s="3" t="str">
        <f t="shared" ca="1" si="242"/>
        <v/>
      </c>
      <c r="HT32" s="3" t="str">
        <f t="shared" ca="1" si="236"/>
        <v/>
      </c>
      <c r="HU32" s="3" t="str">
        <f t="shared" ca="1" si="226"/>
        <v/>
      </c>
      <c r="HV32" s="3" t="str">
        <f t="shared" ca="1" si="216"/>
        <v/>
      </c>
      <c r="HW32" s="3" t="str">
        <f t="shared" ca="1" si="202"/>
        <v/>
      </c>
      <c r="HX32" s="3" t="str">
        <f t="shared" ca="1" si="165"/>
        <v/>
      </c>
      <c r="HY32" s="37" t="e">
        <f t="shared" ca="1" si="45"/>
        <v>#N/A</v>
      </c>
      <c r="IA32" s="3" t="e">
        <f t="shared" ca="1" si="166"/>
        <v>#NUM!</v>
      </c>
      <c r="IB32" s="3" t="e">
        <f t="shared" ca="1" si="203"/>
        <v>#NUM!</v>
      </c>
      <c r="IC32" s="2" t="e">
        <f t="shared" ca="1" si="167"/>
        <v>#NUM!</v>
      </c>
      <c r="ID32" s="37" t="e">
        <f t="shared" ca="1" si="46"/>
        <v>#NUM!</v>
      </c>
      <c r="IE32" s="3" t="e">
        <f t="shared" ca="1" si="168"/>
        <v>#NUM!</v>
      </c>
      <c r="IF32" s="3" t="e">
        <f t="shared" ca="1" si="169"/>
        <v>#NUM!</v>
      </c>
      <c r="IG32" s="2" t="e">
        <f t="shared" ca="1" si="170"/>
        <v>#NUM!</v>
      </c>
      <c r="IH32" s="37" t="e">
        <f t="shared" ca="1" si="47"/>
        <v>#NUM!</v>
      </c>
      <c r="II32" s="3" t="e">
        <f t="shared" si="171"/>
        <v>#N/A</v>
      </c>
      <c r="IJ32" s="3" t="e">
        <f t="shared" si="172"/>
        <v>#N/A</v>
      </c>
      <c r="IK32" s="3" t="str">
        <f t="shared" ca="1" si="269"/>
        <v xml:space="preserve"> </v>
      </c>
      <c r="IL32" s="3" t="str">
        <f t="shared" ca="1" si="270"/>
        <v/>
      </c>
      <c r="IM32" s="3" t="str">
        <f t="shared" ca="1" si="267"/>
        <v/>
      </c>
      <c r="IN32" s="3" t="str">
        <f t="shared" ca="1" si="265"/>
        <v/>
      </c>
      <c r="IO32" s="3" t="str">
        <f t="shared" ca="1" si="263"/>
        <v/>
      </c>
      <c r="IP32" s="3" t="str">
        <f t="shared" ca="1" si="261"/>
        <v/>
      </c>
      <c r="IQ32" s="3" t="str">
        <f t="shared" ca="1" si="259"/>
        <v/>
      </c>
      <c r="IR32" s="3" t="e">
        <f t="shared" ca="1" si="257"/>
        <v>#N/A</v>
      </c>
      <c r="IS32" s="3" t="e">
        <f t="shared" ca="1" si="251"/>
        <v>#N/A</v>
      </c>
      <c r="IT32" s="3" t="e">
        <f t="shared" ca="1" si="243"/>
        <v>#N/A</v>
      </c>
      <c r="IU32" s="3" t="e">
        <f t="shared" ca="1" si="237"/>
        <v>#N/A</v>
      </c>
      <c r="IV32" s="3" t="e">
        <f t="shared" ca="1" si="227"/>
        <v>#N/A</v>
      </c>
      <c r="IW32" s="3" t="e">
        <f t="shared" ca="1" si="217"/>
        <v>#N/A</v>
      </c>
      <c r="IX32" s="3" t="e">
        <f t="shared" ca="1" si="204"/>
        <v>#N/A</v>
      </c>
      <c r="IY32" s="3" t="e">
        <f t="shared" ca="1" si="173"/>
        <v>#N/A</v>
      </c>
      <c r="IZ32" s="37" t="e">
        <f t="shared" ca="1" si="48"/>
        <v>#N/A</v>
      </c>
      <c r="JB32" s="3" t="str">
        <f t="shared" si="174"/>
        <v/>
      </c>
      <c r="JC32" s="55" t="e">
        <f t="shared" si="175"/>
        <v>#NUM!</v>
      </c>
      <c r="JD32" s="41" t="e">
        <f t="shared" si="176"/>
        <v>#NUM!</v>
      </c>
      <c r="JE32" s="41" t="e">
        <f t="shared" si="177"/>
        <v>#NUM!</v>
      </c>
      <c r="JF32" s="3" t="e">
        <f t="shared" si="178"/>
        <v>#NUM!</v>
      </c>
      <c r="JG32" s="41" t="e">
        <f t="shared" si="179"/>
        <v>#NUM!</v>
      </c>
      <c r="JH32" s="41" t="e">
        <f t="shared" si="180"/>
        <v>#NUM!</v>
      </c>
      <c r="JJ32" s="37" t="e">
        <f t="shared" si="181"/>
        <v>#NUM!</v>
      </c>
      <c r="JL32" s="3" t="e">
        <f t="shared" si="182"/>
        <v>#NUM!</v>
      </c>
      <c r="JM32" s="3" t="e">
        <f t="shared" ca="1" si="205"/>
        <v>#NUM!</v>
      </c>
      <c r="JP32" s="37" t="e">
        <f t="shared" ca="1" si="183"/>
        <v>#NUM!</v>
      </c>
      <c r="JR32" s="37" t="str">
        <f t="shared" si="184"/>
        <v/>
      </c>
      <c r="JS32" s="3" t="str">
        <f t="shared" si="185"/>
        <v/>
      </c>
      <c r="JT32" s="3" t="str">
        <f t="shared" ca="1" si="252"/>
        <v xml:space="preserve"> </v>
      </c>
      <c r="JU32" s="3" t="str">
        <f t="shared" ca="1" si="253"/>
        <v/>
      </c>
      <c r="JV32" s="3" t="str">
        <f t="shared" ca="1" si="244"/>
        <v/>
      </c>
      <c r="JW32" s="3" t="str">
        <f t="shared" ca="1" si="238"/>
        <v/>
      </c>
      <c r="JX32" s="3" t="str">
        <f t="shared" ca="1" si="228"/>
        <v/>
      </c>
      <c r="JY32" s="3" t="str">
        <f t="shared" ca="1" si="218"/>
        <v/>
      </c>
      <c r="JZ32" s="3" t="str">
        <f t="shared" ca="1" si="206"/>
        <v/>
      </c>
      <c r="KA32" s="3" t="str">
        <f t="shared" ca="1" si="186"/>
        <v/>
      </c>
      <c r="KB32" s="3" t="e">
        <f t="shared" ca="1" si="187"/>
        <v>#N/A</v>
      </c>
      <c r="KC32" s="3" t="str">
        <f t="shared" ca="1" si="254"/>
        <v xml:space="preserve"> </v>
      </c>
      <c r="KD32" s="3" t="str">
        <f t="shared" ca="1" si="255"/>
        <v/>
      </c>
      <c r="KE32" s="3" t="str">
        <f t="shared" ca="1" si="245"/>
        <v/>
      </c>
      <c r="KF32" s="3" t="str">
        <f t="shared" ca="1" si="239"/>
        <v/>
      </c>
      <c r="KG32" s="3" t="str">
        <f t="shared" ca="1" si="229"/>
        <v/>
      </c>
      <c r="KH32" s="3" t="str">
        <f t="shared" ca="1" si="219"/>
        <v/>
      </c>
      <c r="KI32" s="3" t="str">
        <f t="shared" ca="1" si="207"/>
        <v/>
      </c>
      <c r="KJ32" s="3" t="str">
        <f t="shared" ca="1" si="188"/>
        <v/>
      </c>
      <c r="KK32" s="3" t="e">
        <f t="shared" ca="1" si="189"/>
        <v>#N/A</v>
      </c>
      <c r="KU32" s="3" t="e">
        <f t="shared" si="190"/>
        <v>#NUM!</v>
      </c>
      <c r="KV32" s="3" t="e">
        <f t="shared" si="191"/>
        <v>#NUM!</v>
      </c>
      <c r="KW32" s="3" t="str">
        <f t="shared" ca="1" si="271"/>
        <v xml:space="preserve"> </v>
      </c>
      <c r="KX32" s="3" t="str">
        <f t="shared" ca="1" si="272"/>
        <v/>
      </c>
      <c r="KY32" s="3" t="str">
        <f t="shared" ca="1" si="268"/>
        <v/>
      </c>
      <c r="KZ32" s="3" t="str">
        <f t="shared" ca="1" si="266"/>
        <v/>
      </c>
      <c r="LA32" s="3" t="str">
        <f t="shared" ca="1" si="264"/>
        <v/>
      </c>
      <c r="LB32" s="3" t="str">
        <f t="shared" ca="1" si="262"/>
        <v/>
      </c>
      <c r="LC32" s="3" t="str">
        <f t="shared" ca="1" si="260"/>
        <v/>
      </c>
      <c r="LD32" s="3" t="e">
        <f t="shared" ca="1" si="258"/>
        <v>#NUM!</v>
      </c>
      <c r="LE32" s="3" t="e">
        <f t="shared" ca="1" si="256"/>
        <v>#NUM!</v>
      </c>
      <c r="LF32" s="3" t="e">
        <f t="shared" ca="1" si="246"/>
        <v>#NUM!</v>
      </c>
      <c r="LG32" s="3" t="e">
        <f t="shared" ca="1" si="240"/>
        <v>#NUM!</v>
      </c>
      <c r="LH32" s="3" t="e">
        <f t="shared" ca="1" si="230"/>
        <v>#NUM!</v>
      </c>
      <c r="LI32" s="3" t="e">
        <f t="shared" ca="1" si="220"/>
        <v>#NUM!</v>
      </c>
      <c r="LJ32" s="3" t="e">
        <f t="shared" ca="1" si="208"/>
        <v>#NUM!</v>
      </c>
      <c r="LK32" s="3" t="e">
        <f t="shared" ca="1" si="192"/>
        <v>#NUM!</v>
      </c>
      <c r="LL32" s="37" t="e">
        <f t="shared" ca="1" si="193"/>
        <v>#NUM!</v>
      </c>
    </row>
    <row r="33" spans="1:324" s="3" customFormat="1">
      <c r="A33" s="42" t="e">
        <f>IF(D33="","",Data!C41)</f>
        <v>#N/A</v>
      </c>
      <c r="B33" s="5" t="e">
        <f>IF(D33="","",Data!B41)</f>
        <v>#N/A</v>
      </c>
      <c r="C33" s="3">
        <v>25</v>
      </c>
      <c r="D33" s="3" t="e">
        <f>IF(Data!C41="", NA(), Data!C41)</f>
        <v>#N/A</v>
      </c>
      <c r="E33" s="3" t="str">
        <f>IF(Data!C41="", " ", Data!D41)</f>
        <v xml:space="preserve"> </v>
      </c>
      <c r="F33" s="3" t="str">
        <f>IF(E33=" "," ",Data!F$26)</f>
        <v xml:space="preserve"> </v>
      </c>
      <c r="G33" s="3" t="str">
        <f>IF($C33&lt;Data!$F$37,"x"," ")</f>
        <v xml:space="preserve"> </v>
      </c>
      <c r="H33" s="3" t="e">
        <f>IF(I33="",#REF!,I33)</f>
        <v>#N/A</v>
      </c>
      <c r="I33" s="2" t="e">
        <f t="shared" si="49"/>
        <v>#N/A</v>
      </c>
      <c r="J33" s="3" t="str">
        <f>IF(AND(Data!$F$37&lt;&gt;""),IF(AD33=$E33,1,""))</f>
        <v/>
      </c>
      <c r="K33" s="3">
        <f>IF(AND(Data!$F$40&lt;&gt;""),IF(AE33=$E33,2,""))</f>
        <v>2</v>
      </c>
      <c r="L33" s="3" t="str">
        <f>IF(AND(Data!$F$43&lt;&gt;""),IF(AF33=$E33,3,""))</f>
        <v/>
      </c>
      <c r="M33" s="3" t="str">
        <f>IF(AND(Data!$F$46&lt;&gt;""),IF(AG33=$E33,4,""))</f>
        <v/>
      </c>
      <c r="N33" s="3" t="str">
        <f>IF(AND(Data!$F$49&lt;&gt;""),IF(AH33=$E33,5,""))</f>
        <v/>
      </c>
      <c r="O33" s="3" t="str">
        <f>IF(AND(Calc!$LQ$3&lt;&gt;""),IF(AI33=$E33,6,""))</f>
        <v/>
      </c>
      <c r="P33" s="3">
        <f t="shared" si="50"/>
        <v>2</v>
      </c>
      <c r="Q33" s="3">
        <f t="shared" si="51"/>
        <v>2</v>
      </c>
      <c r="R33" s="3" t="str">
        <f t="shared" si="52"/>
        <v/>
      </c>
      <c r="S33" s="3" t="str">
        <f t="shared" si="53"/>
        <v/>
      </c>
      <c r="T33" s="3" t="str">
        <f t="shared" si="54"/>
        <v/>
      </c>
      <c r="U33" s="3">
        <f t="shared" si="55"/>
        <v>2</v>
      </c>
      <c r="V33" s="3">
        <f t="shared" si="56"/>
        <v>2</v>
      </c>
      <c r="W33" s="3" t="str">
        <f t="shared" si="57"/>
        <v/>
      </c>
      <c r="X33" s="3" t="str">
        <f t="shared" si="58"/>
        <v/>
      </c>
      <c r="Y33" s="3">
        <f t="shared" si="59"/>
        <v>2</v>
      </c>
      <c r="Z33" s="3">
        <f t="shared" si="60"/>
        <v>2</v>
      </c>
      <c r="AA33" s="3" t="str">
        <f t="shared" si="61"/>
        <v/>
      </c>
      <c r="AB33" s="3">
        <f t="shared" si="62"/>
        <v>2</v>
      </c>
      <c r="AC33" s="49">
        <f t="shared" si="63"/>
        <v>2</v>
      </c>
      <c r="AD33" s="3" t="str">
        <f>IF($C33&lt;Data!$F$37,E33,"")</f>
        <v/>
      </c>
      <c r="AE33" s="3" t="str">
        <f>IF(AND($C33&gt;=Data!$F$37),IF($C33&lt;Data!$F$40,E33,""))</f>
        <v xml:space="preserve"> </v>
      </c>
      <c r="AF33" s="3" t="b">
        <f>IF(AND($C33&gt;=Data!$F$40),IF($C33&lt;Data!$F$43,E33,""))</f>
        <v>0</v>
      </c>
      <c r="AG33" s="3" t="b">
        <f>IF(AND($C33&gt;=Data!$F$43),IF($C33&lt;Data!$F$46,E33,""))</f>
        <v>0</v>
      </c>
      <c r="AH33" s="3" t="b">
        <f>IF(AND($C33&gt;=Data!$F$46),IF($C33&lt;Data!$F$49,E33,""))</f>
        <v>0</v>
      </c>
      <c r="AI33" s="3" t="b">
        <f>IF(AND($C33&gt;=Data!$F$49),IF($C33&lt;=Calc!$LQ$3,E33,""))</f>
        <v>0</v>
      </c>
      <c r="AJ33" s="3" t="str">
        <f t="shared" si="0"/>
        <v xml:space="preserve"> </v>
      </c>
      <c r="AK33" s="3" t="str">
        <f t="shared" si="64"/>
        <v/>
      </c>
      <c r="AL33" s="3" t="e">
        <f t="shared" si="65"/>
        <v>#NUM!</v>
      </c>
      <c r="AM33" s="3" t="str">
        <f t="shared" si="66"/>
        <v/>
      </c>
      <c r="AN33" s="3" t="str">
        <f t="shared" si="67"/>
        <v/>
      </c>
      <c r="AO33" s="3" t="str">
        <f t="shared" si="68"/>
        <v/>
      </c>
      <c r="AP33" s="3" t="str">
        <f t="shared" si="69"/>
        <v/>
      </c>
      <c r="AQ33" s="3" t="e">
        <f t="shared" si="70"/>
        <v>#NUM!</v>
      </c>
      <c r="AR33" s="3" t="e">
        <f t="shared" si="71"/>
        <v>#NUM!</v>
      </c>
      <c r="AS33" s="3" t="str">
        <f t="shared" si="72"/>
        <v/>
      </c>
      <c r="AT33" s="3" t="str">
        <f t="shared" si="73"/>
        <v/>
      </c>
      <c r="AU33" s="3" t="str">
        <f t="shared" si="74"/>
        <v/>
      </c>
      <c r="AV33" s="3" t="e">
        <f t="shared" si="75"/>
        <v>#NUM!</v>
      </c>
      <c r="AW33" s="3" t="e">
        <f t="shared" si="76"/>
        <v>#NUM!</v>
      </c>
      <c r="AX33" s="3" t="str">
        <f t="shared" si="77"/>
        <v/>
      </c>
      <c r="AY33" s="3" t="str">
        <f t="shared" si="78"/>
        <v/>
      </c>
      <c r="AZ33" s="3" t="e">
        <f t="shared" si="79"/>
        <v>#NUM!</v>
      </c>
      <c r="BA33" s="3" t="e">
        <f t="shared" si="80"/>
        <v>#NUM!</v>
      </c>
      <c r="BB33" s="3" t="str">
        <f t="shared" si="81"/>
        <v/>
      </c>
      <c r="BC33" s="3" t="e">
        <f t="shared" si="82"/>
        <v>#NUM!</v>
      </c>
      <c r="BD33" s="3" t="e">
        <f t="shared" si="83"/>
        <v>#NUM!</v>
      </c>
      <c r="BE33" s="3" t="e">
        <f t="shared" si="84"/>
        <v>#NUM!</v>
      </c>
      <c r="BF33" s="9" t="e">
        <f t="shared" si="1"/>
        <v>#N/A</v>
      </c>
      <c r="BG33" s="3" t="e">
        <f t="shared" si="2"/>
        <v>#N/A</v>
      </c>
      <c r="BH33" s="3" t="e">
        <f t="shared" si="3"/>
        <v>#N/A</v>
      </c>
      <c r="BI33" s="3" t="e">
        <f t="shared" si="85"/>
        <v>#NUM!</v>
      </c>
      <c r="BJ33" s="44" t="str">
        <f t="shared" si="86"/>
        <v/>
      </c>
      <c r="BK33" s="52">
        <f t="shared" si="4"/>
        <v>2</v>
      </c>
      <c r="BL33" s="52" t="str">
        <f t="shared" ca="1" si="231"/>
        <v xml:space="preserve"> </v>
      </c>
      <c r="BM33" s="52" t="str">
        <f t="shared" ca="1" si="232"/>
        <v xml:space="preserve"> </v>
      </c>
      <c r="BN33" s="52" t="str">
        <f t="shared" ca="1" si="221"/>
        <v xml:space="preserve"> </v>
      </c>
      <c r="BO33" s="52" t="str">
        <f t="shared" ca="1" si="209"/>
        <v xml:space="preserve"> </v>
      </c>
      <c r="BP33" s="52" t="str">
        <f t="shared" ca="1" si="194"/>
        <v xml:space="preserve"> </v>
      </c>
      <c r="BQ33" s="52" t="str">
        <f t="shared" ca="1" si="87"/>
        <v xml:space="preserve"> </v>
      </c>
      <c r="BR33" s="52" t="e">
        <f t="shared" ca="1" si="5"/>
        <v>#N/A</v>
      </c>
      <c r="BS33" s="52"/>
      <c r="BT33" s="3" t="str">
        <f t="shared" si="88"/>
        <v/>
      </c>
      <c r="BU33" s="3">
        <f t="shared" si="6"/>
        <v>0</v>
      </c>
      <c r="BV33" s="3">
        <f t="shared" si="89"/>
        <v>1</v>
      </c>
      <c r="BW33" s="3">
        <f t="shared" si="90"/>
        <v>0</v>
      </c>
      <c r="BX33" s="3" t="str">
        <f t="shared" ca="1" si="7"/>
        <v xml:space="preserve"> </v>
      </c>
      <c r="BY33" s="3" t="str">
        <f t="shared" ca="1" si="233"/>
        <v/>
      </c>
      <c r="BZ33" s="3" t="str">
        <f t="shared" ca="1" si="222"/>
        <v/>
      </c>
      <c r="CA33" s="3" t="str">
        <f t="shared" ca="1" si="210"/>
        <v/>
      </c>
      <c r="CB33" s="3" t="str">
        <f t="shared" ca="1" si="195"/>
        <v/>
      </c>
      <c r="CC33" s="3" t="str">
        <f t="shared" ca="1" si="91"/>
        <v/>
      </c>
      <c r="CD33" s="3" t="str">
        <f t="shared" ca="1" si="8"/>
        <v/>
      </c>
      <c r="CE33" s="3" t="str">
        <f t="shared" ca="1" si="9"/>
        <v/>
      </c>
      <c r="CF33" s="3" t="str">
        <f t="shared" si="10"/>
        <v/>
      </c>
      <c r="CG33" s="37" t="e">
        <f t="shared" ca="1" si="11"/>
        <v>#N/A</v>
      </c>
      <c r="CH33" s="3" t="str">
        <f t="shared" si="12"/>
        <v/>
      </c>
      <c r="CI33" s="3">
        <f t="shared" si="92"/>
        <v>0</v>
      </c>
      <c r="CJ33" s="3">
        <f t="shared" si="196"/>
        <v>1</v>
      </c>
      <c r="CK33" s="3">
        <f>IF(CH33=1, ((CH33+CK32)-BU33), 0)</f>
        <v>0</v>
      </c>
      <c r="CL33" s="3" t="str">
        <f t="shared" ca="1" si="13"/>
        <v xml:space="preserve"> </v>
      </c>
      <c r="CM33" s="3" t="str">
        <f t="shared" ca="1" si="234"/>
        <v/>
      </c>
      <c r="CN33" s="3" t="str">
        <f t="shared" ca="1" si="223"/>
        <v/>
      </c>
      <c r="CO33" s="3" t="str">
        <f t="shared" ca="1" si="211"/>
        <v/>
      </c>
      <c r="CP33" s="3" t="str">
        <f t="shared" ca="1" si="198"/>
        <v/>
      </c>
      <c r="CQ33" s="3" t="str">
        <f t="shared" ca="1" si="93"/>
        <v/>
      </c>
      <c r="CR33" s="3" t="str">
        <f t="shared" ca="1" si="94"/>
        <v/>
      </c>
      <c r="CS33" s="3" t="str">
        <f ca="1">IF(SUM(CQ33:CQ34)=0,"",IF(E33&gt;BJ33,"",1))</f>
        <v/>
      </c>
      <c r="CT33" s="3" t="str">
        <f>IF(CK34&lt;=CK33,"",IF(CS33="","",1))</f>
        <v/>
      </c>
      <c r="CU33" s="37" t="e">
        <f t="shared" ca="1" si="97"/>
        <v>#N/A</v>
      </c>
      <c r="CW33" s="3" t="str">
        <f t="shared" ca="1" si="98"/>
        <v/>
      </c>
      <c r="CX33" s="3">
        <f t="shared" ca="1" si="212"/>
        <v>0</v>
      </c>
      <c r="CY33" s="2">
        <f t="shared" ca="1" si="99"/>
        <v>0</v>
      </c>
      <c r="CZ33" s="3" t="str">
        <f t="shared" ca="1" si="14"/>
        <v/>
      </c>
      <c r="DA33" s="3" t="str">
        <f t="shared" ca="1" si="15"/>
        <v/>
      </c>
      <c r="DB33" s="3" t="str">
        <f t="shared" ca="1" si="16"/>
        <v/>
      </c>
      <c r="DC33" s="3" t="str">
        <f t="shared" ca="1" si="100"/>
        <v/>
      </c>
      <c r="DD33" s="37" t="e">
        <f t="shared" ca="1" si="17"/>
        <v>#N/A</v>
      </c>
      <c r="DE33" s="3" t="str">
        <f t="shared" ca="1" si="101"/>
        <v/>
      </c>
      <c r="DF33" s="3">
        <f t="shared" ca="1" si="199"/>
        <v>0</v>
      </c>
      <c r="DG33" s="2">
        <f t="shared" ca="1" si="102"/>
        <v>0</v>
      </c>
      <c r="DH33" s="3" t="str">
        <f t="shared" ca="1" si="18"/>
        <v/>
      </c>
      <c r="DI33" s="3" t="str">
        <f t="shared" ca="1" si="273"/>
        <v/>
      </c>
      <c r="DJ33" s="3" t="str">
        <f t="shared" ca="1" si="20"/>
        <v/>
      </c>
      <c r="DK33" s="3" t="str">
        <f t="shared" ca="1" si="103"/>
        <v/>
      </c>
      <c r="DL33" s="37" t="e">
        <f t="shared" ca="1" si="21"/>
        <v>#N/A</v>
      </c>
      <c r="DN33" s="2" t="str">
        <f t="shared" si="22"/>
        <v xml:space="preserve"> </v>
      </c>
      <c r="DO33" s="3" t="str">
        <f t="shared" si="104"/>
        <v xml:space="preserve"> </v>
      </c>
      <c r="DP33" s="3" t="str">
        <f t="shared" si="105"/>
        <v xml:space="preserve"> </v>
      </c>
      <c r="DT33" s="37" t="e">
        <f t="shared" si="23"/>
        <v>#N/A</v>
      </c>
      <c r="DU33" s="3">
        <v>26</v>
      </c>
      <c r="DV33" s="3">
        <v>9</v>
      </c>
      <c r="DW33" s="7">
        <v>18</v>
      </c>
      <c r="DX33" s="7"/>
      <c r="DY33" s="7" t="e">
        <f t="shared" si="106"/>
        <v>#NUM!</v>
      </c>
      <c r="DZ33" s="7" t="e">
        <f t="shared" si="24"/>
        <v>#NUM!</v>
      </c>
      <c r="EA33" s="7" t="e">
        <f t="shared" si="25"/>
        <v>#NUM!</v>
      </c>
      <c r="EB33" s="7" t="e">
        <f t="shared" si="107"/>
        <v>#NUM!</v>
      </c>
      <c r="EC33" s="3" t="e">
        <f t="shared" si="26"/>
        <v>#NUM!</v>
      </c>
      <c r="ED33" s="3" t="str">
        <f t="shared" si="108"/>
        <v/>
      </c>
      <c r="EE33" s="3" t="e">
        <f t="shared" si="109"/>
        <v>#DIV/0!</v>
      </c>
      <c r="EF33" s="3" t="str">
        <f t="shared" si="110"/>
        <v/>
      </c>
      <c r="EG33" s="3" t="str">
        <f t="shared" si="111"/>
        <v/>
      </c>
      <c r="EH33" s="3" t="str">
        <f t="shared" si="112"/>
        <v/>
      </c>
      <c r="EI33" s="3" t="str">
        <f t="shared" si="113"/>
        <v/>
      </c>
      <c r="EJ33" s="3" t="e">
        <f t="shared" si="114"/>
        <v>#DIV/0!</v>
      </c>
      <c r="EK33" s="3" t="e">
        <f t="shared" si="115"/>
        <v>#DIV/0!</v>
      </c>
      <c r="EL33" s="3" t="str">
        <f t="shared" si="116"/>
        <v/>
      </c>
      <c r="EM33" s="3" t="str">
        <f t="shared" si="117"/>
        <v/>
      </c>
      <c r="EN33" s="3" t="str">
        <f t="shared" si="118"/>
        <v/>
      </c>
      <c r="EO33" s="3" t="e">
        <f t="shared" si="119"/>
        <v>#DIV/0!</v>
      </c>
      <c r="EP33" s="3" t="e">
        <f t="shared" si="120"/>
        <v>#DIV/0!</v>
      </c>
      <c r="EQ33" s="3" t="str">
        <f t="shared" si="121"/>
        <v/>
      </c>
      <c r="ER33" s="3" t="str">
        <f t="shared" si="122"/>
        <v/>
      </c>
      <c r="ES33" s="3" t="e">
        <f t="shared" si="123"/>
        <v>#DIV/0!</v>
      </c>
      <c r="ET33" s="3" t="e">
        <f t="shared" si="124"/>
        <v>#DIV/0!</v>
      </c>
      <c r="EU33" s="3" t="str">
        <f t="shared" si="125"/>
        <v/>
      </c>
      <c r="EV33" s="3" t="e">
        <f t="shared" si="126"/>
        <v>#DIV/0!</v>
      </c>
      <c r="EW33" s="3" t="e">
        <f t="shared" si="127"/>
        <v>#DIV/0!</v>
      </c>
      <c r="EX33" s="3" t="e">
        <f t="shared" si="128"/>
        <v>#NUM!</v>
      </c>
      <c r="EZ33" s="40">
        <f t="shared" si="27"/>
        <v>1</v>
      </c>
      <c r="FA33" s="9" t="e">
        <f t="shared" si="28"/>
        <v>#NUM!</v>
      </c>
      <c r="FB33" s="9" t="e">
        <f t="shared" si="29"/>
        <v>#N/A</v>
      </c>
      <c r="FC33" s="9" t="e">
        <f t="shared" si="30"/>
        <v>#N/A</v>
      </c>
      <c r="FD33" s="9" t="e">
        <f t="shared" si="31"/>
        <v>#N/A</v>
      </c>
      <c r="FE33" s="3" t="e">
        <f t="shared" si="129"/>
        <v>#NUM!</v>
      </c>
      <c r="FG33" s="3" t="str">
        <f t="shared" si="130"/>
        <v/>
      </c>
      <c r="FH33" s="3" t="e">
        <f t="shared" si="131"/>
        <v>#DIV/0!</v>
      </c>
      <c r="FI33" s="3" t="str">
        <f t="shared" si="132"/>
        <v/>
      </c>
      <c r="FJ33" s="3" t="str">
        <f t="shared" si="133"/>
        <v/>
      </c>
      <c r="FK33" s="3" t="str">
        <f t="shared" si="134"/>
        <v/>
      </c>
      <c r="FL33" s="3" t="str">
        <f t="shared" si="135"/>
        <v/>
      </c>
      <c r="FM33" s="3" t="e">
        <f t="shared" si="136"/>
        <v>#DIV/0!</v>
      </c>
      <c r="FN33" s="3" t="e">
        <f t="shared" si="137"/>
        <v>#DIV/0!</v>
      </c>
      <c r="FO33" s="3" t="str">
        <f t="shared" si="138"/>
        <v/>
      </c>
      <c r="FP33" s="3" t="str">
        <f t="shared" si="139"/>
        <v/>
      </c>
      <c r="FQ33" s="3" t="str">
        <f t="shared" si="140"/>
        <v/>
      </c>
      <c r="FR33" s="3" t="e">
        <f t="shared" si="141"/>
        <v>#DIV/0!</v>
      </c>
      <c r="FS33" s="3" t="e">
        <f t="shared" si="142"/>
        <v>#DIV/0!</v>
      </c>
      <c r="FT33" s="3" t="str">
        <f t="shared" si="143"/>
        <v/>
      </c>
      <c r="FU33" s="3" t="str">
        <f t="shared" si="144"/>
        <v/>
      </c>
      <c r="FV33" s="3" t="e">
        <f t="shared" si="145"/>
        <v>#DIV/0!</v>
      </c>
      <c r="FW33" s="3" t="e">
        <f t="shared" si="146"/>
        <v>#DIV/0!</v>
      </c>
      <c r="FX33" s="3" t="str">
        <f t="shared" si="147"/>
        <v/>
      </c>
      <c r="FY33" s="3" t="e">
        <f t="shared" si="148"/>
        <v>#DIV/0!</v>
      </c>
      <c r="FZ33" s="3" t="e">
        <f t="shared" si="149"/>
        <v>#DIV/0!</v>
      </c>
      <c r="GA33" s="3" t="e">
        <f t="shared" si="150"/>
        <v>#NUM!</v>
      </c>
      <c r="GB33" s="3" t="str">
        <f t="shared" si="151"/>
        <v/>
      </c>
      <c r="GC33" s="3" t="str">
        <f t="shared" si="152"/>
        <v/>
      </c>
      <c r="GD33" s="3" t="str">
        <f t="shared" si="153"/>
        <v/>
      </c>
      <c r="GE33" s="3" t="str">
        <f t="shared" si="154"/>
        <v/>
      </c>
      <c r="GF33" s="3" t="str">
        <f t="shared" si="155"/>
        <v/>
      </c>
      <c r="GG33" s="3" t="str">
        <f t="shared" si="156"/>
        <v/>
      </c>
      <c r="GI33" s="9" t="str">
        <f t="shared" si="200"/>
        <v/>
      </c>
      <c r="GJ33" s="9" t="str">
        <f t="shared" si="157"/>
        <v/>
      </c>
      <c r="GK33" s="9" t="str">
        <f t="shared" si="158"/>
        <v/>
      </c>
      <c r="GL33" s="41" t="e">
        <f t="shared" si="159"/>
        <v>#DIV/0!</v>
      </c>
      <c r="GM33" s="41" t="e">
        <f t="shared" si="160"/>
        <v>#DIV/0!</v>
      </c>
      <c r="GN33" s="41" t="e">
        <f t="shared" si="32"/>
        <v>#N/A</v>
      </c>
      <c r="GO33" s="41" t="e">
        <f t="shared" si="33"/>
        <v>#N/A</v>
      </c>
      <c r="GP33" s="3" t="e">
        <f t="shared" si="161"/>
        <v>#NUM!</v>
      </c>
      <c r="GQ33" s="55" t="e">
        <f t="shared" si="34"/>
        <v>#NUM!</v>
      </c>
      <c r="GR33" s="55" t="e">
        <f t="shared" si="35"/>
        <v>#NUM!</v>
      </c>
      <c r="GS33" s="3" t="e">
        <f t="shared" si="36"/>
        <v>#NUM!</v>
      </c>
      <c r="GT33" s="3" t="e">
        <f t="shared" si="37"/>
        <v>#NUM!</v>
      </c>
      <c r="GU33" s="3" t="e">
        <f t="shared" si="38"/>
        <v>#NUM!</v>
      </c>
      <c r="GV33" s="3" t="e">
        <f t="shared" si="39"/>
        <v>#NUM!</v>
      </c>
      <c r="GX33" s="37" t="e">
        <f t="shared" si="40"/>
        <v>#NUM!</v>
      </c>
      <c r="GZ33" s="3" t="e">
        <f t="shared" si="41"/>
        <v>#NUM!</v>
      </c>
      <c r="HA33" s="3" t="e">
        <f t="shared" ca="1" si="213"/>
        <v>#NUM!</v>
      </c>
      <c r="HB33" s="2" t="e">
        <f t="shared" ca="1" si="214"/>
        <v>#NUM!</v>
      </c>
      <c r="HC33" s="2" t="e">
        <f t="shared" ca="1" si="224"/>
        <v>#NUM!</v>
      </c>
      <c r="HD33" s="39" t="e">
        <f t="shared" ca="1" si="163"/>
        <v>#NUM!</v>
      </c>
      <c r="HF33" s="3" t="str">
        <f t="shared" si="42"/>
        <v/>
      </c>
      <c r="HG33" s="3" t="str">
        <f t="shared" si="43"/>
        <v/>
      </c>
      <c r="HH33" s="3" t="str">
        <f t="shared" ca="1" si="247"/>
        <v xml:space="preserve"> </v>
      </c>
      <c r="HI33" s="3" t="str">
        <f t="shared" ca="1" si="248"/>
        <v/>
      </c>
      <c r="HJ33" s="3" t="str">
        <f t="shared" ca="1" si="241"/>
        <v/>
      </c>
      <c r="HK33" s="3" t="str">
        <f t="shared" ca="1" si="235"/>
        <v/>
      </c>
      <c r="HL33" s="3" t="str">
        <f t="shared" ca="1" si="225"/>
        <v/>
      </c>
      <c r="HM33" s="3" t="str">
        <f t="shared" ca="1" si="215"/>
        <v/>
      </c>
      <c r="HN33" s="3" t="str">
        <f t="shared" ca="1" si="201"/>
        <v/>
      </c>
      <c r="HO33" s="3" t="str">
        <f t="shared" ca="1" si="164"/>
        <v/>
      </c>
      <c r="HP33" s="37" t="e">
        <f t="shared" ca="1" si="44"/>
        <v>#N/A</v>
      </c>
      <c r="HQ33" s="3" t="str">
        <f t="shared" ca="1" si="249"/>
        <v xml:space="preserve"> </v>
      </c>
      <c r="HR33" s="3" t="str">
        <f t="shared" ca="1" si="250"/>
        <v/>
      </c>
      <c r="HS33" s="3" t="str">
        <f t="shared" ca="1" si="242"/>
        <v/>
      </c>
      <c r="HT33" s="3" t="str">
        <f t="shared" ca="1" si="236"/>
        <v/>
      </c>
      <c r="HU33" s="3" t="str">
        <f t="shared" ca="1" si="226"/>
        <v/>
      </c>
      <c r="HV33" s="3" t="str">
        <f t="shared" ca="1" si="216"/>
        <v/>
      </c>
      <c r="HW33" s="3" t="str">
        <f t="shared" ca="1" si="202"/>
        <v/>
      </c>
      <c r="HX33" s="3" t="str">
        <f t="shared" ca="1" si="165"/>
        <v/>
      </c>
      <c r="HY33" s="37" t="e">
        <f t="shared" ca="1" si="45"/>
        <v>#N/A</v>
      </c>
      <c r="IA33" s="3" t="e">
        <f t="shared" ca="1" si="166"/>
        <v>#NUM!</v>
      </c>
      <c r="IB33" s="3" t="e">
        <f t="shared" ca="1" si="203"/>
        <v>#NUM!</v>
      </c>
      <c r="IC33" s="2" t="e">
        <f t="shared" ca="1" si="167"/>
        <v>#NUM!</v>
      </c>
      <c r="ID33" s="37" t="e">
        <f t="shared" ca="1" si="46"/>
        <v>#NUM!</v>
      </c>
      <c r="IE33" s="3" t="e">
        <f t="shared" ca="1" si="168"/>
        <v>#NUM!</v>
      </c>
      <c r="IF33" s="3" t="e">
        <f t="shared" ca="1" si="169"/>
        <v>#NUM!</v>
      </c>
      <c r="IG33" s="2" t="e">
        <f t="shared" ca="1" si="170"/>
        <v>#NUM!</v>
      </c>
      <c r="IH33" s="37" t="e">
        <f t="shared" ca="1" si="47"/>
        <v>#NUM!</v>
      </c>
      <c r="II33" s="3" t="e">
        <f t="shared" si="171"/>
        <v>#N/A</v>
      </c>
      <c r="IJ33" s="3" t="e">
        <f t="shared" si="172"/>
        <v>#N/A</v>
      </c>
      <c r="IK33" s="3" t="str">
        <f t="shared" ca="1" si="269"/>
        <v xml:space="preserve"> </v>
      </c>
      <c r="IL33" s="3" t="str">
        <f t="shared" ca="1" si="270"/>
        <v/>
      </c>
      <c r="IM33" s="3" t="str">
        <f t="shared" ca="1" si="267"/>
        <v/>
      </c>
      <c r="IN33" s="3" t="str">
        <f t="shared" ca="1" si="265"/>
        <v/>
      </c>
      <c r="IO33" s="3" t="str">
        <f t="shared" ca="1" si="263"/>
        <v/>
      </c>
      <c r="IP33" s="3" t="str">
        <f t="shared" ca="1" si="261"/>
        <v/>
      </c>
      <c r="IQ33" s="3" t="e">
        <f t="shared" ca="1" si="259"/>
        <v>#N/A</v>
      </c>
      <c r="IR33" s="3" t="e">
        <f t="shared" ca="1" si="257"/>
        <v>#N/A</v>
      </c>
      <c r="IS33" s="3" t="e">
        <f t="shared" ca="1" si="251"/>
        <v>#N/A</v>
      </c>
      <c r="IT33" s="3" t="e">
        <f t="shared" ca="1" si="243"/>
        <v>#N/A</v>
      </c>
      <c r="IU33" s="3" t="e">
        <f t="shared" ca="1" si="237"/>
        <v>#N/A</v>
      </c>
      <c r="IV33" s="3" t="e">
        <f t="shared" ca="1" si="227"/>
        <v>#N/A</v>
      </c>
      <c r="IW33" s="3" t="e">
        <f t="shared" ca="1" si="217"/>
        <v>#N/A</v>
      </c>
      <c r="IX33" s="3" t="e">
        <f t="shared" ca="1" si="204"/>
        <v>#N/A</v>
      </c>
      <c r="IY33" s="3" t="e">
        <f t="shared" ca="1" si="173"/>
        <v>#N/A</v>
      </c>
      <c r="IZ33" s="37" t="e">
        <f t="shared" ca="1" si="48"/>
        <v>#N/A</v>
      </c>
      <c r="JB33" s="3" t="str">
        <f t="shared" si="174"/>
        <v/>
      </c>
      <c r="JC33" s="55" t="e">
        <f t="shared" si="175"/>
        <v>#NUM!</v>
      </c>
      <c r="JD33" s="41" t="e">
        <f t="shared" si="176"/>
        <v>#NUM!</v>
      </c>
      <c r="JE33" s="41" t="e">
        <f t="shared" si="177"/>
        <v>#NUM!</v>
      </c>
      <c r="JF33" s="3" t="e">
        <f t="shared" si="178"/>
        <v>#NUM!</v>
      </c>
      <c r="JG33" s="41" t="e">
        <f t="shared" si="179"/>
        <v>#NUM!</v>
      </c>
      <c r="JH33" s="41" t="e">
        <f t="shared" si="180"/>
        <v>#NUM!</v>
      </c>
      <c r="JJ33" s="37" t="e">
        <f t="shared" si="181"/>
        <v>#NUM!</v>
      </c>
      <c r="JL33" s="3" t="e">
        <f t="shared" si="182"/>
        <v>#NUM!</v>
      </c>
      <c r="JM33" s="3" t="e">
        <f t="shared" ca="1" si="205"/>
        <v>#NUM!</v>
      </c>
      <c r="JP33" s="37" t="e">
        <f t="shared" ca="1" si="183"/>
        <v>#NUM!</v>
      </c>
      <c r="JR33" s="37" t="str">
        <f t="shared" si="184"/>
        <v/>
      </c>
      <c r="JS33" s="3" t="str">
        <f t="shared" si="185"/>
        <v/>
      </c>
      <c r="JT33" s="3" t="str">
        <f ca="1">IF(AND(G33=" ",OFFSET(G33,-7,0)="x"), " ", IF(SUM(OFFSET(JS33,0,0,-8,1))&gt;7,1," "))</f>
        <v xml:space="preserve"> </v>
      </c>
      <c r="JU33" s="3" t="str">
        <f t="shared" ca="1" si="253"/>
        <v/>
      </c>
      <c r="JV33" s="3" t="str">
        <f t="shared" ca="1" si="244"/>
        <v/>
      </c>
      <c r="JW33" s="3" t="str">
        <f t="shared" ca="1" si="238"/>
        <v/>
      </c>
      <c r="JX33" s="3" t="str">
        <f t="shared" ca="1" si="228"/>
        <v/>
      </c>
      <c r="JY33" s="3" t="str">
        <f t="shared" ca="1" si="218"/>
        <v/>
      </c>
      <c r="JZ33" s="3" t="str">
        <f t="shared" ca="1" si="206"/>
        <v/>
      </c>
      <c r="KA33" s="3" t="str">
        <f t="shared" ca="1" si="186"/>
        <v/>
      </c>
      <c r="KB33" s="3" t="e">
        <f t="shared" ca="1" si="187"/>
        <v>#N/A</v>
      </c>
      <c r="KC33" s="3" t="str">
        <f t="shared" ca="1" si="254"/>
        <v xml:space="preserve"> </v>
      </c>
      <c r="KD33" s="3" t="str">
        <f t="shared" ca="1" si="255"/>
        <v/>
      </c>
      <c r="KE33" s="3" t="str">
        <f t="shared" ca="1" si="245"/>
        <v/>
      </c>
      <c r="KF33" s="3" t="str">
        <f t="shared" ca="1" si="239"/>
        <v/>
      </c>
      <c r="KG33" s="3" t="str">
        <f t="shared" ca="1" si="229"/>
        <v/>
      </c>
      <c r="KH33" s="3" t="str">
        <f t="shared" ca="1" si="219"/>
        <v/>
      </c>
      <c r="KI33" s="3" t="str">
        <f t="shared" ca="1" si="207"/>
        <v/>
      </c>
      <c r="KJ33" s="3" t="str">
        <f t="shared" ca="1" si="188"/>
        <v/>
      </c>
      <c r="KK33" s="3" t="e">
        <f t="shared" ca="1" si="189"/>
        <v>#N/A</v>
      </c>
      <c r="KU33" s="3" t="e">
        <f t="shared" si="190"/>
        <v>#NUM!</v>
      </c>
      <c r="KV33" s="3" t="e">
        <f t="shared" si="191"/>
        <v>#NUM!</v>
      </c>
      <c r="KW33" s="3" t="str">
        <f t="shared" ca="1" si="271"/>
        <v xml:space="preserve"> </v>
      </c>
      <c r="KX33" s="3" t="str">
        <f t="shared" ca="1" si="272"/>
        <v/>
      </c>
      <c r="KY33" s="3" t="str">
        <f t="shared" ca="1" si="268"/>
        <v/>
      </c>
      <c r="KZ33" s="3" t="str">
        <f t="shared" ca="1" si="266"/>
        <v/>
      </c>
      <c r="LA33" s="3" t="str">
        <f t="shared" ca="1" si="264"/>
        <v/>
      </c>
      <c r="LB33" s="3" t="str">
        <f t="shared" ca="1" si="262"/>
        <v/>
      </c>
      <c r="LC33" s="3" t="e">
        <f t="shared" ca="1" si="260"/>
        <v>#NUM!</v>
      </c>
      <c r="LD33" s="3" t="e">
        <f t="shared" ca="1" si="258"/>
        <v>#NUM!</v>
      </c>
      <c r="LE33" s="3" t="e">
        <f t="shared" ca="1" si="256"/>
        <v>#NUM!</v>
      </c>
      <c r="LF33" s="3" t="e">
        <f t="shared" ca="1" si="246"/>
        <v>#NUM!</v>
      </c>
      <c r="LG33" s="3" t="e">
        <f t="shared" ca="1" si="240"/>
        <v>#NUM!</v>
      </c>
      <c r="LH33" s="3" t="e">
        <f t="shared" ca="1" si="230"/>
        <v>#NUM!</v>
      </c>
      <c r="LI33" s="3" t="e">
        <f t="shared" ca="1" si="220"/>
        <v>#NUM!</v>
      </c>
      <c r="LJ33" s="3" t="e">
        <f t="shared" ca="1" si="208"/>
        <v>#NUM!</v>
      </c>
      <c r="LK33" s="3" t="e">
        <f t="shared" ca="1" si="192"/>
        <v>#NUM!</v>
      </c>
      <c r="LL33" s="37" t="e">
        <f t="shared" ca="1" si="193"/>
        <v>#NUM!</v>
      </c>
    </row>
    <row r="34" spans="1:324" s="3" customFormat="1">
      <c r="A34" s="42" t="e">
        <f>IF(D34="","",Data!C42)</f>
        <v>#N/A</v>
      </c>
      <c r="B34" s="5" t="e">
        <f>IF(D34="","",Data!B42)</f>
        <v>#N/A</v>
      </c>
      <c r="C34" s="3">
        <v>26</v>
      </c>
      <c r="D34" s="3" t="e">
        <f>IF(Data!C42="", NA(), Data!C42)</f>
        <v>#N/A</v>
      </c>
      <c r="E34" s="3" t="str">
        <f>IF(Data!C42="", " ", Data!D42)</f>
        <v xml:space="preserve"> </v>
      </c>
      <c r="F34" s="3" t="str">
        <f>IF(E34=" "," ",Data!F$26)</f>
        <v xml:space="preserve"> </v>
      </c>
      <c r="G34" s="3" t="str">
        <f>IF($C34&lt;Data!$F$37,"x"," ")</f>
        <v xml:space="preserve"> </v>
      </c>
      <c r="H34" s="3" t="e">
        <f>IF(I34="",#REF!,I34)</f>
        <v>#N/A</v>
      </c>
      <c r="I34" s="2" t="e">
        <f t="shared" si="49"/>
        <v>#N/A</v>
      </c>
      <c r="J34" s="3" t="str">
        <f>IF(AND(Data!$F$37&lt;&gt;""),IF(AD34=$E34,1,""))</f>
        <v/>
      </c>
      <c r="K34" s="3">
        <f>IF(AND(Data!$F$40&lt;&gt;""),IF(AE34=$E34,2,""))</f>
        <v>2</v>
      </c>
      <c r="L34" s="3" t="str">
        <f>IF(AND(Data!$F$43&lt;&gt;""),IF(AF34=$E34,3,""))</f>
        <v/>
      </c>
      <c r="M34" s="3" t="str">
        <f>IF(AND(Data!$F$46&lt;&gt;""),IF(AG34=$E34,4,""))</f>
        <v/>
      </c>
      <c r="N34" s="3" t="str">
        <f>IF(AND(Data!$F$49&lt;&gt;""),IF(AH34=$E34,5,""))</f>
        <v/>
      </c>
      <c r="O34" s="3" t="str">
        <f>IF(AND(Calc!$LQ$3&lt;&gt;""),IF(AI34=$E34,6,""))</f>
        <v/>
      </c>
      <c r="P34" s="3">
        <f t="shared" si="50"/>
        <v>2</v>
      </c>
      <c r="Q34" s="3">
        <f t="shared" si="51"/>
        <v>2</v>
      </c>
      <c r="R34" s="3" t="str">
        <f t="shared" si="52"/>
        <v/>
      </c>
      <c r="S34" s="3" t="str">
        <f t="shared" si="53"/>
        <v/>
      </c>
      <c r="T34" s="3" t="str">
        <f t="shared" si="54"/>
        <v/>
      </c>
      <c r="U34" s="3">
        <f t="shared" si="55"/>
        <v>2</v>
      </c>
      <c r="V34" s="3">
        <f t="shared" si="56"/>
        <v>2</v>
      </c>
      <c r="W34" s="3" t="str">
        <f t="shared" si="57"/>
        <v/>
      </c>
      <c r="X34" s="3" t="str">
        <f t="shared" si="58"/>
        <v/>
      </c>
      <c r="Y34" s="3">
        <f t="shared" si="59"/>
        <v>2</v>
      </c>
      <c r="Z34" s="3">
        <f t="shared" si="60"/>
        <v>2</v>
      </c>
      <c r="AA34" s="3" t="str">
        <f t="shared" si="61"/>
        <v/>
      </c>
      <c r="AB34" s="3">
        <f t="shared" si="62"/>
        <v>2</v>
      </c>
      <c r="AC34" s="49">
        <f t="shared" si="63"/>
        <v>2</v>
      </c>
      <c r="AD34" s="3" t="str">
        <f>IF($C34&lt;Data!$F$37,E34,"")</f>
        <v/>
      </c>
      <c r="AE34" s="3" t="str">
        <f>IF(AND($C34&gt;=Data!$F$37),IF($C34&lt;Data!$F$40,E34,""))</f>
        <v xml:space="preserve"> </v>
      </c>
      <c r="AF34" s="3" t="b">
        <f>IF(AND($C34&gt;=Data!$F$40),IF($C34&lt;Data!$F$43,E34,""))</f>
        <v>0</v>
      </c>
      <c r="AG34" s="3" t="b">
        <f>IF(AND($C34&gt;=Data!$F$43),IF($C34&lt;Data!$F$46,E34,""))</f>
        <v>0</v>
      </c>
      <c r="AH34" s="3" t="b">
        <f>IF(AND($C34&gt;=Data!$F$46),IF($C34&lt;Data!$F$49,E34,""))</f>
        <v>0</v>
      </c>
      <c r="AI34" s="3" t="b">
        <f>IF(AND($C34&gt;=Data!$F$49),IF($C34&lt;=Calc!$LQ$3,E34,""))</f>
        <v>0</v>
      </c>
      <c r="AJ34" s="3" t="str">
        <f t="shared" si="0"/>
        <v xml:space="preserve"> </v>
      </c>
      <c r="AK34" s="3" t="str">
        <f t="shared" si="64"/>
        <v/>
      </c>
      <c r="AL34" s="3" t="e">
        <f t="shared" si="65"/>
        <v>#NUM!</v>
      </c>
      <c r="AM34" s="3" t="str">
        <f t="shared" si="66"/>
        <v/>
      </c>
      <c r="AN34" s="3" t="str">
        <f t="shared" si="67"/>
        <v/>
      </c>
      <c r="AO34" s="3" t="str">
        <f t="shared" si="68"/>
        <v/>
      </c>
      <c r="AP34" s="3" t="str">
        <f t="shared" si="69"/>
        <v/>
      </c>
      <c r="AQ34" s="3" t="e">
        <f t="shared" si="70"/>
        <v>#NUM!</v>
      </c>
      <c r="AR34" s="3" t="e">
        <f t="shared" si="71"/>
        <v>#NUM!</v>
      </c>
      <c r="AS34" s="3" t="str">
        <f t="shared" si="72"/>
        <v/>
      </c>
      <c r="AT34" s="3" t="str">
        <f t="shared" si="73"/>
        <v/>
      </c>
      <c r="AU34" s="3" t="str">
        <f t="shared" si="74"/>
        <v/>
      </c>
      <c r="AV34" s="3" t="e">
        <f t="shared" si="75"/>
        <v>#NUM!</v>
      </c>
      <c r="AW34" s="3" t="e">
        <f t="shared" si="76"/>
        <v>#NUM!</v>
      </c>
      <c r="AX34" s="3" t="str">
        <f t="shared" si="77"/>
        <v/>
      </c>
      <c r="AY34" s="3" t="str">
        <f t="shared" si="78"/>
        <v/>
      </c>
      <c r="AZ34" s="3" t="e">
        <f t="shared" si="79"/>
        <v>#NUM!</v>
      </c>
      <c r="BA34" s="3" t="e">
        <f t="shared" si="80"/>
        <v>#NUM!</v>
      </c>
      <c r="BB34" s="3" t="str">
        <f t="shared" si="81"/>
        <v/>
      </c>
      <c r="BC34" s="3" t="e">
        <f t="shared" si="82"/>
        <v>#NUM!</v>
      </c>
      <c r="BD34" s="3" t="e">
        <f t="shared" si="83"/>
        <v>#NUM!</v>
      </c>
      <c r="BE34" s="3" t="e">
        <f t="shared" si="84"/>
        <v>#NUM!</v>
      </c>
      <c r="BF34" s="9" t="e">
        <f t="shared" si="1"/>
        <v>#N/A</v>
      </c>
      <c r="BG34" s="3" t="e">
        <f t="shared" si="2"/>
        <v>#N/A</v>
      </c>
      <c r="BH34" s="3" t="e">
        <f t="shared" si="3"/>
        <v>#N/A</v>
      </c>
      <c r="BI34" s="3" t="e">
        <f t="shared" si="85"/>
        <v>#NUM!</v>
      </c>
      <c r="BJ34" s="44" t="str">
        <f t="shared" si="86"/>
        <v/>
      </c>
      <c r="BK34" s="52">
        <f t="shared" si="4"/>
        <v>2</v>
      </c>
      <c r="BL34" s="52" t="str">
        <f t="shared" ca="1" si="231"/>
        <v xml:space="preserve"> </v>
      </c>
      <c r="BM34" s="52" t="str">
        <f t="shared" ca="1" si="232"/>
        <v xml:space="preserve"> </v>
      </c>
      <c r="BN34" s="52" t="str">
        <f t="shared" ca="1" si="221"/>
        <v xml:space="preserve"> </v>
      </c>
      <c r="BO34" s="52" t="str">
        <f t="shared" ca="1" si="209"/>
        <v xml:space="preserve"> </v>
      </c>
      <c r="BP34" s="52" t="str">
        <f t="shared" ca="1" si="194"/>
        <v xml:space="preserve"> </v>
      </c>
      <c r="BQ34" s="52" t="str">
        <f t="shared" ca="1" si="87"/>
        <v xml:space="preserve"> </v>
      </c>
      <c r="BR34" s="52" t="e">
        <f t="shared" ca="1" si="5"/>
        <v>#N/A</v>
      </c>
      <c r="BS34" s="52"/>
      <c r="BT34" s="3" t="str">
        <f t="shared" si="88"/>
        <v/>
      </c>
      <c r="BU34" s="3">
        <f t="shared" si="6"/>
        <v>0</v>
      </c>
      <c r="BV34" s="3">
        <f t="shared" si="89"/>
        <v>1</v>
      </c>
      <c r="BW34" s="3">
        <f t="shared" si="90"/>
        <v>0</v>
      </c>
      <c r="BX34" s="3" t="str">
        <f t="shared" ca="1" si="7"/>
        <v xml:space="preserve"> </v>
      </c>
      <c r="BY34" s="3" t="str">
        <f t="shared" ca="1" si="233"/>
        <v/>
      </c>
      <c r="BZ34" s="3" t="str">
        <f t="shared" ca="1" si="222"/>
        <v/>
      </c>
      <c r="CA34" s="3" t="str">
        <f t="shared" ca="1" si="210"/>
        <v/>
      </c>
      <c r="CB34" s="3" t="str">
        <f t="shared" ca="1" si="195"/>
        <v/>
      </c>
      <c r="CC34" s="3" t="str">
        <f t="shared" ca="1" si="91"/>
        <v/>
      </c>
      <c r="CD34" s="3" t="str">
        <f t="shared" ca="1" si="8"/>
        <v/>
      </c>
      <c r="CE34" s="3" t="str">
        <f t="shared" ca="1" si="9"/>
        <v/>
      </c>
      <c r="CF34" s="3" t="str">
        <f t="shared" si="10"/>
        <v/>
      </c>
      <c r="CG34" s="37" t="e">
        <f t="shared" ca="1" si="11"/>
        <v>#N/A</v>
      </c>
      <c r="CH34" s="3" t="str">
        <f t="shared" si="12"/>
        <v/>
      </c>
      <c r="CI34" s="3">
        <f t="shared" si="92"/>
        <v>0</v>
      </c>
      <c r="CJ34" s="3">
        <f t="shared" si="196"/>
        <v>1</v>
      </c>
      <c r="CK34" s="3">
        <f t="shared" si="197"/>
        <v>0</v>
      </c>
      <c r="CL34" s="3" t="str">
        <f t="shared" ca="1" si="13"/>
        <v xml:space="preserve"> </v>
      </c>
      <c r="CM34" s="3" t="str">
        <f t="shared" ca="1" si="234"/>
        <v/>
      </c>
      <c r="CN34" s="3" t="str">
        <f t="shared" ca="1" si="223"/>
        <v/>
      </c>
      <c r="CO34" s="3" t="str">
        <f t="shared" ca="1" si="211"/>
        <v/>
      </c>
      <c r="CP34" s="3" t="str">
        <f t="shared" ca="1" si="198"/>
        <v/>
      </c>
      <c r="CQ34" s="3" t="str">
        <f t="shared" ca="1" si="93"/>
        <v/>
      </c>
      <c r="CR34" s="3" t="str">
        <f t="shared" ca="1" si="94"/>
        <v/>
      </c>
      <c r="CS34" s="3" t="str">
        <f t="shared" ca="1" si="95"/>
        <v/>
      </c>
      <c r="CT34" s="3" t="str">
        <f t="shared" si="96"/>
        <v/>
      </c>
      <c r="CU34" s="37" t="e">
        <f t="shared" ca="1" si="97"/>
        <v>#N/A</v>
      </c>
      <c r="CW34" s="3" t="str">
        <f t="shared" ca="1" si="98"/>
        <v/>
      </c>
      <c r="CX34" s="3">
        <f t="shared" ca="1" si="212"/>
        <v>0</v>
      </c>
      <c r="CY34" s="2">
        <f t="shared" ca="1" si="99"/>
        <v>0</v>
      </c>
      <c r="CZ34" s="3" t="str">
        <f t="shared" ca="1" si="14"/>
        <v/>
      </c>
      <c r="DA34" s="3" t="str">
        <f t="shared" ca="1" si="15"/>
        <v/>
      </c>
      <c r="DB34" s="3" t="str">
        <f t="shared" ca="1" si="16"/>
        <v/>
      </c>
      <c r="DC34" s="3" t="str">
        <f t="shared" ca="1" si="100"/>
        <v/>
      </c>
      <c r="DD34" s="37" t="e">
        <f t="shared" ca="1" si="17"/>
        <v>#N/A</v>
      </c>
      <c r="DE34" s="3" t="str">
        <f t="shared" ca="1" si="101"/>
        <v/>
      </c>
      <c r="DF34" s="3">
        <f t="shared" ca="1" si="199"/>
        <v>0</v>
      </c>
      <c r="DG34" s="2">
        <f t="shared" ca="1" si="102"/>
        <v>0</v>
      </c>
      <c r="DH34" s="3" t="str">
        <f t="shared" ca="1" si="18"/>
        <v/>
      </c>
      <c r="DI34" s="3" t="str">
        <f t="shared" ca="1" si="273"/>
        <v/>
      </c>
      <c r="DJ34" s="3" t="str">
        <f t="shared" ca="1" si="20"/>
        <v/>
      </c>
      <c r="DK34" s="3" t="str">
        <f t="shared" ca="1" si="103"/>
        <v/>
      </c>
      <c r="DL34" s="37" t="e">
        <f t="shared" ca="1" si="21"/>
        <v>#N/A</v>
      </c>
      <c r="DN34" s="2" t="str">
        <f t="shared" si="22"/>
        <v xml:space="preserve"> </v>
      </c>
      <c r="DO34" s="3" t="str">
        <f t="shared" si="104"/>
        <v xml:space="preserve"> </v>
      </c>
      <c r="DP34" s="3" t="str">
        <f t="shared" si="105"/>
        <v xml:space="preserve"> </v>
      </c>
      <c r="DT34" s="37" t="e">
        <f t="shared" si="23"/>
        <v>#N/A</v>
      </c>
      <c r="DU34" s="3">
        <v>27</v>
      </c>
      <c r="DV34" s="3">
        <v>9</v>
      </c>
      <c r="DW34" s="7">
        <v>19</v>
      </c>
      <c r="DX34" s="7"/>
      <c r="DY34" s="7" t="e">
        <f t="shared" si="106"/>
        <v>#NUM!</v>
      </c>
      <c r="DZ34" s="7" t="e">
        <f t="shared" si="24"/>
        <v>#NUM!</v>
      </c>
      <c r="EA34" s="7" t="e">
        <f t="shared" si="25"/>
        <v>#NUM!</v>
      </c>
      <c r="EB34" s="7" t="e">
        <f t="shared" si="107"/>
        <v>#NUM!</v>
      </c>
      <c r="EC34" s="3" t="e">
        <f t="shared" si="26"/>
        <v>#NUM!</v>
      </c>
      <c r="ED34" s="3" t="str">
        <f t="shared" si="108"/>
        <v/>
      </c>
      <c r="EE34" s="3" t="e">
        <f t="shared" si="109"/>
        <v>#DIV/0!</v>
      </c>
      <c r="EF34" s="3" t="str">
        <f t="shared" si="110"/>
        <v/>
      </c>
      <c r="EG34" s="3" t="str">
        <f t="shared" si="111"/>
        <v/>
      </c>
      <c r="EH34" s="3" t="str">
        <f t="shared" si="112"/>
        <v/>
      </c>
      <c r="EI34" s="3" t="str">
        <f t="shared" si="113"/>
        <v/>
      </c>
      <c r="EJ34" s="3" t="e">
        <f t="shared" si="114"/>
        <v>#DIV/0!</v>
      </c>
      <c r="EK34" s="3" t="e">
        <f t="shared" si="115"/>
        <v>#DIV/0!</v>
      </c>
      <c r="EL34" s="3" t="str">
        <f t="shared" si="116"/>
        <v/>
      </c>
      <c r="EM34" s="3" t="str">
        <f t="shared" si="117"/>
        <v/>
      </c>
      <c r="EN34" s="3" t="str">
        <f t="shared" si="118"/>
        <v/>
      </c>
      <c r="EO34" s="3" t="e">
        <f t="shared" si="119"/>
        <v>#DIV/0!</v>
      </c>
      <c r="EP34" s="3" t="e">
        <f t="shared" si="120"/>
        <v>#DIV/0!</v>
      </c>
      <c r="EQ34" s="3" t="str">
        <f t="shared" si="121"/>
        <v/>
      </c>
      <c r="ER34" s="3" t="str">
        <f t="shared" si="122"/>
        <v/>
      </c>
      <c r="ES34" s="3" t="e">
        <f t="shared" si="123"/>
        <v>#DIV/0!</v>
      </c>
      <c r="ET34" s="3" t="e">
        <f t="shared" si="124"/>
        <v>#DIV/0!</v>
      </c>
      <c r="EU34" s="3" t="str">
        <f t="shared" si="125"/>
        <v/>
      </c>
      <c r="EV34" s="3" t="e">
        <f t="shared" si="126"/>
        <v>#DIV/0!</v>
      </c>
      <c r="EW34" s="3" t="e">
        <f t="shared" si="127"/>
        <v>#DIV/0!</v>
      </c>
      <c r="EX34" s="3" t="e">
        <f t="shared" si="128"/>
        <v>#NUM!</v>
      </c>
      <c r="EZ34" s="40">
        <f t="shared" si="27"/>
        <v>1</v>
      </c>
      <c r="FA34" s="9" t="e">
        <f t="shared" si="28"/>
        <v>#NUM!</v>
      </c>
      <c r="FB34" s="9" t="e">
        <f t="shared" si="29"/>
        <v>#N/A</v>
      </c>
      <c r="FC34" s="9" t="e">
        <f t="shared" si="30"/>
        <v>#N/A</v>
      </c>
      <c r="FD34" s="9" t="e">
        <f t="shared" si="31"/>
        <v>#N/A</v>
      </c>
      <c r="FE34" s="3" t="e">
        <f t="shared" si="129"/>
        <v>#NUM!</v>
      </c>
      <c r="FG34" s="3" t="str">
        <f t="shared" si="130"/>
        <v/>
      </c>
      <c r="FH34" s="3" t="e">
        <f t="shared" si="131"/>
        <v>#DIV/0!</v>
      </c>
      <c r="FI34" s="3" t="str">
        <f t="shared" si="132"/>
        <v/>
      </c>
      <c r="FJ34" s="3" t="str">
        <f t="shared" si="133"/>
        <v/>
      </c>
      <c r="FK34" s="3" t="str">
        <f t="shared" si="134"/>
        <v/>
      </c>
      <c r="FL34" s="3" t="str">
        <f t="shared" si="135"/>
        <v/>
      </c>
      <c r="FM34" s="3" t="e">
        <f t="shared" si="136"/>
        <v>#DIV/0!</v>
      </c>
      <c r="FN34" s="3" t="e">
        <f t="shared" si="137"/>
        <v>#DIV/0!</v>
      </c>
      <c r="FO34" s="3" t="str">
        <f t="shared" si="138"/>
        <v/>
      </c>
      <c r="FP34" s="3" t="str">
        <f t="shared" si="139"/>
        <v/>
      </c>
      <c r="FQ34" s="3" t="str">
        <f t="shared" si="140"/>
        <v/>
      </c>
      <c r="FR34" s="3" t="e">
        <f t="shared" si="141"/>
        <v>#DIV/0!</v>
      </c>
      <c r="FS34" s="3" t="e">
        <f t="shared" si="142"/>
        <v>#DIV/0!</v>
      </c>
      <c r="FT34" s="3" t="str">
        <f t="shared" si="143"/>
        <v/>
      </c>
      <c r="FU34" s="3" t="str">
        <f t="shared" si="144"/>
        <v/>
      </c>
      <c r="FV34" s="3" t="e">
        <f t="shared" si="145"/>
        <v>#DIV/0!</v>
      </c>
      <c r="FW34" s="3" t="e">
        <f t="shared" si="146"/>
        <v>#DIV/0!</v>
      </c>
      <c r="FX34" s="3" t="str">
        <f t="shared" si="147"/>
        <v/>
      </c>
      <c r="FY34" s="3" t="e">
        <f t="shared" si="148"/>
        <v>#DIV/0!</v>
      </c>
      <c r="FZ34" s="3" t="e">
        <f t="shared" si="149"/>
        <v>#DIV/0!</v>
      </c>
      <c r="GA34" s="3" t="e">
        <f t="shared" si="150"/>
        <v>#NUM!</v>
      </c>
      <c r="GB34" s="3" t="str">
        <f t="shared" si="151"/>
        <v/>
      </c>
      <c r="GC34" s="3" t="str">
        <f t="shared" si="152"/>
        <v/>
      </c>
      <c r="GD34" s="3" t="str">
        <f t="shared" si="153"/>
        <v/>
      </c>
      <c r="GE34" s="3" t="str">
        <f t="shared" si="154"/>
        <v/>
      </c>
      <c r="GF34" s="3" t="str">
        <f t="shared" si="155"/>
        <v/>
      </c>
      <c r="GG34" s="3" t="str">
        <f t="shared" si="156"/>
        <v/>
      </c>
      <c r="GI34" s="9" t="str">
        <f t="shared" si="200"/>
        <v/>
      </c>
      <c r="GJ34" s="9" t="str">
        <f t="shared" si="157"/>
        <v/>
      </c>
      <c r="GK34" s="9" t="str">
        <f t="shared" si="158"/>
        <v/>
      </c>
      <c r="GL34" s="41" t="e">
        <f t="shared" si="159"/>
        <v>#DIV/0!</v>
      </c>
      <c r="GM34" s="41" t="e">
        <f t="shared" si="160"/>
        <v>#DIV/0!</v>
      </c>
      <c r="GN34" s="41" t="e">
        <f t="shared" si="32"/>
        <v>#N/A</v>
      </c>
      <c r="GO34" s="41" t="e">
        <f t="shared" si="33"/>
        <v>#N/A</v>
      </c>
      <c r="GP34" s="3" t="e">
        <f t="shared" si="161"/>
        <v>#NUM!</v>
      </c>
      <c r="GQ34" s="55" t="e">
        <f t="shared" si="34"/>
        <v>#NUM!</v>
      </c>
      <c r="GR34" s="55" t="e">
        <f t="shared" si="35"/>
        <v>#NUM!</v>
      </c>
      <c r="GS34" s="3" t="e">
        <f t="shared" si="36"/>
        <v>#NUM!</v>
      </c>
      <c r="GT34" s="3" t="e">
        <f t="shared" si="37"/>
        <v>#NUM!</v>
      </c>
      <c r="GU34" s="3" t="e">
        <f t="shared" si="38"/>
        <v>#NUM!</v>
      </c>
      <c r="GV34" s="3" t="e">
        <f t="shared" si="39"/>
        <v>#NUM!</v>
      </c>
      <c r="GX34" s="37" t="e">
        <f t="shared" si="40"/>
        <v>#NUM!</v>
      </c>
      <c r="GZ34" s="3" t="e">
        <f t="shared" si="41"/>
        <v>#NUM!</v>
      </c>
      <c r="HA34" s="3" t="e">
        <f t="shared" ca="1" si="213"/>
        <v>#NUM!</v>
      </c>
      <c r="HB34" s="2" t="e">
        <f t="shared" ca="1" si="214"/>
        <v>#NUM!</v>
      </c>
      <c r="HC34" s="2" t="e">
        <f t="shared" ca="1" si="224"/>
        <v>#NUM!</v>
      </c>
      <c r="HD34" s="39" t="e">
        <f t="shared" ca="1" si="163"/>
        <v>#NUM!</v>
      </c>
      <c r="HF34" s="3" t="str">
        <f t="shared" si="42"/>
        <v/>
      </c>
      <c r="HG34" s="3" t="str">
        <f t="shared" si="43"/>
        <v/>
      </c>
      <c r="HH34" s="3" t="str">
        <f t="shared" ca="1" si="247"/>
        <v xml:space="preserve"> </v>
      </c>
      <c r="HI34" s="3" t="str">
        <f t="shared" ca="1" si="248"/>
        <v/>
      </c>
      <c r="HJ34" s="3" t="str">
        <f t="shared" ca="1" si="241"/>
        <v/>
      </c>
      <c r="HK34" s="3" t="str">
        <f t="shared" ca="1" si="235"/>
        <v/>
      </c>
      <c r="HL34" s="3" t="str">
        <f t="shared" ca="1" si="225"/>
        <v/>
      </c>
      <c r="HM34" s="3" t="str">
        <f t="shared" ca="1" si="215"/>
        <v/>
      </c>
      <c r="HN34" s="3" t="str">
        <f t="shared" ca="1" si="201"/>
        <v/>
      </c>
      <c r="HO34" s="3" t="str">
        <f t="shared" ca="1" si="164"/>
        <v/>
      </c>
      <c r="HP34" s="37" t="e">
        <f t="shared" ca="1" si="44"/>
        <v>#N/A</v>
      </c>
      <c r="HQ34" s="3" t="str">
        <f t="shared" ca="1" si="249"/>
        <v xml:space="preserve"> </v>
      </c>
      <c r="HR34" s="3" t="str">
        <f t="shared" ca="1" si="250"/>
        <v/>
      </c>
      <c r="HS34" s="3" t="str">
        <f t="shared" ca="1" si="242"/>
        <v/>
      </c>
      <c r="HT34" s="3" t="str">
        <f t="shared" ca="1" si="236"/>
        <v/>
      </c>
      <c r="HU34" s="3" t="str">
        <f t="shared" ca="1" si="226"/>
        <v/>
      </c>
      <c r="HV34" s="3" t="str">
        <f t="shared" ca="1" si="216"/>
        <v/>
      </c>
      <c r="HW34" s="3" t="str">
        <f t="shared" ca="1" si="202"/>
        <v/>
      </c>
      <c r="HX34" s="3" t="str">
        <f t="shared" ca="1" si="165"/>
        <v/>
      </c>
      <c r="HY34" s="37" t="e">
        <f t="shared" ca="1" si="45"/>
        <v>#N/A</v>
      </c>
      <c r="IA34" s="3" t="e">
        <f t="shared" ca="1" si="166"/>
        <v>#NUM!</v>
      </c>
      <c r="IB34" s="3" t="e">
        <f t="shared" ca="1" si="203"/>
        <v>#NUM!</v>
      </c>
      <c r="IC34" s="2" t="e">
        <f t="shared" ca="1" si="167"/>
        <v>#NUM!</v>
      </c>
      <c r="ID34" s="37" t="e">
        <f t="shared" ca="1" si="46"/>
        <v>#NUM!</v>
      </c>
      <c r="IE34" s="3" t="e">
        <f t="shared" ca="1" si="168"/>
        <v>#NUM!</v>
      </c>
      <c r="IF34" s="3" t="e">
        <f t="shared" ca="1" si="169"/>
        <v>#NUM!</v>
      </c>
      <c r="IG34" s="2" t="e">
        <f t="shared" ca="1" si="170"/>
        <v>#NUM!</v>
      </c>
      <c r="IH34" s="37" t="e">
        <f t="shared" ca="1" si="47"/>
        <v>#NUM!</v>
      </c>
      <c r="II34" s="3" t="e">
        <f t="shared" si="171"/>
        <v>#N/A</v>
      </c>
      <c r="IJ34" s="3" t="e">
        <f t="shared" si="172"/>
        <v>#N/A</v>
      </c>
      <c r="IK34" s="3" t="str">
        <f t="shared" ca="1" si="269"/>
        <v xml:space="preserve"> </v>
      </c>
      <c r="IL34" s="3" t="str">
        <f t="shared" ca="1" si="270"/>
        <v/>
      </c>
      <c r="IM34" s="3" t="str">
        <f t="shared" ca="1" si="267"/>
        <v/>
      </c>
      <c r="IN34" s="3" t="str">
        <f t="shared" ca="1" si="265"/>
        <v/>
      </c>
      <c r="IO34" s="3" t="str">
        <f t="shared" ca="1" si="263"/>
        <v/>
      </c>
      <c r="IP34" s="3" t="e">
        <f t="shared" ca="1" si="261"/>
        <v>#N/A</v>
      </c>
      <c r="IQ34" s="3" t="e">
        <f t="shared" ca="1" si="259"/>
        <v>#N/A</v>
      </c>
      <c r="IR34" s="3" t="e">
        <f t="shared" ca="1" si="257"/>
        <v>#N/A</v>
      </c>
      <c r="IS34" s="3" t="e">
        <f t="shared" ca="1" si="251"/>
        <v>#N/A</v>
      </c>
      <c r="IT34" s="3" t="e">
        <f t="shared" ca="1" si="243"/>
        <v>#N/A</v>
      </c>
      <c r="IU34" s="3" t="e">
        <f t="shared" ca="1" si="237"/>
        <v>#N/A</v>
      </c>
      <c r="IV34" s="3" t="e">
        <f t="shared" ca="1" si="227"/>
        <v>#N/A</v>
      </c>
      <c r="IW34" s="3" t="e">
        <f t="shared" ca="1" si="217"/>
        <v>#N/A</v>
      </c>
      <c r="IX34" s="3" t="e">
        <f t="shared" ca="1" si="204"/>
        <v>#N/A</v>
      </c>
      <c r="IY34" s="3" t="e">
        <f t="shared" ca="1" si="173"/>
        <v>#N/A</v>
      </c>
      <c r="IZ34" s="37" t="e">
        <f t="shared" ca="1" si="48"/>
        <v>#N/A</v>
      </c>
      <c r="JB34" s="3" t="str">
        <f t="shared" si="174"/>
        <v/>
      </c>
      <c r="JC34" s="55" t="e">
        <f t="shared" si="175"/>
        <v>#NUM!</v>
      </c>
      <c r="JD34" s="41" t="e">
        <f t="shared" si="176"/>
        <v>#NUM!</v>
      </c>
      <c r="JE34" s="41" t="e">
        <f t="shared" si="177"/>
        <v>#NUM!</v>
      </c>
      <c r="JF34" s="3" t="e">
        <f t="shared" si="178"/>
        <v>#NUM!</v>
      </c>
      <c r="JG34" s="41" t="e">
        <f t="shared" si="179"/>
        <v>#NUM!</v>
      </c>
      <c r="JH34" s="41" t="e">
        <f t="shared" si="180"/>
        <v>#NUM!</v>
      </c>
      <c r="JJ34" s="37" t="e">
        <f t="shared" si="181"/>
        <v>#NUM!</v>
      </c>
      <c r="JL34" s="3" t="e">
        <f t="shared" si="182"/>
        <v>#NUM!</v>
      </c>
      <c r="JM34" s="3" t="e">
        <f t="shared" ca="1" si="205"/>
        <v>#NUM!</v>
      </c>
      <c r="JP34" s="37" t="e">
        <f t="shared" ca="1" si="183"/>
        <v>#NUM!</v>
      </c>
      <c r="JR34" s="37" t="str">
        <f t="shared" si="184"/>
        <v/>
      </c>
      <c r="JS34" s="3" t="str">
        <f t="shared" si="185"/>
        <v/>
      </c>
      <c r="JT34" s="3" t="str">
        <f t="shared" ca="1" si="252"/>
        <v xml:space="preserve"> </v>
      </c>
      <c r="JU34" s="3" t="str">
        <f t="shared" ca="1" si="253"/>
        <v/>
      </c>
      <c r="JV34" s="3" t="str">
        <f t="shared" ca="1" si="244"/>
        <v/>
      </c>
      <c r="JW34" s="3" t="str">
        <f t="shared" ca="1" si="238"/>
        <v/>
      </c>
      <c r="JX34" s="3" t="str">
        <f t="shared" ca="1" si="228"/>
        <v/>
      </c>
      <c r="JY34" s="3" t="str">
        <f t="shared" ca="1" si="218"/>
        <v/>
      </c>
      <c r="JZ34" s="3" t="str">
        <f t="shared" ca="1" si="206"/>
        <v/>
      </c>
      <c r="KA34" s="3" t="str">
        <f t="shared" ca="1" si="186"/>
        <v/>
      </c>
      <c r="KB34" s="3" t="e">
        <f t="shared" ca="1" si="187"/>
        <v>#N/A</v>
      </c>
      <c r="KC34" s="3" t="str">
        <f t="shared" ca="1" si="254"/>
        <v xml:space="preserve"> </v>
      </c>
      <c r="KD34" s="3" t="str">
        <f t="shared" ca="1" si="255"/>
        <v/>
      </c>
      <c r="KE34" s="3" t="str">
        <f t="shared" ca="1" si="245"/>
        <v/>
      </c>
      <c r="KF34" s="3" t="str">
        <f t="shared" ca="1" si="239"/>
        <v/>
      </c>
      <c r="KG34" s="3" t="str">
        <f t="shared" ca="1" si="229"/>
        <v/>
      </c>
      <c r="KH34" s="3" t="str">
        <f t="shared" ca="1" si="219"/>
        <v/>
      </c>
      <c r="KI34" s="3" t="str">
        <f t="shared" ca="1" si="207"/>
        <v/>
      </c>
      <c r="KJ34" s="3" t="str">
        <f t="shared" ca="1" si="188"/>
        <v/>
      </c>
      <c r="KK34" s="3" t="e">
        <f t="shared" ca="1" si="189"/>
        <v>#N/A</v>
      </c>
      <c r="KU34" s="3" t="e">
        <f t="shared" si="190"/>
        <v>#NUM!</v>
      </c>
      <c r="KV34" s="3" t="e">
        <f t="shared" si="191"/>
        <v>#NUM!</v>
      </c>
      <c r="KW34" s="3" t="str">
        <f t="shared" ca="1" si="271"/>
        <v xml:space="preserve"> </v>
      </c>
      <c r="KX34" s="3" t="str">
        <f t="shared" ca="1" si="272"/>
        <v/>
      </c>
      <c r="KY34" s="3" t="str">
        <f t="shared" ca="1" si="268"/>
        <v/>
      </c>
      <c r="KZ34" s="3" t="str">
        <f t="shared" ca="1" si="266"/>
        <v/>
      </c>
      <c r="LA34" s="3" t="str">
        <f t="shared" ca="1" si="264"/>
        <v/>
      </c>
      <c r="LB34" s="3" t="e">
        <f t="shared" ca="1" si="262"/>
        <v>#NUM!</v>
      </c>
      <c r="LC34" s="3" t="e">
        <f t="shared" ca="1" si="260"/>
        <v>#NUM!</v>
      </c>
      <c r="LD34" s="3" t="e">
        <f t="shared" ca="1" si="258"/>
        <v>#NUM!</v>
      </c>
      <c r="LE34" s="3" t="e">
        <f t="shared" ca="1" si="256"/>
        <v>#NUM!</v>
      </c>
      <c r="LF34" s="3" t="e">
        <f t="shared" ca="1" si="246"/>
        <v>#NUM!</v>
      </c>
      <c r="LG34" s="3" t="e">
        <f t="shared" ca="1" si="240"/>
        <v>#NUM!</v>
      </c>
      <c r="LH34" s="3" t="e">
        <f t="shared" ca="1" si="230"/>
        <v>#NUM!</v>
      </c>
      <c r="LI34" s="3" t="e">
        <f t="shared" ca="1" si="220"/>
        <v>#NUM!</v>
      </c>
      <c r="LJ34" s="3" t="e">
        <f t="shared" ca="1" si="208"/>
        <v>#NUM!</v>
      </c>
      <c r="LK34" s="3" t="e">
        <f t="shared" ca="1" si="192"/>
        <v>#NUM!</v>
      </c>
      <c r="LL34" s="37" t="e">
        <f t="shared" ca="1" si="193"/>
        <v>#NUM!</v>
      </c>
    </row>
    <row r="35" spans="1:324" s="3" customFormat="1">
      <c r="A35" s="42" t="e">
        <f>IF(D35="","",Data!C43)</f>
        <v>#N/A</v>
      </c>
      <c r="B35" s="5" t="e">
        <f>IF(D35="","",Data!B43)</f>
        <v>#N/A</v>
      </c>
      <c r="C35" s="3">
        <v>27</v>
      </c>
      <c r="D35" s="3" t="e">
        <f>IF(Data!C43="", NA(), Data!C43)</f>
        <v>#N/A</v>
      </c>
      <c r="E35" s="3" t="str">
        <f>IF(Data!C43="", " ", Data!D43)</f>
        <v xml:space="preserve"> </v>
      </c>
      <c r="F35" s="3" t="str">
        <f>IF(E35=" "," ",Data!F$26)</f>
        <v xml:space="preserve"> </v>
      </c>
      <c r="G35" s="3" t="str">
        <f>IF($C35&lt;Data!$F$37,"x"," ")</f>
        <v xml:space="preserve"> </v>
      </c>
      <c r="H35" s="3" t="e">
        <f>IF(I35="",#REF!,I35)</f>
        <v>#N/A</v>
      </c>
      <c r="I35" s="2" t="e">
        <f t="shared" si="49"/>
        <v>#N/A</v>
      </c>
      <c r="J35" s="3" t="str">
        <f>IF(AND(Data!$F$37&lt;&gt;""),IF(AD35=$E35,1,""))</f>
        <v/>
      </c>
      <c r="K35" s="3">
        <f>IF(AND(Data!$F$40&lt;&gt;""),IF(AE35=$E35,2,""))</f>
        <v>2</v>
      </c>
      <c r="L35" s="3" t="str">
        <f>IF(AND(Data!$F$43&lt;&gt;""),IF(AF35=$E35,3,""))</f>
        <v/>
      </c>
      <c r="M35" s="3" t="str">
        <f>IF(AND(Data!$F$46&lt;&gt;""),IF(AG35=$E35,4,""))</f>
        <v/>
      </c>
      <c r="N35" s="3" t="str">
        <f>IF(AND(Data!$F$49&lt;&gt;""),IF(AH35=$E35,5,""))</f>
        <v/>
      </c>
      <c r="O35" s="3" t="str">
        <f>IF(AND(Calc!$LQ$3&lt;&gt;""),IF(AI35=$E35,6,""))</f>
        <v/>
      </c>
      <c r="P35" s="3">
        <f t="shared" si="50"/>
        <v>2</v>
      </c>
      <c r="Q35" s="3">
        <f t="shared" si="51"/>
        <v>2</v>
      </c>
      <c r="R35" s="3" t="str">
        <f t="shared" si="52"/>
        <v/>
      </c>
      <c r="S35" s="3" t="str">
        <f t="shared" si="53"/>
        <v/>
      </c>
      <c r="T35" s="3" t="str">
        <f t="shared" si="54"/>
        <v/>
      </c>
      <c r="U35" s="3">
        <f t="shared" si="55"/>
        <v>2</v>
      </c>
      <c r="V35" s="3">
        <f t="shared" si="56"/>
        <v>2</v>
      </c>
      <c r="W35" s="3" t="str">
        <f t="shared" si="57"/>
        <v/>
      </c>
      <c r="X35" s="3" t="str">
        <f t="shared" si="58"/>
        <v/>
      </c>
      <c r="Y35" s="3">
        <f t="shared" si="59"/>
        <v>2</v>
      </c>
      <c r="Z35" s="3">
        <f t="shared" si="60"/>
        <v>2</v>
      </c>
      <c r="AA35" s="3" t="str">
        <f t="shared" si="61"/>
        <v/>
      </c>
      <c r="AB35" s="3">
        <f t="shared" si="62"/>
        <v>2</v>
      </c>
      <c r="AC35" s="49">
        <f t="shared" si="63"/>
        <v>2</v>
      </c>
      <c r="AD35" s="3" t="str">
        <f>IF($C35&lt;Data!$F$37,E35,"")</f>
        <v/>
      </c>
      <c r="AE35" s="3" t="str">
        <f>IF(AND($C35&gt;=Data!$F$37),IF($C35&lt;Data!$F$40,E35,""))</f>
        <v xml:space="preserve"> </v>
      </c>
      <c r="AF35" s="3" t="b">
        <f>IF(AND($C35&gt;=Data!$F$40),IF($C35&lt;Data!$F$43,E35,""))</f>
        <v>0</v>
      </c>
      <c r="AG35" s="3" t="b">
        <f>IF(AND($C35&gt;=Data!$F$43),IF($C35&lt;Data!$F$46,E35,""))</f>
        <v>0</v>
      </c>
      <c r="AH35" s="3" t="b">
        <f>IF(AND($C35&gt;=Data!$F$46),IF($C35&lt;Data!$F$49,E35,""))</f>
        <v>0</v>
      </c>
      <c r="AI35" s="3" t="b">
        <f>IF(AND($C35&gt;=Data!$F$49),IF($C35&lt;=Calc!$LQ$3,E35,""))</f>
        <v>0</v>
      </c>
      <c r="AJ35" s="3" t="str">
        <f t="shared" si="0"/>
        <v xml:space="preserve"> </v>
      </c>
      <c r="AK35" s="3" t="str">
        <f t="shared" si="64"/>
        <v/>
      </c>
      <c r="AL35" s="3" t="e">
        <f t="shared" si="65"/>
        <v>#NUM!</v>
      </c>
      <c r="AM35" s="3" t="str">
        <f t="shared" si="66"/>
        <v/>
      </c>
      <c r="AN35" s="3" t="str">
        <f t="shared" si="67"/>
        <v/>
      </c>
      <c r="AO35" s="3" t="str">
        <f t="shared" si="68"/>
        <v/>
      </c>
      <c r="AP35" s="3" t="str">
        <f t="shared" si="69"/>
        <v/>
      </c>
      <c r="AQ35" s="3" t="e">
        <f t="shared" si="70"/>
        <v>#NUM!</v>
      </c>
      <c r="AR35" s="3" t="e">
        <f t="shared" si="71"/>
        <v>#NUM!</v>
      </c>
      <c r="AS35" s="3" t="str">
        <f t="shared" si="72"/>
        <v/>
      </c>
      <c r="AT35" s="3" t="str">
        <f t="shared" si="73"/>
        <v/>
      </c>
      <c r="AU35" s="3" t="str">
        <f t="shared" si="74"/>
        <v/>
      </c>
      <c r="AV35" s="3" t="e">
        <f t="shared" si="75"/>
        <v>#NUM!</v>
      </c>
      <c r="AW35" s="3" t="e">
        <f t="shared" si="76"/>
        <v>#NUM!</v>
      </c>
      <c r="AX35" s="3" t="str">
        <f t="shared" si="77"/>
        <v/>
      </c>
      <c r="AY35" s="3" t="str">
        <f t="shared" si="78"/>
        <v/>
      </c>
      <c r="AZ35" s="3" t="e">
        <f t="shared" si="79"/>
        <v>#NUM!</v>
      </c>
      <c r="BA35" s="3" t="e">
        <f t="shared" si="80"/>
        <v>#NUM!</v>
      </c>
      <c r="BB35" s="3" t="str">
        <f t="shared" si="81"/>
        <v/>
      </c>
      <c r="BC35" s="3" t="e">
        <f t="shared" si="82"/>
        <v>#NUM!</v>
      </c>
      <c r="BD35" s="3" t="e">
        <f t="shared" si="83"/>
        <v>#NUM!</v>
      </c>
      <c r="BE35" s="3" t="e">
        <f t="shared" si="84"/>
        <v>#NUM!</v>
      </c>
      <c r="BF35" s="9" t="e">
        <f t="shared" si="1"/>
        <v>#N/A</v>
      </c>
      <c r="BG35" s="3" t="e">
        <f t="shared" si="2"/>
        <v>#N/A</v>
      </c>
      <c r="BH35" s="3" t="e">
        <f t="shared" si="3"/>
        <v>#N/A</v>
      </c>
      <c r="BI35" s="3" t="e">
        <f t="shared" si="85"/>
        <v>#NUM!</v>
      </c>
      <c r="BJ35" s="44" t="str">
        <f t="shared" si="86"/>
        <v/>
      </c>
      <c r="BK35" s="52">
        <f t="shared" si="4"/>
        <v>2</v>
      </c>
      <c r="BL35" s="52" t="str">
        <f t="shared" ca="1" si="231"/>
        <v xml:space="preserve"> </v>
      </c>
      <c r="BM35" s="52" t="str">
        <f t="shared" ca="1" si="232"/>
        <v xml:space="preserve"> </v>
      </c>
      <c r="BN35" s="52" t="str">
        <f t="shared" ca="1" si="221"/>
        <v xml:space="preserve"> </v>
      </c>
      <c r="BO35" s="52" t="str">
        <f t="shared" ca="1" si="209"/>
        <v xml:space="preserve"> </v>
      </c>
      <c r="BP35" s="52" t="str">
        <f t="shared" ca="1" si="194"/>
        <v xml:space="preserve"> </v>
      </c>
      <c r="BQ35" s="52" t="str">
        <f t="shared" ca="1" si="87"/>
        <v xml:space="preserve"> </v>
      </c>
      <c r="BR35" s="52" t="e">
        <f t="shared" ca="1" si="5"/>
        <v>#N/A</v>
      </c>
      <c r="BS35" s="52"/>
      <c r="BT35" s="3" t="str">
        <f t="shared" si="88"/>
        <v/>
      </c>
      <c r="BU35" s="3">
        <f t="shared" si="6"/>
        <v>0</v>
      </c>
      <c r="BV35" s="3">
        <f t="shared" si="89"/>
        <v>1</v>
      </c>
      <c r="BW35" s="3">
        <f t="shared" si="90"/>
        <v>0</v>
      </c>
      <c r="BX35" s="3" t="str">
        <f t="shared" ca="1" si="7"/>
        <v xml:space="preserve"> </v>
      </c>
      <c r="BY35" s="3" t="str">
        <f t="shared" ca="1" si="233"/>
        <v/>
      </c>
      <c r="BZ35" s="3" t="str">
        <f t="shared" ca="1" si="222"/>
        <v/>
      </c>
      <c r="CA35" s="3" t="str">
        <f t="shared" ca="1" si="210"/>
        <v/>
      </c>
      <c r="CB35" s="3" t="str">
        <f t="shared" ca="1" si="195"/>
        <v/>
      </c>
      <c r="CC35" s="3" t="str">
        <f t="shared" ca="1" si="91"/>
        <v/>
      </c>
      <c r="CD35" s="3" t="str">
        <f t="shared" ca="1" si="8"/>
        <v/>
      </c>
      <c r="CE35" s="3" t="str">
        <f t="shared" ca="1" si="9"/>
        <v/>
      </c>
      <c r="CF35" s="3" t="str">
        <f t="shared" si="10"/>
        <v/>
      </c>
      <c r="CG35" s="37" t="e">
        <f t="shared" ca="1" si="11"/>
        <v>#N/A</v>
      </c>
      <c r="CH35" s="3" t="str">
        <f t="shared" si="12"/>
        <v/>
      </c>
      <c r="CI35" s="3">
        <f t="shared" si="92"/>
        <v>0</v>
      </c>
      <c r="CJ35" s="3">
        <f t="shared" si="196"/>
        <v>1</v>
      </c>
      <c r="CK35" s="3">
        <f t="shared" si="197"/>
        <v>0</v>
      </c>
      <c r="CL35" s="3" t="str">
        <f t="shared" ca="1" si="13"/>
        <v xml:space="preserve"> </v>
      </c>
      <c r="CM35" s="3" t="str">
        <f t="shared" ca="1" si="234"/>
        <v/>
      </c>
      <c r="CN35" s="3" t="str">
        <f t="shared" ca="1" si="223"/>
        <v/>
      </c>
      <c r="CO35" s="3" t="str">
        <f t="shared" ca="1" si="211"/>
        <v/>
      </c>
      <c r="CP35" s="3" t="str">
        <f t="shared" ca="1" si="198"/>
        <v/>
      </c>
      <c r="CQ35" s="3" t="str">
        <f t="shared" ca="1" si="93"/>
        <v/>
      </c>
      <c r="CR35" s="3" t="str">
        <f t="shared" ca="1" si="94"/>
        <v/>
      </c>
      <c r="CS35" s="3" t="str">
        <f t="shared" ca="1" si="95"/>
        <v/>
      </c>
      <c r="CT35" s="3" t="str">
        <f t="shared" si="96"/>
        <v/>
      </c>
      <c r="CU35" s="37" t="e">
        <f t="shared" ca="1" si="97"/>
        <v>#N/A</v>
      </c>
      <c r="CW35" s="3" t="str">
        <f t="shared" ca="1" si="98"/>
        <v/>
      </c>
      <c r="CX35" s="3">
        <f t="shared" ca="1" si="212"/>
        <v>0</v>
      </c>
      <c r="CY35" s="2">
        <f t="shared" ca="1" si="99"/>
        <v>0</v>
      </c>
      <c r="CZ35" s="3" t="str">
        <f t="shared" ca="1" si="14"/>
        <v/>
      </c>
      <c r="DA35" s="3" t="str">
        <f t="shared" ca="1" si="15"/>
        <v/>
      </c>
      <c r="DB35" s="3" t="str">
        <f t="shared" ca="1" si="16"/>
        <v/>
      </c>
      <c r="DC35" s="3" t="str">
        <f t="shared" ca="1" si="100"/>
        <v/>
      </c>
      <c r="DD35" s="37" t="e">
        <f t="shared" ca="1" si="17"/>
        <v>#N/A</v>
      </c>
      <c r="DE35" s="3" t="str">
        <f t="shared" ca="1" si="101"/>
        <v/>
      </c>
      <c r="DF35" s="3">
        <f t="shared" ca="1" si="199"/>
        <v>0</v>
      </c>
      <c r="DG35" s="2">
        <f t="shared" ca="1" si="102"/>
        <v>0</v>
      </c>
      <c r="DH35" s="3" t="str">
        <f t="shared" ca="1" si="18"/>
        <v/>
      </c>
      <c r="DI35" s="3" t="str">
        <f t="shared" ca="1" si="273"/>
        <v/>
      </c>
      <c r="DJ35" s="3" t="str">
        <f t="shared" ca="1" si="20"/>
        <v/>
      </c>
      <c r="DK35" s="3" t="str">
        <f t="shared" ca="1" si="103"/>
        <v/>
      </c>
      <c r="DL35" s="37" t="e">
        <f t="shared" ca="1" si="21"/>
        <v>#N/A</v>
      </c>
      <c r="DN35" s="2" t="str">
        <f t="shared" si="22"/>
        <v xml:space="preserve"> </v>
      </c>
      <c r="DO35" s="3" t="str">
        <f t="shared" si="104"/>
        <v xml:space="preserve"> </v>
      </c>
      <c r="DP35" s="3" t="str">
        <f t="shared" si="105"/>
        <v xml:space="preserve"> </v>
      </c>
      <c r="DT35" s="37" t="e">
        <f t="shared" si="23"/>
        <v>#N/A</v>
      </c>
      <c r="DU35" s="3">
        <v>28</v>
      </c>
      <c r="DV35" s="3">
        <v>10</v>
      </c>
      <c r="DW35" s="7">
        <v>19</v>
      </c>
      <c r="DX35" s="7"/>
      <c r="DY35" s="7" t="e">
        <f t="shared" si="106"/>
        <v>#NUM!</v>
      </c>
      <c r="DZ35" s="7" t="e">
        <f t="shared" si="24"/>
        <v>#NUM!</v>
      </c>
      <c r="EA35" s="7" t="e">
        <f t="shared" si="25"/>
        <v>#NUM!</v>
      </c>
      <c r="EB35" s="7" t="e">
        <f t="shared" si="107"/>
        <v>#NUM!</v>
      </c>
      <c r="EC35" s="3" t="e">
        <f t="shared" si="26"/>
        <v>#NUM!</v>
      </c>
      <c r="ED35" s="3" t="str">
        <f t="shared" si="108"/>
        <v/>
      </c>
      <c r="EE35" s="3" t="e">
        <f t="shared" si="109"/>
        <v>#DIV/0!</v>
      </c>
      <c r="EF35" s="3" t="str">
        <f t="shared" si="110"/>
        <v/>
      </c>
      <c r="EG35" s="3" t="str">
        <f t="shared" si="111"/>
        <v/>
      </c>
      <c r="EH35" s="3" t="str">
        <f t="shared" si="112"/>
        <v/>
      </c>
      <c r="EI35" s="3" t="str">
        <f t="shared" si="113"/>
        <v/>
      </c>
      <c r="EJ35" s="3" t="e">
        <f t="shared" si="114"/>
        <v>#DIV/0!</v>
      </c>
      <c r="EK35" s="3" t="e">
        <f t="shared" si="115"/>
        <v>#DIV/0!</v>
      </c>
      <c r="EL35" s="3" t="str">
        <f t="shared" si="116"/>
        <v/>
      </c>
      <c r="EM35" s="3" t="str">
        <f t="shared" si="117"/>
        <v/>
      </c>
      <c r="EN35" s="3" t="str">
        <f t="shared" si="118"/>
        <v/>
      </c>
      <c r="EO35" s="3" t="e">
        <f t="shared" si="119"/>
        <v>#DIV/0!</v>
      </c>
      <c r="EP35" s="3" t="e">
        <f t="shared" si="120"/>
        <v>#DIV/0!</v>
      </c>
      <c r="EQ35" s="3" t="str">
        <f t="shared" si="121"/>
        <v/>
      </c>
      <c r="ER35" s="3" t="str">
        <f t="shared" si="122"/>
        <v/>
      </c>
      <c r="ES35" s="3" t="e">
        <f t="shared" si="123"/>
        <v>#DIV/0!</v>
      </c>
      <c r="ET35" s="3" t="e">
        <f t="shared" si="124"/>
        <v>#DIV/0!</v>
      </c>
      <c r="EU35" s="3" t="str">
        <f t="shared" si="125"/>
        <v/>
      </c>
      <c r="EV35" s="3" t="e">
        <f t="shared" si="126"/>
        <v>#DIV/0!</v>
      </c>
      <c r="EW35" s="3" t="e">
        <f t="shared" si="127"/>
        <v>#DIV/0!</v>
      </c>
      <c r="EX35" s="3" t="e">
        <f t="shared" si="128"/>
        <v>#NUM!</v>
      </c>
      <c r="EZ35" s="40">
        <f t="shared" si="27"/>
        <v>1</v>
      </c>
      <c r="FA35" s="9" t="e">
        <f t="shared" si="28"/>
        <v>#NUM!</v>
      </c>
      <c r="FB35" s="9" t="e">
        <f t="shared" si="29"/>
        <v>#N/A</v>
      </c>
      <c r="FC35" s="9" t="e">
        <f t="shared" si="30"/>
        <v>#N/A</v>
      </c>
      <c r="FD35" s="9" t="e">
        <f t="shared" si="31"/>
        <v>#N/A</v>
      </c>
      <c r="FE35" s="3" t="e">
        <f t="shared" si="129"/>
        <v>#NUM!</v>
      </c>
      <c r="FG35" s="3" t="str">
        <f t="shared" si="130"/>
        <v/>
      </c>
      <c r="FH35" s="3" t="e">
        <f t="shared" si="131"/>
        <v>#DIV/0!</v>
      </c>
      <c r="FI35" s="3" t="str">
        <f t="shared" si="132"/>
        <v/>
      </c>
      <c r="FJ35" s="3" t="str">
        <f t="shared" si="133"/>
        <v/>
      </c>
      <c r="FK35" s="3" t="str">
        <f t="shared" si="134"/>
        <v/>
      </c>
      <c r="FL35" s="3" t="str">
        <f t="shared" si="135"/>
        <v/>
      </c>
      <c r="FM35" s="3" t="e">
        <f t="shared" si="136"/>
        <v>#DIV/0!</v>
      </c>
      <c r="FN35" s="3" t="e">
        <f t="shared" si="137"/>
        <v>#DIV/0!</v>
      </c>
      <c r="FO35" s="3" t="str">
        <f t="shared" si="138"/>
        <v/>
      </c>
      <c r="FP35" s="3" t="str">
        <f t="shared" si="139"/>
        <v/>
      </c>
      <c r="FQ35" s="3" t="str">
        <f t="shared" si="140"/>
        <v/>
      </c>
      <c r="FR35" s="3" t="e">
        <f t="shared" si="141"/>
        <v>#DIV/0!</v>
      </c>
      <c r="FS35" s="3" t="e">
        <f t="shared" si="142"/>
        <v>#DIV/0!</v>
      </c>
      <c r="FT35" s="3" t="str">
        <f t="shared" si="143"/>
        <v/>
      </c>
      <c r="FU35" s="3" t="str">
        <f t="shared" si="144"/>
        <v/>
      </c>
      <c r="FV35" s="3" t="e">
        <f t="shared" si="145"/>
        <v>#DIV/0!</v>
      </c>
      <c r="FW35" s="3" t="e">
        <f t="shared" si="146"/>
        <v>#DIV/0!</v>
      </c>
      <c r="FX35" s="3" t="str">
        <f t="shared" si="147"/>
        <v/>
      </c>
      <c r="FY35" s="3" t="e">
        <f t="shared" si="148"/>
        <v>#DIV/0!</v>
      </c>
      <c r="FZ35" s="3" t="e">
        <f t="shared" si="149"/>
        <v>#DIV/0!</v>
      </c>
      <c r="GA35" s="3" t="e">
        <f t="shared" si="150"/>
        <v>#NUM!</v>
      </c>
      <c r="GB35" s="3" t="str">
        <f t="shared" si="151"/>
        <v/>
      </c>
      <c r="GC35" s="3" t="str">
        <f t="shared" si="152"/>
        <v/>
      </c>
      <c r="GD35" s="3" t="str">
        <f t="shared" si="153"/>
        <v/>
      </c>
      <c r="GE35" s="3" t="str">
        <f t="shared" si="154"/>
        <v/>
      </c>
      <c r="GF35" s="3" t="str">
        <f t="shared" si="155"/>
        <v/>
      </c>
      <c r="GG35" s="3" t="str">
        <f t="shared" si="156"/>
        <v/>
      </c>
      <c r="GI35" s="9" t="str">
        <f t="shared" si="200"/>
        <v/>
      </c>
      <c r="GJ35" s="9" t="str">
        <f t="shared" si="157"/>
        <v/>
      </c>
      <c r="GK35" s="9" t="str">
        <f t="shared" si="158"/>
        <v/>
      </c>
      <c r="GL35" s="41" t="e">
        <f t="shared" si="159"/>
        <v>#DIV/0!</v>
      </c>
      <c r="GM35" s="41" t="e">
        <f t="shared" si="160"/>
        <v>#DIV/0!</v>
      </c>
      <c r="GN35" s="41" t="e">
        <f t="shared" si="32"/>
        <v>#N/A</v>
      </c>
      <c r="GO35" s="41" t="e">
        <f t="shared" si="33"/>
        <v>#N/A</v>
      </c>
      <c r="GP35" s="3" t="e">
        <f t="shared" si="161"/>
        <v>#NUM!</v>
      </c>
      <c r="GQ35" s="55" t="e">
        <f t="shared" si="34"/>
        <v>#NUM!</v>
      </c>
      <c r="GR35" s="55" t="e">
        <f t="shared" si="35"/>
        <v>#NUM!</v>
      </c>
      <c r="GS35" s="3" t="e">
        <f t="shared" si="36"/>
        <v>#NUM!</v>
      </c>
      <c r="GT35" s="3" t="e">
        <f t="shared" si="37"/>
        <v>#NUM!</v>
      </c>
      <c r="GU35" s="3" t="e">
        <f t="shared" si="38"/>
        <v>#NUM!</v>
      </c>
      <c r="GV35" s="3" t="e">
        <f t="shared" si="39"/>
        <v>#NUM!</v>
      </c>
      <c r="GX35" s="37" t="e">
        <f t="shared" si="40"/>
        <v>#NUM!</v>
      </c>
      <c r="GZ35" s="3" t="e">
        <f t="shared" si="41"/>
        <v>#NUM!</v>
      </c>
      <c r="HA35" s="3" t="e">
        <f t="shared" ca="1" si="213"/>
        <v>#NUM!</v>
      </c>
      <c r="HB35" s="2" t="e">
        <f t="shared" ca="1" si="214"/>
        <v>#NUM!</v>
      </c>
      <c r="HC35" s="2" t="e">
        <f t="shared" ca="1" si="224"/>
        <v>#NUM!</v>
      </c>
      <c r="HD35" s="39" t="e">
        <f t="shared" ca="1" si="163"/>
        <v>#NUM!</v>
      </c>
      <c r="HF35" s="3" t="str">
        <f t="shared" si="42"/>
        <v/>
      </c>
      <c r="HG35" s="3" t="str">
        <f t="shared" si="43"/>
        <v/>
      </c>
      <c r="HH35" s="3" t="str">
        <f t="shared" ca="1" si="247"/>
        <v xml:space="preserve"> </v>
      </c>
      <c r="HI35" s="3" t="str">
        <f t="shared" ca="1" si="248"/>
        <v/>
      </c>
      <c r="HJ35" s="3" t="str">
        <f t="shared" ca="1" si="241"/>
        <v/>
      </c>
      <c r="HK35" s="3" t="str">
        <f t="shared" ca="1" si="235"/>
        <v/>
      </c>
      <c r="HL35" s="3" t="str">
        <f t="shared" ca="1" si="225"/>
        <v/>
      </c>
      <c r="HM35" s="3" t="str">
        <f t="shared" ca="1" si="215"/>
        <v/>
      </c>
      <c r="HN35" s="3" t="str">
        <f t="shared" ca="1" si="201"/>
        <v/>
      </c>
      <c r="HO35" s="3" t="str">
        <f t="shared" ca="1" si="164"/>
        <v/>
      </c>
      <c r="HP35" s="37" t="e">
        <f t="shared" ca="1" si="44"/>
        <v>#N/A</v>
      </c>
      <c r="HQ35" s="3" t="str">
        <f t="shared" ca="1" si="249"/>
        <v xml:space="preserve"> </v>
      </c>
      <c r="HR35" s="3" t="str">
        <f t="shared" ca="1" si="250"/>
        <v/>
      </c>
      <c r="HS35" s="3" t="str">
        <f t="shared" ca="1" si="242"/>
        <v/>
      </c>
      <c r="HT35" s="3" t="str">
        <f t="shared" ca="1" si="236"/>
        <v/>
      </c>
      <c r="HU35" s="3" t="str">
        <f t="shared" ca="1" si="226"/>
        <v/>
      </c>
      <c r="HV35" s="3" t="str">
        <f t="shared" ca="1" si="216"/>
        <v/>
      </c>
      <c r="HW35" s="3" t="str">
        <f t="shared" ca="1" si="202"/>
        <v/>
      </c>
      <c r="HX35" s="3" t="str">
        <f t="shared" ca="1" si="165"/>
        <v/>
      </c>
      <c r="HY35" s="37" t="e">
        <f t="shared" ca="1" si="45"/>
        <v>#N/A</v>
      </c>
      <c r="IA35" s="3" t="e">
        <f t="shared" ca="1" si="166"/>
        <v>#NUM!</v>
      </c>
      <c r="IB35" s="3" t="e">
        <f t="shared" ca="1" si="203"/>
        <v>#NUM!</v>
      </c>
      <c r="IC35" s="2" t="e">
        <f t="shared" ca="1" si="167"/>
        <v>#NUM!</v>
      </c>
      <c r="ID35" s="37" t="e">
        <f t="shared" ca="1" si="46"/>
        <v>#NUM!</v>
      </c>
      <c r="IE35" s="3" t="e">
        <f t="shared" ca="1" si="168"/>
        <v>#NUM!</v>
      </c>
      <c r="IF35" s="3" t="e">
        <f t="shared" ca="1" si="169"/>
        <v>#NUM!</v>
      </c>
      <c r="IG35" s="2" t="e">
        <f t="shared" ca="1" si="170"/>
        <v>#NUM!</v>
      </c>
      <c r="IH35" s="37" t="e">
        <f t="shared" ca="1" si="47"/>
        <v>#NUM!</v>
      </c>
      <c r="II35" s="3" t="e">
        <f t="shared" si="171"/>
        <v>#N/A</v>
      </c>
      <c r="IJ35" s="3" t="e">
        <f t="shared" si="172"/>
        <v>#N/A</v>
      </c>
      <c r="IK35" s="3" t="str">
        <f t="shared" ca="1" si="269"/>
        <v xml:space="preserve"> </v>
      </c>
      <c r="IL35" s="3" t="str">
        <f t="shared" ca="1" si="270"/>
        <v/>
      </c>
      <c r="IM35" s="3" t="str">
        <f t="shared" ca="1" si="267"/>
        <v/>
      </c>
      <c r="IN35" s="3" t="str">
        <f t="shared" ca="1" si="265"/>
        <v/>
      </c>
      <c r="IO35" s="3" t="e">
        <f t="shared" ca="1" si="263"/>
        <v>#N/A</v>
      </c>
      <c r="IP35" s="3" t="e">
        <f t="shared" ca="1" si="261"/>
        <v>#N/A</v>
      </c>
      <c r="IQ35" s="3" t="e">
        <f t="shared" ca="1" si="259"/>
        <v>#N/A</v>
      </c>
      <c r="IR35" s="3" t="e">
        <f t="shared" ca="1" si="257"/>
        <v>#N/A</v>
      </c>
      <c r="IS35" s="3" t="e">
        <f t="shared" ca="1" si="251"/>
        <v>#N/A</v>
      </c>
      <c r="IT35" s="3" t="e">
        <f t="shared" ca="1" si="243"/>
        <v>#N/A</v>
      </c>
      <c r="IU35" s="3" t="e">
        <f t="shared" ca="1" si="237"/>
        <v>#N/A</v>
      </c>
      <c r="IV35" s="3" t="e">
        <f t="shared" ca="1" si="227"/>
        <v>#N/A</v>
      </c>
      <c r="IW35" s="3" t="e">
        <f t="shared" ca="1" si="217"/>
        <v>#N/A</v>
      </c>
      <c r="IX35" s="3" t="e">
        <f t="shared" ca="1" si="204"/>
        <v>#N/A</v>
      </c>
      <c r="IY35" s="3" t="e">
        <f t="shared" ca="1" si="173"/>
        <v>#N/A</v>
      </c>
      <c r="IZ35" s="37" t="e">
        <f t="shared" ca="1" si="48"/>
        <v>#N/A</v>
      </c>
      <c r="JB35" s="3" t="str">
        <f t="shared" si="174"/>
        <v/>
      </c>
      <c r="JC35" s="55" t="e">
        <f t="shared" si="175"/>
        <v>#NUM!</v>
      </c>
      <c r="JD35" s="41" t="e">
        <f t="shared" si="176"/>
        <v>#NUM!</v>
      </c>
      <c r="JE35" s="41" t="e">
        <f t="shared" si="177"/>
        <v>#NUM!</v>
      </c>
      <c r="JF35" s="3" t="e">
        <f t="shared" si="178"/>
        <v>#NUM!</v>
      </c>
      <c r="JG35" s="41" t="e">
        <f t="shared" si="179"/>
        <v>#NUM!</v>
      </c>
      <c r="JH35" s="41" t="e">
        <f t="shared" si="180"/>
        <v>#NUM!</v>
      </c>
      <c r="JJ35" s="37" t="e">
        <f t="shared" si="181"/>
        <v>#NUM!</v>
      </c>
      <c r="JL35" s="3" t="e">
        <f t="shared" si="182"/>
        <v>#NUM!</v>
      </c>
      <c r="JM35" s="3" t="e">
        <f t="shared" ca="1" si="205"/>
        <v>#NUM!</v>
      </c>
      <c r="JP35" s="37" t="e">
        <f t="shared" ca="1" si="183"/>
        <v>#NUM!</v>
      </c>
      <c r="JR35" s="37" t="str">
        <f t="shared" si="184"/>
        <v/>
      </c>
      <c r="JS35" s="3" t="str">
        <f t="shared" si="185"/>
        <v/>
      </c>
      <c r="JT35" s="3" t="str">
        <f t="shared" ca="1" si="252"/>
        <v xml:space="preserve"> </v>
      </c>
      <c r="JU35" s="3" t="str">
        <f t="shared" ca="1" si="253"/>
        <v/>
      </c>
      <c r="JV35" s="3" t="str">
        <f t="shared" ca="1" si="244"/>
        <v/>
      </c>
      <c r="JW35" s="3" t="str">
        <f t="shared" ca="1" si="238"/>
        <v/>
      </c>
      <c r="JX35" s="3" t="str">
        <f t="shared" ca="1" si="228"/>
        <v/>
      </c>
      <c r="JY35" s="3" t="str">
        <f t="shared" ca="1" si="218"/>
        <v/>
      </c>
      <c r="JZ35" s="3" t="str">
        <f t="shared" ca="1" si="206"/>
        <v/>
      </c>
      <c r="KA35" s="3" t="str">
        <f t="shared" ca="1" si="186"/>
        <v/>
      </c>
      <c r="KB35" s="3" t="e">
        <f t="shared" ca="1" si="187"/>
        <v>#N/A</v>
      </c>
      <c r="KC35" s="3" t="str">
        <f t="shared" ca="1" si="254"/>
        <v xml:space="preserve"> </v>
      </c>
      <c r="KD35" s="3" t="str">
        <f t="shared" ca="1" si="255"/>
        <v/>
      </c>
      <c r="KE35" s="3" t="str">
        <f t="shared" ca="1" si="245"/>
        <v/>
      </c>
      <c r="KF35" s="3" t="str">
        <f t="shared" ca="1" si="239"/>
        <v/>
      </c>
      <c r="KG35" s="3" t="str">
        <f t="shared" ca="1" si="229"/>
        <v/>
      </c>
      <c r="KH35" s="3" t="str">
        <f t="shared" ca="1" si="219"/>
        <v/>
      </c>
      <c r="KI35" s="3" t="str">
        <f t="shared" ca="1" si="207"/>
        <v/>
      </c>
      <c r="KJ35" s="3" t="str">
        <f t="shared" ca="1" si="188"/>
        <v/>
      </c>
      <c r="KK35" s="3" t="e">
        <f t="shared" ca="1" si="189"/>
        <v>#N/A</v>
      </c>
      <c r="KU35" s="3" t="e">
        <f t="shared" si="190"/>
        <v>#NUM!</v>
      </c>
      <c r="KV35" s="3" t="e">
        <f t="shared" si="191"/>
        <v>#NUM!</v>
      </c>
      <c r="KW35" s="3" t="str">
        <f t="shared" ca="1" si="271"/>
        <v xml:space="preserve"> </v>
      </c>
      <c r="KX35" s="3" t="str">
        <f t="shared" ca="1" si="272"/>
        <v/>
      </c>
      <c r="KY35" s="3" t="str">
        <f t="shared" ca="1" si="268"/>
        <v/>
      </c>
      <c r="KZ35" s="3" t="str">
        <f t="shared" ca="1" si="266"/>
        <v/>
      </c>
      <c r="LA35" s="3" t="e">
        <f t="shared" ca="1" si="264"/>
        <v>#NUM!</v>
      </c>
      <c r="LB35" s="3" t="e">
        <f t="shared" ca="1" si="262"/>
        <v>#NUM!</v>
      </c>
      <c r="LC35" s="3" t="e">
        <f t="shared" ca="1" si="260"/>
        <v>#NUM!</v>
      </c>
      <c r="LD35" s="3" t="e">
        <f t="shared" ca="1" si="258"/>
        <v>#NUM!</v>
      </c>
      <c r="LE35" s="3" t="e">
        <f t="shared" ca="1" si="256"/>
        <v>#NUM!</v>
      </c>
      <c r="LF35" s="3" t="e">
        <f t="shared" ca="1" si="246"/>
        <v>#NUM!</v>
      </c>
      <c r="LG35" s="3" t="e">
        <f t="shared" ca="1" si="240"/>
        <v>#NUM!</v>
      </c>
      <c r="LH35" s="3" t="e">
        <f t="shared" ca="1" si="230"/>
        <v>#NUM!</v>
      </c>
      <c r="LI35" s="3" t="e">
        <f t="shared" ca="1" si="220"/>
        <v>#NUM!</v>
      </c>
      <c r="LJ35" s="3" t="e">
        <f t="shared" ca="1" si="208"/>
        <v>#NUM!</v>
      </c>
      <c r="LK35" s="3" t="e">
        <f t="shared" ca="1" si="192"/>
        <v>#NUM!</v>
      </c>
      <c r="LL35" s="37" t="e">
        <f t="shared" ca="1" si="193"/>
        <v>#NUM!</v>
      </c>
    </row>
    <row r="36" spans="1:324" s="3" customFormat="1">
      <c r="A36" s="42" t="e">
        <f>IF(D36="","",Data!C44)</f>
        <v>#N/A</v>
      </c>
      <c r="B36" s="5" t="e">
        <f>IF(D36="","",Data!B44)</f>
        <v>#N/A</v>
      </c>
      <c r="C36" s="3">
        <v>28</v>
      </c>
      <c r="D36" s="3" t="e">
        <f>IF(Data!C44="", NA(), Data!C44)</f>
        <v>#N/A</v>
      </c>
      <c r="E36" s="3" t="str">
        <f>IF(Data!C44="", " ", Data!D44)</f>
        <v xml:space="preserve"> </v>
      </c>
      <c r="F36" s="3" t="str">
        <f>IF(E36=" "," ",Data!F$26)</f>
        <v xml:space="preserve"> </v>
      </c>
      <c r="G36" s="3" t="str">
        <f>IF($C36&lt;Data!$F$37,"x"," ")</f>
        <v xml:space="preserve"> </v>
      </c>
      <c r="H36" s="3" t="e">
        <f>IF(I36="",#REF!,I36)</f>
        <v>#N/A</v>
      </c>
      <c r="I36" s="2" t="e">
        <f t="shared" si="49"/>
        <v>#N/A</v>
      </c>
      <c r="J36" s="3" t="str">
        <f>IF(AND(Data!$F$37&lt;&gt;""),IF(AD36=$E36,1,""))</f>
        <v/>
      </c>
      <c r="K36" s="3">
        <f>IF(AND(Data!$F$40&lt;&gt;""),IF(AE36=$E36,2,""))</f>
        <v>2</v>
      </c>
      <c r="L36" s="3" t="str">
        <f>IF(AND(Data!$F$43&lt;&gt;""),IF(AF36=$E36,3,""))</f>
        <v/>
      </c>
      <c r="M36" s="3" t="str">
        <f>IF(AND(Data!$F$46&lt;&gt;""),IF(AG36=$E36,4,""))</f>
        <v/>
      </c>
      <c r="N36" s="3" t="str">
        <f>IF(AND(Data!$F$49&lt;&gt;""),IF(AH36=$E36,5,""))</f>
        <v/>
      </c>
      <c r="O36" s="3" t="str">
        <f>IF(AND(Calc!$LQ$3&lt;&gt;""),IF(AI36=$E36,6,""))</f>
        <v/>
      </c>
      <c r="P36" s="3">
        <f t="shared" si="50"/>
        <v>2</v>
      </c>
      <c r="Q36" s="3">
        <f t="shared" si="51"/>
        <v>2</v>
      </c>
      <c r="R36" s="3" t="str">
        <f t="shared" si="52"/>
        <v/>
      </c>
      <c r="S36" s="3" t="str">
        <f t="shared" si="53"/>
        <v/>
      </c>
      <c r="T36" s="3" t="str">
        <f t="shared" si="54"/>
        <v/>
      </c>
      <c r="U36" s="3">
        <f t="shared" si="55"/>
        <v>2</v>
      </c>
      <c r="V36" s="3">
        <f t="shared" si="56"/>
        <v>2</v>
      </c>
      <c r="W36" s="3" t="str">
        <f t="shared" si="57"/>
        <v/>
      </c>
      <c r="X36" s="3" t="str">
        <f t="shared" si="58"/>
        <v/>
      </c>
      <c r="Y36" s="3">
        <f t="shared" si="59"/>
        <v>2</v>
      </c>
      <c r="Z36" s="3">
        <f t="shared" si="60"/>
        <v>2</v>
      </c>
      <c r="AA36" s="3" t="str">
        <f t="shared" si="61"/>
        <v/>
      </c>
      <c r="AB36" s="3">
        <f t="shared" si="62"/>
        <v>2</v>
      </c>
      <c r="AC36" s="49">
        <f t="shared" si="63"/>
        <v>2</v>
      </c>
      <c r="AD36" s="3" t="str">
        <f>IF($C36&lt;Data!$F$37,E36,"")</f>
        <v/>
      </c>
      <c r="AE36" s="3" t="str">
        <f>IF(AND($C36&gt;=Data!$F$37),IF($C36&lt;Data!$F$40,E36,""))</f>
        <v xml:space="preserve"> </v>
      </c>
      <c r="AF36" s="3" t="b">
        <f>IF(AND($C36&gt;=Data!$F$40),IF($C36&lt;Data!$F$43,E36,""))</f>
        <v>0</v>
      </c>
      <c r="AG36" s="3" t="b">
        <f>IF(AND($C36&gt;=Data!$F$43),IF($C36&lt;Data!$F$46,E36,""))</f>
        <v>0</v>
      </c>
      <c r="AH36" s="3" t="b">
        <f>IF(AND($C36&gt;=Data!$F$46),IF($C36&lt;Data!$F$49,E36,""))</f>
        <v>0</v>
      </c>
      <c r="AI36" s="3" t="b">
        <f>IF(AND($C36&gt;=Data!$F$49),IF($C36&lt;=Calc!$LQ$3,E36,""))</f>
        <v>0</v>
      </c>
      <c r="AJ36" s="3" t="str">
        <f t="shared" si="0"/>
        <v xml:space="preserve"> </v>
      </c>
      <c r="AK36" s="3" t="str">
        <f t="shared" si="64"/>
        <v/>
      </c>
      <c r="AL36" s="3" t="e">
        <f t="shared" si="65"/>
        <v>#NUM!</v>
      </c>
      <c r="AM36" s="3" t="str">
        <f t="shared" si="66"/>
        <v/>
      </c>
      <c r="AN36" s="3" t="str">
        <f t="shared" si="67"/>
        <v/>
      </c>
      <c r="AO36" s="3" t="str">
        <f t="shared" si="68"/>
        <v/>
      </c>
      <c r="AP36" s="3" t="str">
        <f t="shared" si="69"/>
        <v/>
      </c>
      <c r="AQ36" s="3" t="e">
        <f t="shared" si="70"/>
        <v>#NUM!</v>
      </c>
      <c r="AR36" s="3" t="e">
        <f t="shared" si="71"/>
        <v>#NUM!</v>
      </c>
      <c r="AS36" s="3" t="str">
        <f t="shared" si="72"/>
        <v/>
      </c>
      <c r="AT36" s="3" t="str">
        <f t="shared" si="73"/>
        <v/>
      </c>
      <c r="AU36" s="3" t="str">
        <f t="shared" si="74"/>
        <v/>
      </c>
      <c r="AV36" s="3" t="e">
        <f t="shared" si="75"/>
        <v>#NUM!</v>
      </c>
      <c r="AW36" s="3" t="e">
        <f t="shared" si="76"/>
        <v>#NUM!</v>
      </c>
      <c r="AX36" s="3" t="str">
        <f t="shared" si="77"/>
        <v/>
      </c>
      <c r="AY36" s="3" t="str">
        <f t="shared" si="78"/>
        <v/>
      </c>
      <c r="AZ36" s="3" t="e">
        <f t="shared" si="79"/>
        <v>#NUM!</v>
      </c>
      <c r="BA36" s="3" t="e">
        <f t="shared" si="80"/>
        <v>#NUM!</v>
      </c>
      <c r="BB36" s="3" t="str">
        <f t="shared" si="81"/>
        <v/>
      </c>
      <c r="BC36" s="3" t="e">
        <f t="shared" si="82"/>
        <v>#NUM!</v>
      </c>
      <c r="BD36" s="3" t="e">
        <f t="shared" si="83"/>
        <v>#NUM!</v>
      </c>
      <c r="BE36" s="3" t="e">
        <f t="shared" si="84"/>
        <v>#NUM!</v>
      </c>
      <c r="BF36" s="9" t="e">
        <f t="shared" si="1"/>
        <v>#N/A</v>
      </c>
      <c r="BG36" s="3" t="e">
        <f t="shared" si="2"/>
        <v>#N/A</v>
      </c>
      <c r="BH36" s="3" t="e">
        <f t="shared" si="3"/>
        <v>#N/A</v>
      </c>
      <c r="BI36" s="3" t="e">
        <f t="shared" si="85"/>
        <v>#NUM!</v>
      </c>
      <c r="BJ36" s="44" t="str">
        <f t="shared" si="86"/>
        <v/>
      </c>
      <c r="BK36" s="52">
        <f t="shared" si="4"/>
        <v>2</v>
      </c>
      <c r="BL36" s="52" t="str">
        <f t="shared" ca="1" si="231"/>
        <v xml:space="preserve"> </v>
      </c>
      <c r="BM36" s="52" t="str">
        <f t="shared" ca="1" si="232"/>
        <v xml:space="preserve"> </v>
      </c>
      <c r="BN36" s="52" t="str">
        <f t="shared" ca="1" si="221"/>
        <v xml:space="preserve"> </v>
      </c>
      <c r="BO36" s="52" t="str">
        <f t="shared" ca="1" si="209"/>
        <v xml:space="preserve"> </v>
      </c>
      <c r="BP36" s="52" t="str">
        <f t="shared" ca="1" si="194"/>
        <v xml:space="preserve"> </v>
      </c>
      <c r="BQ36" s="52" t="str">
        <f t="shared" ca="1" si="87"/>
        <v xml:space="preserve"> </v>
      </c>
      <c r="BR36" s="52" t="e">
        <f t="shared" ca="1" si="5"/>
        <v>#N/A</v>
      </c>
      <c r="BS36" s="52"/>
      <c r="BT36" s="3" t="str">
        <f t="shared" si="88"/>
        <v/>
      </c>
      <c r="BU36" s="3">
        <f t="shared" si="6"/>
        <v>0</v>
      </c>
      <c r="BV36" s="3">
        <f t="shared" si="89"/>
        <v>1</v>
      </c>
      <c r="BW36" s="3">
        <f t="shared" si="90"/>
        <v>0</v>
      </c>
      <c r="BX36" s="3" t="str">
        <f t="shared" ca="1" si="7"/>
        <v xml:space="preserve"> </v>
      </c>
      <c r="BY36" s="3" t="str">
        <f t="shared" ca="1" si="233"/>
        <v/>
      </c>
      <c r="BZ36" s="3" t="str">
        <f t="shared" ca="1" si="222"/>
        <v/>
      </c>
      <c r="CA36" s="3" t="str">
        <f t="shared" ca="1" si="210"/>
        <v/>
      </c>
      <c r="CB36" s="3" t="str">
        <f t="shared" ca="1" si="195"/>
        <v/>
      </c>
      <c r="CC36" s="3" t="str">
        <f t="shared" ca="1" si="91"/>
        <v/>
      </c>
      <c r="CD36" s="3" t="str">
        <f t="shared" ca="1" si="8"/>
        <v/>
      </c>
      <c r="CE36" s="3" t="str">
        <f t="shared" ca="1" si="9"/>
        <v/>
      </c>
      <c r="CF36" s="3" t="str">
        <f t="shared" si="10"/>
        <v/>
      </c>
      <c r="CG36" s="37" t="e">
        <f t="shared" ca="1" si="11"/>
        <v>#N/A</v>
      </c>
      <c r="CH36" s="3" t="str">
        <f t="shared" si="12"/>
        <v/>
      </c>
      <c r="CI36" s="3">
        <f t="shared" si="92"/>
        <v>0</v>
      </c>
      <c r="CJ36" s="3">
        <f t="shared" si="196"/>
        <v>1</v>
      </c>
      <c r="CK36" s="3">
        <f t="shared" si="197"/>
        <v>0</v>
      </c>
      <c r="CL36" s="3" t="str">
        <f t="shared" ca="1" si="13"/>
        <v xml:space="preserve"> </v>
      </c>
      <c r="CM36" s="3" t="str">
        <f t="shared" ca="1" si="234"/>
        <v/>
      </c>
      <c r="CN36" s="3" t="str">
        <f t="shared" ca="1" si="223"/>
        <v/>
      </c>
      <c r="CO36" s="3" t="str">
        <f t="shared" ca="1" si="211"/>
        <v/>
      </c>
      <c r="CP36" s="3" t="str">
        <f t="shared" ca="1" si="198"/>
        <v/>
      </c>
      <c r="CQ36" s="3" t="str">
        <f t="shared" ca="1" si="93"/>
        <v/>
      </c>
      <c r="CR36" s="3" t="str">
        <f t="shared" ca="1" si="94"/>
        <v/>
      </c>
      <c r="CS36" s="3" t="str">
        <f t="shared" ca="1" si="95"/>
        <v/>
      </c>
      <c r="CT36" s="3" t="str">
        <f t="shared" si="96"/>
        <v/>
      </c>
      <c r="CU36" s="37" t="e">
        <f t="shared" ca="1" si="97"/>
        <v>#N/A</v>
      </c>
      <c r="CW36" s="3" t="str">
        <f t="shared" ca="1" si="98"/>
        <v/>
      </c>
      <c r="CX36" s="3">
        <f t="shared" ca="1" si="212"/>
        <v>0</v>
      </c>
      <c r="CY36" s="2">
        <f t="shared" ca="1" si="99"/>
        <v>0</v>
      </c>
      <c r="CZ36" s="3" t="str">
        <f t="shared" ca="1" si="14"/>
        <v/>
      </c>
      <c r="DA36" s="3" t="str">
        <f t="shared" ca="1" si="15"/>
        <v/>
      </c>
      <c r="DB36" s="3" t="str">
        <f t="shared" ca="1" si="16"/>
        <v/>
      </c>
      <c r="DC36" s="3" t="str">
        <f t="shared" ca="1" si="100"/>
        <v/>
      </c>
      <c r="DD36" s="37" t="e">
        <f t="shared" ca="1" si="17"/>
        <v>#N/A</v>
      </c>
      <c r="DE36" s="3" t="str">
        <f t="shared" ca="1" si="101"/>
        <v/>
      </c>
      <c r="DF36" s="3">
        <f t="shared" ca="1" si="199"/>
        <v>0</v>
      </c>
      <c r="DG36" s="2">
        <f t="shared" ca="1" si="102"/>
        <v>0</v>
      </c>
      <c r="DH36" s="3" t="str">
        <f t="shared" ca="1" si="18"/>
        <v/>
      </c>
      <c r="DI36" s="3" t="str">
        <f t="shared" ca="1" si="273"/>
        <v/>
      </c>
      <c r="DJ36" s="3" t="str">
        <f t="shared" ca="1" si="20"/>
        <v/>
      </c>
      <c r="DK36" s="3" t="str">
        <f t="shared" ca="1" si="103"/>
        <v/>
      </c>
      <c r="DL36" s="37" t="e">
        <f t="shared" ca="1" si="21"/>
        <v>#N/A</v>
      </c>
      <c r="DN36" s="2" t="str">
        <f t="shared" si="22"/>
        <v xml:space="preserve"> </v>
      </c>
      <c r="DO36" s="3" t="str">
        <f t="shared" si="104"/>
        <v xml:space="preserve"> </v>
      </c>
      <c r="DP36" s="3" t="str">
        <f t="shared" si="105"/>
        <v xml:space="preserve"> </v>
      </c>
      <c r="DT36" s="37" t="e">
        <f t="shared" si="23"/>
        <v>#N/A</v>
      </c>
      <c r="DU36" s="3">
        <v>29</v>
      </c>
      <c r="DV36" s="3">
        <v>10</v>
      </c>
      <c r="DW36" s="7">
        <v>20</v>
      </c>
      <c r="DX36" s="7"/>
      <c r="DY36" s="7" t="e">
        <f t="shared" si="106"/>
        <v>#NUM!</v>
      </c>
      <c r="DZ36" s="7" t="e">
        <f t="shared" si="24"/>
        <v>#NUM!</v>
      </c>
      <c r="EA36" s="7" t="e">
        <f t="shared" si="25"/>
        <v>#NUM!</v>
      </c>
      <c r="EB36" s="7" t="e">
        <f t="shared" si="107"/>
        <v>#NUM!</v>
      </c>
      <c r="EC36" s="3" t="e">
        <f t="shared" si="26"/>
        <v>#NUM!</v>
      </c>
      <c r="ED36" s="3" t="str">
        <f t="shared" si="108"/>
        <v/>
      </c>
      <c r="EE36" s="3" t="e">
        <f t="shared" si="109"/>
        <v>#DIV/0!</v>
      </c>
      <c r="EF36" s="3" t="str">
        <f t="shared" si="110"/>
        <v/>
      </c>
      <c r="EG36" s="3" t="str">
        <f t="shared" si="111"/>
        <v/>
      </c>
      <c r="EH36" s="3" t="str">
        <f t="shared" si="112"/>
        <v/>
      </c>
      <c r="EI36" s="3" t="str">
        <f t="shared" si="113"/>
        <v/>
      </c>
      <c r="EJ36" s="3" t="e">
        <f t="shared" si="114"/>
        <v>#DIV/0!</v>
      </c>
      <c r="EK36" s="3" t="e">
        <f t="shared" si="115"/>
        <v>#DIV/0!</v>
      </c>
      <c r="EL36" s="3" t="str">
        <f t="shared" si="116"/>
        <v/>
      </c>
      <c r="EM36" s="3" t="str">
        <f t="shared" si="117"/>
        <v/>
      </c>
      <c r="EN36" s="3" t="str">
        <f t="shared" si="118"/>
        <v/>
      </c>
      <c r="EO36" s="3" t="e">
        <f t="shared" si="119"/>
        <v>#DIV/0!</v>
      </c>
      <c r="EP36" s="3" t="e">
        <f t="shared" si="120"/>
        <v>#DIV/0!</v>
      </c>
      <c r="EQ36" s="3" t="str">
        <f t="shared" si="121"/>
        <v/>
      </c>
      <c r="ER36" s="3" t="str">
        <f t="shared" si="122"/>
        <v/>
      </c>
      <c r="ES36" s="3" t="e">
        <f t="shared" si="123"/>
        <v>#DIV/0!</v>
      </c>
      <c r="ET36" s="3" t="e">
        <f t="shared" si="124"/>
        <v>#DIV/0!</v>
      </c>
      <c r="EU36" s="3" t="str">
        <f t="shared" si="125"/>
        <v/>
      </c>
      <c r="EV36" s="3" t="e">
        <f t="shared" si="126"/>
        <v>#DIV/0!</v>
      </c>
      <c r="EW36" s="3" t="e">
        <f t="shared" si="127"/>
        <v>#DIV/0!</v>
      </c>
      <c r="EX36" s="3" t="e">
        <f t="shared" si="128"/>
        <v>#NUM!</v>
      </c>
      <c r="EZ36" s="40">
        <f t="shared" si="27"/>
        <v>1</v>
      </c>
      <c r="FA36" s="9" t="e">
        <f t="shared" si="28"/>
        <v>#NUM!</v>
      </c>
      <c r="FB36" s="9" t="e">
        <f t="shared" si="29"/>
        <v>#N/A</v>
      </c>
      <c r="FC36" s="9" t="e">
        <f t="shared" si="30"/>
        <v>#N/A</v>
      </c>
      <c r="FD36" s="9" t="e">
        <f t="shared" si="31"/>
        <v>#N/A</v>
      </c>
      <c r="FE36" s="3" t="e">
        <f t="shared" si="129"/>
        <v>#NUM!</v>
      </c>
      <c r="FG36" s="3" t="str">
        <f t="shared" si="130"/>
        <v/>
      </c>
      <c r="FH36" s="3" t="e">
        <f t="shared" si="131"/>
        <v>#DIV/0!</v>
      </c>
      <c r="FI36" s="3" t="str">
        <f t="shared" si="132"/>
        <v/>
      </c>
      <c r="FJ36" s="3" t="str">
        <f t="shared" si="133"/>
        <v/>
      </c>
      <c r="FK36" s="3" t="str">
        <f t="shared" si="134"/>
        <v/>
      </c>
      <c r="FL36" s="3" t="str">
        <f t="shared" si="135"/>
        <v/>
      </c>
      <c r="FM36" s="3" t="e">
        <f t="shared" si="136"/>
        <v>#DIV/0!</v>
      </c>
      <c r="FN36" s="3" t="e">
        <f t="shared" si="137"/>
        <v>#DIV/0!</v>
      </c>
      <c r="FO36" s="3" t="str">
        <f t="shared" si="138"/>
        <v/>
      </c>
      <c r="FP36" s="3" t="str">
        <f t="shared" si="139"/>
        <v/>
      </c>
      <c r="FQ36" s="3" t="str">
        <f t="shared" si="140"/>
        <v/>
      </c>
      <c r="FR36" s="3" t="e">
        <f t="shared" si="141"/>
        <v>#DIV/0!</v>
      </c>
      <c r="FS36" s="3" t="e">
        <f t="shared" si="142"/>
        <v>#DIV/0!</v>
      </c>
      <c r="FT36" s="3" t="str">
        <f t="shared" si="143"/>
        <v/>
      </c>
      <c r="FU36" s="3" t="str">
        <f t="shared" si="144"/>
        <v/>
      </c>
      <c r="FV36" s="3" t="e">
        <f t="shared" si="145"/>
        <v>#DIV/0!</v>
      </c>
      <c r="FW36" s="3" t="e">
        <f t="shared" si="146"/>
        <v>#DIV/0!</v>
      </c>
      <c r="FX36" s="3" t="str">
        <f t="shared" si="147"/>
        <v/>
      </c>
      <c r="FY36" s="3" t="e">
        <f t="shared" si="148"/>
        <v>#DIV/0!</v>
      </c>
      <c r="FZ36" s="3" t="e">
        <f t="shared" si="149"/>
        <v>#DIV/0!</v>
      </c>
      <c r="GA36" s="3" t="e">
        <f t="shared" si="150"/>
        <v>#NUM!</v>
      </c>
      <c r="GB36" s="3" t="str">
        <f t="shared" si="151"/>
        <v/>
      </c>
      <c r="GC36" s="3" t="str">
        <f t="shared" si="152"/>
        <v/>
      </c>
      <c r="GD36" s="3" t="str">
        <f t="shared" si="153"/>
        <v/>
      </c>
      <c r="GE36" s="3" t="str">
        <f t="shared" si="154"/>
        <v/>
      </c>
      <c r="GF36" s="3" t="str">
        <f t="shared" si="155"/>
        <v/>
      </c>
      <c r="GG36" s="3" t="str">
        <f t="shared" si="156"/>
        <v/>
      </c>
      <c r="GI36" s="9" t="str">
        <f t="shared" si="200"/>
        <v/>
      </c>
      <c r="GJ36" s="9" t="str">
        <f t="shared" si="157"/>
        <v/>
      </c>
      <c r="GK36" s="9" t="str">
        <f t="shared" si="158"/>
        <v/>
      </c>
      <c r="GL36" s="41" t="e">
        <f t="shared" si="159"/>
        <v>#DIV/0!</v>
      </c>
      <c r="GM36" s="41" t="e">
        <f t="shared" si="160"/>
        <v>#DIV/0!</v>
      </c>
      <c r="GN36" s="41" t="e">
        <f t="shared" si="32"/>
        <v>#N/A</v>
      </c>
      <c r="GO36" s="41" t="e">
        <f t="shared" si="33"/>
        <v>#N/A</v>
      </c>
      <c r="GP36" s="3" t="e">
        <f t="shared" si="161"/>
        <v>#NUM!</v>
      </c>
      <c r="GQ36" s="55" t="e">
        <f t="shared" si="34"/>
        <v>#NUM!</v>
      </c>
      <c r="GR36" s="55" t="e">
        <f t="shared" si="35"/>
        <v>#NUM!</v>
      </c>
      <c r="GS36" s="3" t="e">
        <f t="shared" si="36"/>
        <v>#NUM!</v>
      </c>
      <c r="GT36" s="3" t="e">
        <f t="shared" si="37"/>
        <v>#NUM!</v>
      </c>
      <c r="GU36" s="3" t="e">
        <f t="shared" si="38"/>
        <v>#NUM!</v>
      </c>
      <c r="GV36" s="3" t="e">
        <f t="shared" si="39"/>
        <v>#NUM!</v>
      </c>
      <c r="GX36" s="37" t="e">
        <f t="shared" si="40"/>
        <v>#NUM!</v>
      </c>
      <c r="GZ36" s="3" t="e">
        <f t="shared" si="41"/>
        <v>#NUM!</v>
      </c>
      <c r="HA36" s="3" t="e">
        <f t="shared" ca="1" si="213"/>
        <v>#NUM!</v>
      </c>
      <c r="HB36" s="2" t="e">
        <f t="shared" ca="1" si="214"/>
        <v>#NUM!</v>
      </c>
      <c r="HC36" s="2" t="e">
        <f t="shared" ca="1" si="224"/>
        <v>#NUM!</v>
      </c>
      <c r="HD36" s="39" t="e">
        <f t="shared" ca="1" si="163"/>
        <v>#NUM!</v>
      </c>
      <c r="HF36" s="3" t="str">
        <f t="shared" si="42"/>
        <v/>
      </c>
      <c r="HG36" s="3" t="str">
        <f t="shared" si="43"/>
        <v/>
      </c>
      <c r="HH36" s="3" t="str">
        <f t="shared" ca="1" si="247"/>
        <v xml:space="preserve"> </v>
      </c>
      <c r="HI36" s="3" t="str">
        <f t="shared" ca="1" si="248"/>
        <v/>
      </c>
      <c r="HJ36" s="3" t="str">
        <f t="shared" ca="1" si="241"/>
        <v/>
      </c>
      <c r="HK36" s="3" t="str">
        <f t="shared" ca="1" si="235"/>
        <v/>
      </c>
      <c r="HL36" s="3" t="str">
        <f t="shared" ca="1" si="225"/>
        <v/>
      </c>
      <c r="HM36" s="3" t="str">
        <f t="shared" ca="1" si="215"/>
        <v/>
      </c>
      <c r="HN36" s="3" t="str">
        <f t="shared" ca="1" si="201"/>
        <v/>
      </c>
      <c r="HO36" s="3" t="str">
        <f t="shared" ca="1" si="164"/>
        <v/>
      </c>
      <c r="HP36" s="37" t="e">
        <f t="shared" ca="1" si="44"/>
        <v>#N/A</v>
      </c>
      <c r="HQ36" s="3" t="str">
        <f t="shared" ca="1" si="249"/>
        <v xml:space="preserve"> </v>
      </c>
      <c r="HR36" s="3" t="str">
        <f t="shared" ca="1" si="250"/>
        <v/>
      </c>
      <c r="HS36" s="3" t="str">
        <f t="shared" ca="1" si="242"/>
        <v/>
      </c>
      <c r="HT36" s="3" t="str">
        <f t="shared" ca="1" si="236"/>
        <v/>
      </c>
      <c r="HU36" s="3" t="str">
        <f t="shared" ca="1" si="226"/>
        <v/>
      </c>
      <c r="HV36" s="3" t="str">
        <f t="shared" ca="1" si="216"/>
        <v/>
      </c>
      <c r="HW36" s="3" t="str">
        <f t="shared" ca="1" si="202"/>
        <v/>
      </c>
      <c r="HX36" s="3" t="str">
        <f t="shared" ca="1" si="165"/>
        <v/>
      </c>
      <c r="HY36" s="37" t="e">
        <f t="shared" ca="1" si="45"/>
        <v>#N/A</v>
      </c>
      <c r="IA36" s="3" t="e">
        <f t="shared" ca="1" si="166"/>
        <v>#NUM!</v>
      </c>
      <c r="IB36" s="3" t="e">
        <f t="shared" ca="1" si="203"/>
        <v>#NUM!</v>
      </c>
      <c r="IC36" s="2" t="e">
        <f t="shared" ca="1" si="167"/>
        <v>#NUM!</v>
      </c>
      <c r="ID36" s="37" t="e">
        <f t="shared" ca="1" si="46"/>
        <v>#NUM!</v>
      </c>
      <c r="IE36" s="3" t="e">
        <f t="shared" ca="1" si="168"/>
        <v>#NUM!</v>
      </c>
      <c r="IF36" s="3" t="e">
        <f t="shared" ca="1" si="169"/>
        <v>#NUM!</v>
      </c>
      <c r="IG36" s="2" t="e">
        <f t="shared" ca="1" si="170"/>
        <v>#NUM!</v>
      </c>
      <c r="IH36" s="37" t="e">
        <f t="shared" ca="1" si="47"/>
        <v>#NUM!</v>
      </c>
      <c r="II36" s="3" t="e">
        <f t="shared" si="171"/>
        <v>#N/A</v>
      </c>
      <c r="IJ36" s="3" t="e">
        <f t="shared" si="172"/>
        <v>#N/A</v>
      </c>
      <c r="IK36" s="3" t="str">
        <f t="shared" ca="1" si="269"/>
        <v xml:space="preserve"> </v>
      </c>
      <c r="IL36" s="3" t="str">
        <f t="shared" ca="1" si="270"/>
        <v/>
      </c>
      <c r="IM36" s="3" t="str">
        <f t="shared" ca="1" si="267"/>
        <v/>
      </c>
      <c r="IN36" s="3" t="e">
        <f t="shared" ca="1" si="265"/>
        <v>#N/A</v>
      </c>
      <c r="IO36" s="3" t="e">
        <f t="shared" ca="1" si="263"/>
        <v>#N/A</v>
      </c>
      <c r="IP36" s="3" t="e">
        <f t="shared" ca="1" si="261"/>
        <v>#N/A</v>
      </c>
      <c r="IQ36" s="3" t="e">
        <f t="shared" ca="1" si="259"/>
        <v>#N/A</v>
      </c>
      <c r="IR36" s="3" t="e">
        <f t="shared" ca="1" si="257"/>
        <v>#N/A</v>
      </c>
      <c r="IS36" s="3" t="e">
        <f t="shared" ca="1" si="251"/>
        <v>#N/A</v>
      </c>
      <c r="IT36" s="3" t="e">
        <f t="shared" ca="1" si="243"/>
        <v>#N/A</v>
      </c>
      <c r="IU36" s="3" t="e">
        <f t="shared" ca="1" si="237"/>
        <v>#N/A</v>
      </c>
      <c r="IV36" s="3" t="e">
        <f t="shared" ca="1" si="227"/>
        <v>#N/A</v>
      </c>
      <c r="IW36" s="3" t="e">
        <f t="shared" ca="1" si="217"/>
        <v>#N/A</v>
      </c>
      <c r="IX36" s="3" t="e">
        <f t="shared" ca="1" si="204"/>
        <v>#N/A</v>
      </c>
      <c r="IY36" s="3" t="e">
        <f t="shared" ca="1" si="173"/>
        <v>#N/A</v>
      </c>
      <c r="IZ36" s="37" t="e">
        <f t="shared" ca="1" si="48"/>
        <v>#N/A</v>
      </c>
      <c r="JB36" s="3" t="str">
        <f t="shared" si="174"/>
        <v/>
      </c>
      <c r="JC36" s="55" t="e">
        <f t="shared" si="175"/>
        <v>#NUM!</v>
      </c>
      <c r="JD36" s="41" t="e">
        <f t="shared" si="176"/>
        <v>#NUM!</v>
      </c>
      <c r="JE36" s="41" t="e">
        <f t="shared" si="177"/>
        <v>#NUM!</v>
      </c>
      <c r="JF36" s="3" t="e">
        <f t="shared" si="178"/>
        <v>#NUM!</v>
      </c>
      <c r="JG36" s="41" t="e">
        <f t="shared" si="179"/>
        <v>#NUM!</v>
      </c>
      <c r="JH36" s="41" t="e">
        <f t="shared" si="180"/>
        <v>#NUM!</v>
      </c>
      <c r="JJ36" s="37" t="e">
        <f t="shared" si="181"/>
        <v>#NUM!</v>
      </c>
      <c r="JL36" s="3" t="e">
        <f t="shared" si="182"/>
        <v>#NUM!</v>
      </c>
      <c r="JM36" s="3" t="e">
        <f t="shared" ca="1" si="205"/>
        <v>#NUM!</v>
      </c>
      <c r="JP36" s="37" t="e">
        <f t="shared" ca="1" si="183"/>
        <v>#NUM!</v>
      </c>
      <c r="JR36" s="37" t="str">
        <f t="shared" si="184"/>
        <v/>
      </c>
      <c r="JS36" s="3" t="str">
        <f t="shared" si="185"/>
        <v/>
      </c>
      <c r="JT36" s="3" t="str">
        <f t="shared" ca="1" si="252"/>
        <v xml:space="preserve"> </v>
      </c>
      <c r="JU36" s="3" t="str">
        <f t="shared" ca="1" si="253"/>
        <v/>
      </c>
      <c r="JV36" s="3" t="str">
        <f t="shared" ca="1" si="244"/>
        <v/>
      </c>
      <c r="JW36" s="3" t="str">
        <f t="shared" ca="1" si="238"/>
        <v/>
      </c>
      <c r="JX36" s="3" t="str">
        <f t="shared" ca="1" si="228"/>
        <v/>
      </c>
      <c r="JY36" s="3" t="str">
        <f t="shared" ca="1" si="218"/>
        <v/>
      </c>
      <c r="JZ36" s="3" t="str">
        <f t="shared" ca="1" si="206"/>
        <v/>
      </c>
      <c r="KA36" s="3" t="str">
        <f t="shared" ca="1" si="186"/>
        <v/>
      </c>
      <c r="KB36" s="3" t="e">
        <f t="shared" ca="1" si="187"/>
        <v>#N/A</v>
      </c>
      <c r="KC36" s="3" t="str">
        <f t="shared" ca="1" si="254"/>
        <v xml:space="preserve"> </v>
      </c>
      <c r="KD36" s="3" t="str">
        <f t="shared" ca="1" si="255"/>
        <v/>
      </c>
      <c r="KE36" s="3" t="str">
        <f t="shared" ca="1" si="245"/>
        <v/>
      </c>
      <c r="KF36" s="3" t="str">
        <f t="shared" ca="1" si="239"/>
        <v/>
      </c>
      <c r="KG36" s="3" t="str">
        <f t="shared" ca="1" si="229"/>
        <v/>
      </c>
      <c r="KH36" s="3" t="str">
        <f t="shared" ca="1" si="219"/>
        <v/>
      </c>
      <c r="KI36" s="3" t="str">
        <f t="shared" ca="1" si="207"/>
        <v/>
      </c>
      <c r="KJ36" s="3" t="str">
        <f t="shared" ca="1" si="188"/>
        <v/>
      </c>
      <c r="KK36" s="3" t="e">
        <f t="shared" ca="1" si="189"/>
        <v>#N/A</v>
      </c>
      <c r="KU36" s="3" t="e">
        <f t="shared" si="190"/>
        <v>#NUM!</v>
      </c>
      <c r="KV36" s="3" t="e">
        <f t="shared" si="191"/>
        <v>#NUM!</v>
      </c>
      <c r="KW36" s="3" t="str">
        <f t="shared" ca="1" si="271"/>
        <v xml:space="preserve"> </v>
      </c>
      <c r="KX36" s="3" t="str">
        <f t="shared" ca="1" si="272"/>
        <v/>
      </c>
      <c r="KY36" s="3" t="str">
        <f t="shared" ca="1" si="268"/>
        <v/>
      </c>
      <c r="KZ36" s="3" t="e">
        <f t="shared" ca="1" si="266"/>
        <v>#NUM!</v>
      </c>
      <c r="LA36" s="3" t="e">
        <f t="shared" ca="1" si="264"/>
        <v>#NUM!</v>
      </c>
      <c r="LB36" s="3" t="e">
        <f t="shared" ca="1" si="262"/>
        <v>#NUM!</v>
      </c>
      <c r="LC36" s="3" t="e">
        <f t="shared" ca="1" si="260"/>
        <v>#NUM!</v>
      </c>
      <c r="LD36" s="3" t="e">
        <f t="shared" ca="1" si="258"/>
        <v>#NUM!</v>
      </c>
      <c r="LE36" s="3" t="e">
        <f t="shared" ca="1" si="256"/>
        <v>#NUM!</v>
      </c>
      <c r="LF36" s="3" t="e">
        <f t="shared" ca="1" si="246"/>
        <v>#NUM!</v>
      </c>
      <c r="LG36" s="3" t="e">
        <f t="shared" ca="1" si="240"/>
        <v>#NUM!</v>
      </c>
      <c r="LH36" s="3" t="e">
        <f t="shared" ca="1" si="230"/>
        <v>#NUM!</v>
      </c>
      <c r="LI36" s="3" t="e">
        <f t="shared" ca="1" si="220"/>
        <v>#NUM!</v>
      </c>
      <c r="LJ36" s="3" t="e">
        <f t="shared" ca="1" si="208"/>
        <v>#NUM!</v>
      </c>
      <c r="LK36" s="3" t="e">
        <f t="shared" ca="1" si="192"/>
        <v>#NUM!</v>
      </c>
      <c r="LL36" s="37" t="e">
        <f t="shared" ca="1" si="193"/>
        <v>#NUM!</v>
      </c>
    </row>
    <row r="37" spans="1:324" s="3" customFormat="1">
      <c r="A37" s="42" t="e">
        <f>IF(D37="","",Data!C45)</f>
        <v>#N/A</v>
      </c>
      <c r="B37" s="5" t="e">
        <f>IF(D37="","",Data!B45)</f>
        <v>#N/A</v>
      </c>
      <c r="C37" s="3">
        <v>29</v>
      </c>
      <c r="D37" s="3" t="e">
        <f>IF(Data!C45="", NA(), Data!C45)</f>
        <v>#N/A</v>
      </c>
      <c r="E37" s="3" t="str">
        <f>IF(Data!C45="", " ", Data!D45)</f>
        <v xml:space="preserve"> </v>
      </c>
      <c r="F37" s="3" t="str">
        <f>IF(E37=" "," ",Data!F$26)</f>
        <v xml:space="preserve"> </v>
      </c>
      <c r="G37" s="3" t="str">
        <f>IF($C37&lt;Data!$F$37,"x"," ")</f>
        <v xml:space="preserve"> </v>
      </c>
      <c r="H37" s="3" t="e">
        <f>IF(I37="",#REF!,I37)</f>
        <v>#N/A</v>
      </c>
      <c r="I37" s="2" t="e">
        <f t="shared" si="49"/>
        <v>#N/A</v>
      </c>
      <c r="J37" s="3" t="str">
        <f>IF(AND(Data!$F$37&lt;&gt;""),IF(AD37=$E37,1,""))</f>
        <v/>
      </c>
      <c r="K37" s="3">
        <f>IF(AND(Data!$F$40&lt;&gt;""),IF(AE37=$E37,2,""))</f>
        <v>2</v>
      </c>
      <c r="L37" s="3" t="str">
        <f>IF(AND(Data!$F$43&lt;&gt;""),IF(AF37=$E37,3,""))</f>
        <v/>
      </c>
      <c r="M37" s="3" t="str">
        <f>IF(AND(Data!$F$46&lt;&gt;""),IF(AG37=$E37,4,""))</f>
        <v/>
      </c>
      <c r="N37" s="3" t="str">
        <f>IF(AND(Data!$F$49&lt;&gt;""),IF(AH37=$E37,5,""))</f>
        <v/>
      </c>
      <c r="O37" s="3" t="str">
        <f>IF(AND(Calc!$LQ$3&lt;&gt;""),IF(AI37=$E37,6,""))</f>
        <v/>
      </c>
      <c r="P37" s="3">
        <f t="shared" si="50"/>
        <v>2</v>
      </c>
      <c r="Q37" s="3">
        <f t="shared" si="51"/>
        <v>2</v>
      </c>
      <c r="R37" s="3" t="str">
        <f t="shared" si="52"/>
        <v/>
      </c>
      <c r="S37" s="3" t="str">
        <f t="shared" si="53"/>
        <v/>
      </c>
      <c r="T37" s="3" t="str">
        <f t="shared" si="54"/>
        <v/>
      </c>
      <c r="U37" s="3">
        <f t="shared" si="55"/>
        <v>2</v>
      </c>
      <c r="V37" s="3">
        <f t="shared" si="56"/>
        <v>2</v>
      </c>
      <c r="W37" s="3" t="str">
        <f t="shared" si="57"/>
        <v/>
      </c>
      <c r="X37" s="3" t="str">
        <f t="shared" si="58"/>
        <v/>
      </c>
      <c r="Y37" s="3">
        <f t="shared" si="59"/>
        <v>2</v>
      </c>
      <c r="Z37" s="3">
        <f t="shared" si="60"/>
        <v>2</v>
      </c>
      <c r="AA37" s="3" t="str">
        <f t="shared" si="61"/>
        <v/>
      </c>
      <c r="AB37" s="3">
        <f t="shared" si="62"/>
        <v>2</v>
      </c>
      <c r="AC37" s="49">
        <f t="shared" si="63"/>
        <v>2</v>
      </c>
      <c r="AD37" s="3" t="str">
        <f>IF($C37&lt;Data!$F$37,E37,"")</f>
        <v/>
      </c>
      <c r="AE37" s="3" t="str">
        <f>IF(AND($C37&gt;=Data!$F$37),IF($C37&lt;Data!$F$40,E37,""))</f>
        <v xml:space="preserve"> </v>
      </c>
      <c r="AF37" s="3" t="b">
        <f>IF(AND($C37&gt;=Data!$F$40),IF($C37&lt;Data!$F$43,E37,""))</f>
        <v>0</v>
      </c>
      <c r="AG37" s="3" t="b">
        <f>IF(AND($C37&gt;=Data!$F$43),IF($C37&lt;Data!$F$46,E37,""))</f>
        <v>0</v>
      </c>
      <c r="AH37" s="3" t="b">
        <f>IF(AND($C37&gt;=Data!$F$46),IF($C37&lt;Data!$F$49,E37,""))</f>
        <v>0</v>
      </c>
      <c r="AI37" s="3" t="b">
        <f>IF(AND($C37&gt;=Data!$F$49),IF($C37&lt;=Calc!$LQ$3,E37,""))</f>
        <v>0</v>
      </c>
      <c r="AJ37" s="3" t="str">
        <f t="shared" si="0"/>
        <v xml:space="preserve"> </v>
      </c>
      <c r="AK37" s="3" t="str">
        <f t="shared" si="64"/>
        <v/>
      </c>
      <c r="AL37" s="3" t="e">
        <f t="shared" si="65"/>
        <v>#NUM!</v>
      </c>
      <c r="AM37" s="3" t="str">
        <f t="shared" si="66"/>
        <v/>
      </c>
      <c r="AN37" s="3" t="str">
        <f t="shared" si="67"/>
        <v/>
      </c>
      <c r="AO37" s="3" t="str">
        <f t="shared" si="68"/>
        <v/>
      </c>
      <c r="AP37" s="3" t="str">
        <f t="shared" si="69"/>
        <v/>
      </c>
      <c r="AQ37" s="3" t="e">
        <f t="shared" si="70"/>
        <v>#NUM!</v>
      </c>
      <c r="AR37" s="3" t="e">
        <f t="shared" si="71"/>
        <v>#NUM!</v>
      </c>
      <c r="AS37" s="3" t="str">
        <f t="shared" si="72"/>
        <v/>
      </c>
      <c r="AT37" s="3" t="str">
        <f t="shared" si="73"/>
        <v/>
      </c>
      <c r="AU37" s="3" t="str">
        <f t="shared" si="74"/>
        <v/>
      </c>
      <c r="AV37" s="3" t="e">
        <f t="shared" si="75"/>
        <v>#NUM!</v>
      </c>
      <c r="AW37" s="3" t="e">
        <f t="shared" si="76"/>
        <v>#NUM!</v>
      </c>
      <c r="AX37" s="3" t="str">
        <f t="shared" si="77"/>
        <v/>
      </c>
      <c r="AY37" s="3" t="str">
        <f t="shared" si="78"/>
        <v/>
      </c>
      <c r="AZ37" s="3" t="e">
        <f t="shared" si="79"/>
        <v>#NUM!</v>
      </c>
      <c r="BA37" s="3" t="e">
        <f t="shared" si="80"/>
        <v>#NUM!</v>
      </c>
      <c r="BB37" s="3" t="str">
        <f t="shared" si="81"/>
        <v/>
      </c>
      <c r="BC37" s="3" t="e">
        <f t="shared" si="82"/>
        <v>#NUM!</v>
      </c>
      <c r="BD37" s="3" t="e">
        <f t="shared" si="83"/>
        <v>#NUM!</v>
      </c>
      <c r="BE37" s="3" t="e">
        <f t="shared" si="84"/>
        <v>#NUM!</v>
      </c>
      <c r="BF37" s="9" t="e">
        <f t="shared" si="1"/>
        <v>#N/A</v>
      </c>
      <c r="BG37" s="3" t="e">
        <f t="shared" si="2"/>
        <v>#N/A</v>
      </c>
      <c r="BH37" s="3" t="e">
        <f t="shared" si="3"/>
        <v>#N/A</v>
      </c>
      <c r="BI37" s="3" t="e">
        <f t="shared" si="85"/>
        <v>#NUM!</v>
      </c>
      <c r="BJ37" s="44" t="str">
        <f t="shared" si="86"/>
        <v/>
      </c>
      <c r="BK37" s="52">
        <f t="shared" si="4"/>
        <v>2</v>
      </c>
      <c r="BL37" s="52" t="str">
        <f t="shared" ca="1" si="231"/>
        <v xml:space="preserve"> </v>
      </c>
      <c r="BM37" s="52" t="str">
        <f t="shared" ca="1" si="232"/>
        <v xml:space="preserve"> </v>
      </c>
      <c r="BN37" s="52" t="str">
        <f t="shared" ca="1" si="221"/>
        <v xml:space="preserve"> </v>
      </c>
      <c r="BO37" s="52" t="str">
        <f t="shared" ca="1" si="209"/>
        <v xml:space="preserve"> </v>
      </c>
      <c r="BP37" s="52" t="str">
        <f t="shared" ca="1" si="194"/>
        <v xml:space="preserve"> </v>
      </c>
      <c r="BQ37" s="52" t="str">
        <f t="shared" ca="1" si="87"/>
        <v xml:space="preserve"> </v>
      </c>
      <c r="BR37" s="52" t="e">
        <f t="shared" ca="1" si="5"/>
        <v>#N/A</v>
      </c>
      <c r="BS37" s="52"/>
      <c r="BT37" s="3" t="str">
        <f t="shared" si="88"/>
        <v/>
      </c>
      <c r="BU37" s="3">
        <f t="shared" si="6"/>
        <v>0</v>
      </c>
      <c r="BV37" s="3">
        <f t="shared" si="89"/>
        <v>1</v>
      </c>
      <c r="BW37" s="3">
        <f t="shared" si="90"/>
        <v>0</v>
      </c>
      <c r="BX37" s="3" t="str">
        <f t="shared" ca="1" si="7"/>
        <v xml:space="preserve"> </v>
      </c>
      <c r="BY37" s="3" t="str">
        <f t="shared" ca="1" si="233"/>
        <v/>
      </c>
      <c r="BZ37" s="3" t="str">
        <f t="shared" ca="1" si="222"/>
        <v/>
      </c>
      <c r="CA37" s="3" t="str">
        <f t="shared" ca="1" si="210"/>
        <v/>
      </c>
      <c r="CB37" s="3" t="str">
        <f t="shared" ca="1" si="195"/>
        <v/>
      </c>
      <c r="CC37" s="3" t="str">
        <f t="shared" ca="1" si="91"/>
        <v/>
      </c>
      <c r="CD37" s="3" t="str">
        <f t="shared" ca="1" si="8"/>
        <v/>
      </c>
      <c r="CE37" s="3" t="str">
        <f t="shared" ca="1" si="9"/>
        <v/>
      </c>
      <c r="CF37" s="3" t="str">
        <f t="shared" si="10"/>
        <v/>
      </c>
      <c r="CG37" s="37" t="e">
        <f t="shared" ca="1" si="11"/>
        <v>#N/A</v>
      </c>
      <c r="CH37" s="3" t="str">
        <f t="shared" si="12"/>
        <v/>
      </c>
      <c r="CI37" s="3">
        <f t="shared" si="92"/>
        <v>0</v>
      </c>
      <c r="CJ37" s="3">
        <f t="shared" si="196"/>
        <v>1</v>
      </c>
      <c r="CK37" s="3">
        <f t="shared" si="197"/>
        <v>0</v>
      </c>
      <c r="CL37" s="3" t="str">
        <f t="shared" ca="1" si="13"/>
        <v xml:space="preserve"> </v>
      </c>
      <c r="CM37" s="3" t="str">
        <f t="shared" ca="1" si="234"/>
        <v/>
      </c>
      <c r="CN37" s="3" t="str">
        <f t="shared" ca="1" si="223"/>
        <v/>
      </c>
      <c r="CO37" s="3" t="str">
        <f t="shared" ca="1" si="211"/>
        <v/>
      </c>
      <c r="CP37" s="3" t="str">
        <f t="shared" ca="1" si="198"/>
        <v/>
      </c>
      <c r="CQ37" s="3" t="str">
        <f t="shared" ca="1" si="93"/>
        <v/>
      </c>
      <c r="CR37" s="3" t="str">
        <f t="shared" ca="1" si="94"/>
        <v/>
      </c>
      <c r="CS37" s="3" t="str">
        <f t="shared" ca="1" si="95"/>
        <v/>
      </c>
      <c r="CT37" s="3" t="str">
        <f t="shared" si="96"/>
        <v/>
      </c>
      <c r="CU37" s="37" t="e">
        <f t="shared" ca="1" si="97"/>
        <v>#N/A</v>
      </c>
      <c r="CW37" s="3" t="str">
        <f t="shared" ca="1" si="98"/>
        <v/>
      </c>
      <c r="CX37" s="3">
        <f t="shared" ca="1" si="212"/>
        <v>0</v>
      </c>
      <c r="CY37" s="2">
        <f t="shared" ca="1" si="99"/>
        <v>0</v>
      </c>
      <c r="CZ37" s="3" t="str">
        <f t="shared" ca="1" si="14"/>
        <v/>
      </c>
      <c r="DA37" s="3" t="str">
        <f t="shared" ca="1" si="15"/>
        <v/>
      </c>
      <c r="DB37" s="3" t="str">
        <f t="shared" ca="1" si="16"/>
        <v/>
      </c>
      <c r="DC37" s="3" t="str">
        <f t="shared" ca="1" si="100"/>
        <v/>
      </c>
      <c r="DD37" s="37" t="e">
        <f t="shared" ca="1" si="17"/>
        <v>#N/A</v>
      </c>
      <c r="DE37" s="3" t="str">
        <f t="shared" ca="1" si="101"/>
        <v/>
      </c>
      <c r="DF37" s="3">
        <f t="shared" ca="1" si="199"/>
        <v>0</v>
      </c>
      <c r="DG37" s="2">
        <f t="shared" ca="1" si="102"/>
        <v>0</v>
      </c>
      <c r="DH37" s="3" t="str">
        <f t="shared" ca="1" si="18"/>
        <v/>
      </c>
      <c r="DI37" s="3" t="str">
        <f t="shared" ca="1" si="273"/>
        <v/>
      </c>
      <c r="DJ37" s="3" t="str">
        <f t="shared" ca="1" si="20"/>
        <v/>
      </c>
      <c r="DK37" s="3" t="str">
        <f t="shared" ca="1" si="103"/>
        <v/>
      </c>
      <c r="DL37" s="37" t="e">
        <f t="shared" ca="1" si="21"/>
        <v>#N/A</v>
      </c>
      <c r="DN37" s="2" t="str">
        <f t="shared" si="22"/>
        <v xml:space="preserve"> </v>
      </c>
      <c r="DO37" s="3" t="str">
        <f t="shared" si="104"/>
        <v xml:space="preserve"> </v>
      </c>
      <c r="DP37" s="3" t="str">
        <f>IF(AND(DO38=DO37,COUNT(DO37)=1),0,IF(AND(COUNT(DO37)=1,DO38&lt;&gt;DO37),1," "))</f>
        <v xml:space="preserve"> </v>
      </c>
      <c r="DT37" s="37" t="e">
        <f t="shared" si="23"/>
        <v>#N/A</v>
      </c>
      <c r="DU37" s="3">
        <v>30</v>
      </c>
      <c r="DV37" s="3">
        <v>11</v>
      </c>
      <c r="DW37" s="7">
        <v>20</v>
      </c>
      <c r="DX37" s="7"/>
      <c r="DY37" s="7" t="e">
        <f t="shared" si="106"/>
        <v>#NUM!</v>
      </c>
      <c r="DZ37" s="7" t="e">
        <f t="shared" si="24"/>
        <v>#NUM!</v>
      </c>
      <c r="EA37" s="7" t="e">
        <f t="shared" si="25"/>
        <v>#NUM!</v>
      </c>
      <c r="EB37" s="7" t="e">
        <f t="shared" si="107"/>
        <v>#NUM!</v>
      </c>
      <c r="EC37" s="3" t="e">
        <f t="shared" si="26"/>
        <v>#NUM!</v>
      </c>
      <c r="ED37" s="3" t="str">
        <f t="shared" si="108"/>
        <v/>
      </c>
      <c r="EE37" s="3" t="e">
        <f t="shared" si="109"/>
        <v>#DIV/0!</v>
      </c>
      <c r="EF37" s="3" t="str">
        <f t="shared" si="110"/>
        <v/>
      </c>
      <c r="EG37" s="3" t="str">
        <f t="shared" si="111"/>
        <v/>
      </c>
      <c r="EH37" s="3" t="str">
        <f t="shared" si="112"/>
        <v/>
      </c>
      <c r="EI37" s="3" t="str">
        <f t="shared" si="113"/>
        <v/>
      </c>
      <c r="EJ37" s="3" t="e">
        <f t="shared" si="114"/>
        <v>#DIV/0!</v>
      </c>
      <c r="EK37" s="3" t="e">
        <f t="shared" si="115"/>
        <v>#DIV/0!</v>
      </c>
      <c r="EL37" s="3" t="str">
        <f t="shared" si="116"/>
        <v/>
      </c>
      <c r="EM37" s="3" t="str">
        <f t="shared" si="117"/>
        <v/>
      </c>
      <c r="EN37" s="3" t="str">
        <f t="shared" si="118"/>
        <v/>
      </c>
      <c r="EO37" s="3" t="e">
        <f t="shared" si="119"/>
        <v>#DIV/0!</v>
      </c>
      <c r="EP37" s="3" t="e">
        <f t="shared" si="120"/>
        <v>#DIV/0!</v>
      </c>
      <c r="EQ37" s="3" t="str">
        <f t="shared" si="121"/>
        <v/>
      </c>
      <c r="ER37" s="3" t="str">
        <f t="shared" si="122"/>
        <v/>
      </c>
      <c r="ES37" s="3" t="e">
        <f t="shared" si="123"/>
        <v>#DIV/0!</v>
      </c>
      <c r="ET37" s="3" t="e">
        <f t="shared" si="124"/>
        <v>#DIV/0!</v>
      </c>
      <c r="EU37" s="3" t="str">
        <f t="shared" si="125"/>
        <v/>
      </c>
      <c r="EV37" s="3" t="e">
        <f t="shared" si="126"/>
        <v>#DIV/0!</v>
      </c>
      <c r="EW37" s="3" t="e">
        <f t="shared" si="127"/>
        <v>#DIV/0!</v>
      </c>
      <c r="EX37" s="3" t="e">
        <f t="shared" si="128"/>
        <v>#NUM!</v>
      </c>
      <c r="EZ37" s="40">
        <f t="shared" si="27"/>
        <v>1</v>
      </c>
      <c r="FA37" s="9" t="e">
        <f t="shared" si="28"/>
        <v>#NUM!</v>
      </c>
      <c r="FB37" s="9" t="e">
        <f t="shared" si="29"/>
        <v>#N/A</v>
      </c>
      <c r="FC37" s="9" t="e">
        <f t="shared" si="30"/>
        <v>#N/A</v>
      </c>
      <c r="FD37" s="9" t="e">
        <f t="shared" si="31"/>
        <v>#N/A</v>
      </c>
      <c r="FE37" s="3" t="e">
        <f t="shared" si="129"/>
        <v>#NUM!</v>
      </c>
      <c r="FG37" s="3" t="str">
        <f t="shared" si="130"/>
        <v/>
      </c>
      <c r="FH37" s="3" t="e">
        <f t="shared" si="131"/>
        <v>#DIV/0!</v>
      </c>
      <c r="FI37" s="3" t="str">
        <f t="shared" si="132"/>
        <v/>
      </c>
      <c r="FJ37" s="3" t="str">
        <f t="shared" si="133"/>
        <v/>
      </c>
      <c r="FK37" s="3" t="str">
        <f t="shared" si="134"/>
        <v/>
      </c>
      <c r="FL37" s="3" t="str">
        <f t="shared" si="135"/>
        <v/>
      </c>
      <c r="FM37" s="3" t="e">
        <f t="shared" si="136"/>
        <v>#DIV/0!</v>
      </c>
      <c r="FN37" s="3" t="e">
        <f t="shared" si="137"/>
        <v>#DIV/0!</v>
      </c>
      <c r="FO37" s="3" t="str">
        <f t="shared" si="138"/>
        <v/>
      </c>
      <c r="FP37" s="3" t="str">
        <f t="shared" si="139"/>
        <v/>
      </c>
      <c r="FQ37" s="3" t="str">
        <f t="shared" si="140"/>
        <v/>
      </c>
      <c r="FR37" s="3" t="e">
        <f t="shared" si="141"/>
        <v>#DIV/0!</v>
      </c>
      <c r="FS37" s="3" t="e">
        <f t="shared" si="142"/>
        <v>#DIV/0!</v>
      </c>
      <c r="FT37" s="3" t="str">
        <f t="shared" si="143"/>
        <v/>
      </c>
      <c r="FU37" s="3" t="str">
        <f t="shared" si="144"/>
        <v/>
      </c>
      <c r="FV37" s="3" t="e">
        <f t="shared" si="145"/>
        <v>#DIV/0!</v>
      </c>
      <c r="FW37" s="3" t="e">
        <f t="shared" si="146"/>
        <v>#DIV/0!</v>
      </c>
      <c r="FX37" s="3" t="str">
        <f t="shared" si="147"/>
        <v/>
      </c>
      <c r="FY37" s="3" t="e">
        <f t="shared" si="148"/>
        <v>#DIV/0!</v>
      </c>
      <c r="FZ37" s="3" t="e">
        <f t="shared" si="149"/>
        <v>#DIV/0!</v>
      </c>
      <c r="GA37" s="3" t="e">
        <f t="shared" si="150"/>
        <v>#NUM!</v>
      </c>
      <c r="GB37" s="3" t="str">
        <f t="shared" si="151"/>
        <v/>
      </c>
      <c r="GC37" s="3" t="str">
        <f t="shared" si="152"/>
        <v/>
      </c>
      <c r="GD37" s="3" t="str">
        <f t="shared" si="153"/>
        <v/>
      </c>
      <c r="GE37" s="3" t="str">
        <f t="shared" si="154"/>
        <v/>
      </c>
      <c r="GF37" s="3" t="str">
        <f t="shared" si="155"/>
        <v/>
      </c>
      <c r="GG37" s="3" t="str">
        <f t="shared" si="156"/>
        <v/>
      </c>
      <c r="GI37" s="9" t="str">
        <f t="shared" si="200"/>
        <v/>
      </c>
      <c r="GJ37" s="9" t="str">
        <f t="shared" si="157"/>
        <v/>
      </c>
      <c r="GK37" s="9" t="str">
        <f t="shared" si="158"/>
        <v/>
      </c>
      <c r="GL37" s="41" t="e">
        <f t="shared" si="159"/>
        <v>#DIV/0!</v>
      </c>
      <c r="GM37" s="41" t="e">
        <f t="shared" si="160"/>
        <v>#DIV/0!</v>
      </c>
      <c r="GN37" s="41" t="e">
        <f t="shared" si="32"/>
        <v>#N/A</v>
      </c>
      <c r="GO37" s="41" t="e">
        <f t="shared" si="33"/>
        <v>#N/A</v>
      </c>
      <c r="GP37" s="3" t="e">
        <f t="shared" si="161"/>
        <v>#NUM!</v>
      </c>
      <c r="GQ37" s="55" t="e">
        <f t="shared" si="34"/>
        <v>#NUM!</v>
      </c>
      <c r="GR37" s="55" t="e">
        <f t="shared" si="35"/>
        <v>#NUM!</v>
      </c>
      <c r="GS37" s="3" t="e">
        <f t="shared" si="36"/>
        <v>#NUM!</v>
      </c>
      <c r="GT37" s="3" t="e">
        <f t="shared" si="37"/>
        <v>#NUM!</v>
      </c>
      <c r="GU37" s="3" t="e">
        <f t="shared" si="38"/>
        <v>#NUM!</v>
      </c>
      <c r="GV37" s="3" t="e">
        <f t="shared" si="39"/>
        <v>#NUM!</v>
      </c>
      <c r="GX37" s="37" t="e">
        <f t="shared" si="40"/>
        <v>#NUM!</v>
      </c>
      <c r="GZ37" s="3" t="e">
        <f t="shared" si="41"/>
        <v>#NUM!</v>
      </c>
      <c r="HA37" s="3" t="e">
        <f t="shared" ca="1" si="213"/>
        <v>#NUM!</v>
      </c>
      <c r="HB37" s="2" t="e">
        <f t="shared" ca="1" si="214"/>
        <v>#NUM!</v>
      </c>
      <c r="HC37" s="2" t="e">
        <f t="shared" ca="1" si="224"/>
        <v>#NUM!</v>
      </c>
      <c r="HD37" s="39" t="e">
        <f t="shared" ca="1" si="163"/>
        <v>#NUM!</v>
      </c>
      <c r="HF37" s="3" t="str">
        <f t="shared" si="42"/>
        <v/>
      </c>
      <c r="HG37" s="3" t="str">
        <f t="shared" si="43"/>
        <v/>
      </c>
      <c r="HH37" s="3" t="str">
        <f t="shared" ca="1" si="247"/>
        <v xml:space="preserve"> </v>
      </c>
      <c r="HI37" s="3" t="str">
        <f t="shared" ca="1" si="248"/>
        <v/>
      </c>
      <c r="HJ37" s="3" t="str">
        <f t="shared" ca="1" si="241"/>
        <v/>
      </c>
      <c r="HK37" s="3" t="str">
        <f t="shared" ca="1" si="235"/>
        <v/>
      </c>
      <c r="HL37" s="3" t="str">
        <f t="shared" ca="1" si="225"/>
        <v/>
      </c>
      <c r="HM37" s="3" t="str">
        <f t="shared" ca="1" si="215"/>
        <v/>
      </c>
      <c r="HN37" s="3" t="str">
        <f t="shared" ca="1" si="201"/>
        <v/>
      </c>
      <c r="HO37" s="3" t="str">
        <f t="shared" ca="1" si="164"/>
        <v/>
      </c>
      <c r="HP37" s="37" t="e">
        <f t="shared" ca="1" si="44"/>
        <v>#N/A</v>
      </c>
      <c r="HQ37" s="3" t="str">
        <f t="shared" ca="1" si="249"/>
        <v xml:space="preserve"> </v>
      </c>
      <c r="HR37" s="3" t="str">
        <f t="shared" ca="1" si="250"/>
        <v/>
      </c>
      <c r="HS37" s="3" t="str">
        <f t="shared" ca="1" si="242"/>
        <v/>
      </c>
      <c r="HT37" s="3" t="str">
        <f t="shared" ca="1" si="236"/>
        <v/>
      </c>
      <c r="HU37" s="3" t="str">
        <f t="shared" ca="1" si="226"/>
        <v/>
      </c>
      <c r="HV37" s="3" t="str">
        <f t="shared" ca="1" si="216"/>
        <v/>
      </c>
      <c r="HW37" s="3" t="str">
        <f t="shared" ca="1" si="202"/>
        <v/>
      </c>
      <c r="HX37" s="3" t="str">
        <f t="shared" ca="1" si="165"/>
        <v/>
      </c>
      <c r="HY37" s="37" t="e">
        <f t="shared" ca="1" si="45"/>
        <v>#N/A</v>
      </c>
      <c r="IA37" s="3" t="e">
        <f t="shared" ca="1" si="166"/>
        <v>#NUM!</v>
      </c>
      <c r="IB37" s="3" t="e">
        <f t="shared" ca="1" si="203"/>
        <v>#NUM!</v>
      </c>
      <c r="IC37" s="2" t="e">
        <f t="shared" ca="1" si="167"/>
        <v>#NUM!</v>
      </c>
      <c r="ID37" s="37" t="e">
        <f t="shared" ca="1" si="46"/>
        <v>#NUM!</v>
      </c>
      <c r="IE37" s="3" t="e">
        <f t="shared" ca="1" si="168"/>
        <v>#NUM!</v>
      </c>
      <c r="IF37" s="3" t="e">
        <f t="shared" ca="1" si="169"/>
        <v>#NUM!</v>
      </c>
      <c r="IG37" s="2" t="e">
        <f t="shared" ca="1" si="170"/>
        <v>#NUM!</v>
      </c>
      <c r="IH37" s="37" t="e">
        <f t="shared" ca="1" si="47"/>
        <v>#NUM!</v>
      </c>
      <c r="II37" s="3" t="e">
        <f t="shared" si="171"/>
        <v>#N/A</v>
      </c>
      <c r="IJ37" s="3" t="e">
        <f t="shared" si="172"/>
        <v>#N/A</v>
      </c>
      <c r="IK37" s="3" t="str">
        <f t="shared" ca="1" si="269"/>
        <v xml:space="preserve"> </v>
      </c>
      <c r="IL37" s="3" t="str">
        <f t="shared" ca="1" si="270"/>
        <v/>
      </c>
      <c r="IM37" s="3" t="e">
        <f t="shared" ca="1" si="267"/>
        <v>#N/A</v>
      </c>
      <c r="IN37" s="3" t="e">
        <f t="shared" ca="1" si="265"/>
        <v>#N/A</v>
      </c>
      <c r="IO37" s="3" t="e">
        <f t="shared" ca="1" si="263"/>
        <v>#N/A</v>
      </c>
      <c r="IP37" s="3" t="e">
        <f t="shared" ca="1" si="261"/>
        <v>#N/A</v>
      </c>
      <c r="IQ37" s="3" t="e">
        <f t="shared" ca="1" si="259"/>
        <v>#N/A</v>
      </c>
      <c r="IR37" s="3" t="e">
        <f t="shared" ca="1" si="257"/>
        <v>#N/A</v>
      </c>
      <c r="IS37" s="3" t="e">
        <f t="shared" ca="1" si="251"/>
        <v>#N/A</v>
      </c>
      <c r="IT37" s="3" t="e">
        <f t="shared" ca="1" si="243"/>
        <v>#N/A</v>
      </c>
      <c r="IU37" s="3" t="e">
        <f t="shared" ca="1" si="237"/>
        <v>#N/A</v>
      </c>
      <c r="IV37" s="3" t="e">
        <f t="shared" ca="1" si="227"/>
        <v>#N/A</v>
      </c>
      <c r="IW37" s="3" t="e">
        <f t="shared" ca="1" si="217"/>
        <v>#N/A</v>
      </c>
      <c r="IX37" s="3" t="e">
        <f t="shared" ca="1" si="204"/>
        <v>#N/A</v>
      </c>
      <c r="IY37" s="3" t="e">
        <f t="shared" ca="1" si="173"/>
        <v>#N/A</v>
      </c>
      <c r="IZ37" s="37" t="e">
        <f t="shared" ca="1" si="48"/>
        <v>#N/A</v>
      </c>
      <c r="JB37" s="3" t="str">
        <f t="shared" si="174"/>
        <v/>
      </c>
      <c r="JC37" s="55" t="e">
        <f t="shared" si="175"/>
        <v>#NUM!</v>
      </c>
      <c r="JD37" s="41" t="e">
        <f t="shared" si="176"/>
        <v>#NUM!</v>
      </c>
      <c r="JE37" s="41" t="e">
        <f t="shared" si="177"/>
        <v>#NUM!</v>
      </c>
      <c r="JF37" s="3" t="e">
        <f t="shared" si="178"/>
        <v>#NUM!</v>
      </c>
      <c r="JG37" s="41" t="e">
        <f t="shared" si="179"/>
        <v>#NUM!</v>
      </c>
      <c r="JH37" s="41" t="e">
        <f t="shared" si="180"/>
        <v>#NUM!</v>
      </c>
      <c r="JJ37" s="37" t="e">
        <f t="shared" si="181"/>
        <v>#NUM!</v>
      </c>
      <c r="JL37" s="3" t="e">
        <f t="shared" si="182"/>
        <v>#NUM!</v>
      </c>
      <c r="JM37" s="3" t="e">
        <f t="shared" ca="1" si="205"/>
        <v>#NUM!</v>
      </c>
      <c r="JP37" s="37" t="e">
        <f t="shared" ca="1" si="183"/>
        <v>#NUM!</v>
      </c>
      <c r="JR37" s="37" t="str">
        <f t="shared" si="184"/>
        <v/>
      </c>
      <c r="JS37" s="3" t="str">
        <f t="shared" si="185"/>
        <v/>
      </c>
      <c r="JT37" s="3" t="str">
        <f t="shared" ca="1" si="252"/>
        <v xml:space="preserve"> </v>
      </c>
      <c r="JU37" s="3" t="str">
        <f t="shared" ca="1" si="253"/>
        <v/>
      </c>
      <c r="JV37" s="3" t="str">
        <f t="shared" ca="1" si="244"/>
        <v/>
      </c>
      <c r="JW37" s="3" t="str">
        <f t="shared" ca="1" si="238"/>
        <v/>
      </c>
      <c r="JX37" s="3" t="str">
        <f t="shared" ca="1" si="228"/>
        <v/>
      </c>
      <c r="JY37" s="3" t="str">
        <f t="shared" ca="1" si="218"/>
        <v/>
      </c>
      <c r="JZ37" s="3" t="str">
        <f t="shared" ca="1" si="206"/>
        <v/>
      </c>
      <c r="KA37" s="3" t="str">
        <f t="shared" ca="1" si="186"/>
        <v/>
      </c>
      <c r="KB37" s="3" t="e">
        <f t="shared" ca="1" si="187"/>
        <v>#N/A</v>
      </c>
      <c r="KC37" s="3" t="str">
        <f t="shared" ca="1" si="254"/>
        <v xml:space="preserve"> </v>
      </c>
      <c r="KD37" s="3" t="str">
        <f t="shared" ca="1" si="255"/>
        <v/>
      </c>
      <c r="KE37" s="3" t="str">
        <f t="shared" ca="1" si="245"/>
        <v/>
      </c>
      <c r="KF37" s="3" t="str">
        <f t="shared" ca="1" si="239"/>
        <v/>
      </c>
      <c r="KG37" s="3" t="str">
        <f t="shared" ca="1" si="229"/>
        <v/>
      </c>
      <c r="KH37" s="3" t="str">
        <f t="shared" ca="1" si="219"/>
        <v/>
      </c>
      <c r="KI37" s="3" t="str">
        <f t="shared" ca="1" si="207"/>
        <v/>
      </c>
      <c r="KJ37" s="3" t="str">
        <f t="shared" ca="1" si="188"/>
        <v/>
      </c>
      <c r="KK37" s="3" t="e">
        <f t="shared" ca="1" si="189"/>
        <v>#N/A</v>
      </c>
      <c r="KU37" s="3" t="e">
        <f t="shared" si="190"/>
        <v>#NUM!</v>
      </c>
      <c r="KV37" s="3" t="e">
        <f t="shared" si="191"/>
        <v>#NUM!</v>
      </c>
      <c r="KW37" s="3" t="str">
        <f t="shared" ca="1" si="271"/>
        <v xml:space="preserve"> </v>
      </c>
      <c r="KX37" s="3" t="str">
        <f t="shared" ca="1" si="272"/>
        <v/>
      </c>
      <c r="KY37" s="3" t="e">
        <f t="shared" ca="1" si="268"/>
        <v>#NUM!</v>
      </c>
      <c r="KZ37" s="3" t="e">
        <f t="shared" ca="1" si="266"/>
        <v>#NUM!</v>
      </c>
      <c r="LA37" s="3" t="e">
        <f t="shared" ca="1" si="264"/>
        <v>#NUM!</v>
      </c>
      <c r="LB37" s="3" t="e">
        <f t="shared" ca="1" si="262"/>
        <v>#NUM!</v>
      </c>
      <c r="LC37" s="3" t="e">
        <f t="shared" ca="1" si="260"/>
        <v>#NUM!</v>
      </c>
      <c r="LD37" s="3" t="e">
        <f t="shared" ca="1" si="258"/>
        <v>#NUM!</v>
      </c>
      <c r="LE37" s="3" t="e">
        <f t="shared" ca="1" si="256"/>
        <v>#NUM!</v>
      </c>
      <c r="LF37" s="3" t="e">
        <f t="shared" ca="1" si="246"/>
        <v>#NUM!</v>
      </c>
      <c r="LG37" s="3" t="e">
        <f t="shared" ca="1" si="240"/>
        <v>#NUM!</v>
      </c>
      <c r="LH37" s="3" t="e">
        <f t="shared" ca="1" si="230"/>
        <v>#NUM!</v>
      </c>
      <c r="LI37" s="3" t="e">
        <f t="shared" ca="1" si="220"/>
        <v>#NUM!</v>
      </c>
      <c r="LJ37" s="3" t="e">
        <f t="shared" ca="1" si="208"/>
        <v>#NUM!</v>
      </c>
      <c r="LK37" s="3" t="e">
        <f t="shared" ca="1" si="192"/>
        <v>#NUM!</v>
      </c>
      <c r="LL37" s="37" t="e">
        <f t="shared" ca="1" si="193"/>
        <v>#NUM!</v>
      </c>
    </row>
    <row r="38" spans="1:324" s="3" customFormat="1">
      <c r="A38" s="42" t="e">
        <f>IF(D38="","",Data!C46)</f>
        <v>#N/A</v>
      </c>
      <c r="B38" s="5" t="e">
        <f>IF(D38="","",Data!B46)</f>
        <v>#N/A</v>
      </c>
      <c r="C38" s="3">
        <v>30</v>
      </c>
      <c r="D38" s="3" t="e">
        <f>IF(Data!C46="", NA(), Data!C46)</f>
        <v>#N/A</v>
      </c>
      <c r="E38" s="3" t="str">
        <f>IF(Data!C46="", " ", Data!D46)</f>
        <v xml:space="preserve"> </v>
      </c>
      <c r="F38" s="3" t="str">
        <f>IF(E38=" "," ",Data!F$26)</f>
        <v xml:space="preserve"> </v>
      </c>
      <c r="G38" s="3" t="str">
        <f>IF($C38&lt;Data!$F$37,"x"," ")</f>
        <v xml:space="preserve"> </v>
      </c>
      <c r="H38" s="3" t="e">
        <f>IF(I38="",#REF!,I38)</f>
        <v>#N/A</v>
      </c>
      <c r="I38" s="2" t="e">
        <f t="shared" si="49"/>
        <v>#N/A</v>
      </c>
      <c r="J38" s="3" t="str">
        <f>IF(AND(Data!$F$37&lt;&gt;""),IF(AD38=$E38,1,""))</f>
        <v/>
      </c>
      <c r="K38" s="3">
        <f>IF(AND(Data!$F$40&lt;&gt;""),IF(AE38=$E38,2,""))</f>
        <v>2</v>
      </c>
      <c r="L38" s="3" t="str">
        <f>IF(AND(Data!$F$43&lt;&gt;""),IF(AF38=$E38,3,""))</f>
        <v/>
      </c>
      <c r="M38" s="3" t="str">
        <f>IF(AND(Data!$F$46&lt;&gt;""),IF(AG38=$E38,4,""))</f>
        <v/>
      </c>
      <c r="N38" s="3" t="str">
        <f>IF(AND(Data!$F$49&lt;&gt;""),IF(AH38=$E38,5,""))</f>
        <v/>
      </c>
      <c r="O38" s="3" t="str">
        <f>IF(AND(Calc!$LQ$3&lt;&gt;""),IF(AI38=$E38,6,""))</f>
        <v/>
      </c>
      <c r="P38" s="3">
        <f t="shared" si="50"/>
        <v>2</v>
      </c>
      <c r="Q38" s="3">
        <f t="shared" si="51"/>
        <v>2</v>
      </c>
      <c r="R38" s="3" t="str">
        <f t="shared" si="52"/>
        <v/>
      </c>
      <c r="S38" s="3" t="str">
        <f t="shared" si="53"/>
        <v/>
      </c>
      <c r="T38" s="3" t="str">
        <f t="shared" si="54"/>
        <v/>
      </c>
      <c r="U38" s="3">
        <f t="shared" si="55"/>
        <v>2</v>
      </c>
      <c r="V38" s="3">
        <f t="shared" si="56"/>
        <v>2</v>
      </c>
      <c r="W38" s="3" t="str">
        <f t="shared" si="57"/>
        <v/>
      </c>
      <c r="X38" s="3" t="str">
        <f t="shared" si="58"/>
        <v/>
      </c>
      <c r="Y38" s="3">
        <f t="shared" si="59"/>
        <v>2</v>
      </c>
      <c r="Z38" s="3">
        <f t="shared" si="60"/>
        <v>2</v>
      </c>
      <c r="AA38" s="3" t="str">
        <f t="shared" si="61"/>
        <v/>
      </c>
      <c r="AB38" s="3">
        <f t="shared" si="62"/>
        <v>2</v>
      </c>
      <c r="AC38" s="49">
        <f t="shared" si="63"/>
        <v>2</v>
      </c>
      <c r="AD38" s="3" t="str">
        <f>IF($C38&lt;Data!$F$37,E38,"")</f>
        <v/>
      </c>
      <c r="AE38" s="3" t="str">
        <f>IF(AND($C38&gt;=Data!$F$37),IF($C38&lt;Data!$F$40,E38,""))</f>
        <v xml:space="preserve"> </v>
      </c>
      <c r="AF38" s="3" t="b">
        <f>IF(AND($C38&gt;=Data!$F$40),IF($C38&lt;Data!$F$43,E38,""))</f>
        <v>0</v>
      </c>
      <c r="AG38" s="3" t="b">
        <f>IF(AND($C38&gt;=Data!$F$43),IF($C38&lt;Data!$F$46,E38,""))</f>
        <v>0</v>
      </c>
      <c r="AH38" s="3" t="b">
        <f>IF(AND($C38&gt;=Data!$F$46),IF($C38&lt;Data!$F$49,E38,""))</f>
        <v>0</v>
      </c>
      <c r="AI38" s="3" t="b">
        <f>IF(AND($C38&gt;=Data!$F$49),IF($C38&lt;=Calc!$LQ$3,E38,""))</f>
        <v>0</v>
      </c>
      <c r="AJ38" s="3" t="str">
        <f t="shared" si="0"/>
        <v xml:space="preserve"> </v>
      </c>
      <c r="AK38" s="3" t="str">
        <f t="shared" si="64"/>
        <v/>
      </c>
      <c r="AL38" s="3" t="e">
        <f t="shared" si="65"/>
        <v>#NUM!</v>
      </c>
      <c r="AM38" s="3" t="str">
        <f t="shared" si="66"/>
        <v/>
      </c>
      <c r="AN38" s="3" t="str">
        <f t="shared" si="67"/>
        <v/>
      </c>
      <c r="AO38" s="3" t="str">
        <f t="shared" si="68"/>
        <v/>
      </c>
      <c r="AP38" s="3" t="str">
        <f t="shared" si="69"/>
        <v/>
      </c>
      <c r="AQ38" s="3" t="e">
        <f t="shared" si="70"/>
        <v>#NUM!</v>
      </c>
      <c r="AR38" s="3" t="e">
        <f t="shared" si="71"/>
        <v>#NUM!</v>
      </c>
      <c r="AS38" s="3" t="str">
        <f t="shared" si="72"/>
        <v/>
      </c>
      <c r="AT38" s="3" t="str">
        <f t="shared" si="73"/>
        <v/>
      </c>
      <c r="AU38" s="3" t="str">
        <f t="shared" si="74"/>
        <v/>
      </c>
      <c r="AV38" s="3" t="e">
        <f t="shared" si="75"/>
        <v>#NUM!</v>
      </c>
      <c r="AW38" s="3" t="e">
        <f t="shared" si="76"/>
        <v>#NUM!</v>
      </c>
      <c r="AX38" s="3" t="str">
        <f t="shared" si="77"/>
        <v/>
      </c>
      <c r="AY38" s="3" t="str">
        <f t="shared" si="78"/>
        <v/>
      </c>
      <c r="AZ38" s="3" t="e">
        <f t="shared" si="79"/>
        <v>#NUM!</v>
      </c>
      <c r="BA38" s="3" t="e">
        <f t="shared" si="80"/>
        <v>#NUM!</v>
      </c>
      <c r="BB38" s="3" t="str">
        <f t="shared" si="81"/>
        <v/>
      </c>
      <c r="BC38" s="3" t="e">
        <f t="shared" si="82"/>
        <v>#NUM!</v>
      </c>
      <c r="BD38" s="3" t="e">
        <f t="shared" si="83"/>
        <v>#NUM!</v>
      </c>
      <c r="BE38" s="3" t="e">
        <f t="shared" si="84"/>
        <v>#NUM!</v>
      </c>
      <c r="BF38" s="9" t="e">
        <f t="shared" si="1"/>
        <v>#N/A</v>
      </c>
      <c r="BG38" s="3" t="e">
        <f t="shared" si="2"/>
        <v>#N/A</v>
      </c>
      <c r="BH38" s="3" t="e">
        <f t="shared" si="3"/>
        <v>#N/A</v>
      </c>
      <c r="BI38" s="3" t="e">
        <f t="shared" si="85"/>
        <v>#NUM!</v>
      </c>
      <c r="BJ38" s="44" t="str">
        <f t="shared" si="86"/>
        <v/>
      </c>
      <c r="BK38" s="52">
        <f t="shared" si="4"/>
        <v>2</v>
      </c>
      <c r="BL38" s="52" t="str">
        <f t="shared" ca="1" si="231"/>
        <v xml:space="preserve"> </v>
      </c>
      <c r="BM38" s="52" t="str">
        <f t="shared" ca="1" si="232"/>
        <v xml:space="preserve"> </v>
      </c>
      <c r="BN38" s="52" t="str">
        <f t="shared" ca="1" si="221"/>
        <v xml:space="preserve"> </v>
      </c>
      <c r="BO38" s="52" t="str">
        <f t="shared" ca="1" si="209"/>
        <v xml:space="preserve"> </v>
      </c>
      <c r="BP38" s="52" t="str">
        <f t="shared" ca="1" si="194"/>
        <v xml:space="preserve"> </v>
      </c>
      <c r="BQ38" s="52" t="str">
        <f t="shared" ca="1" si="87"/>
        <v xml:space="preserve"> </v>
      </c>
      <c r="BR38" s="52" t="e">
        <f t="shared" ca="1" si="5"/>
        <v>#N/A</v>
      </c>
      <c r="BS38" s="52"/>
      <c r="BT38" s="3" t="str">
        <f t="shared" si="88"/>
        <v/>
      </c>
      <c r="BU38" s="3">
        <f t="shared" si="6"/>
        <v>0</v>
      </c>
      <c r="BV38" s="3">
        <f t="shared" si="89"/>
        <v>1</v>
      </c>
      <c r="BW38" s="3">
        <f t="shared" si="90"/>
        <v>0</v>
      </c>
      <c r="BX38" s="3" t="str">
        <f t="shared" ca="1" si="7"/>
        <v xml:space="preserve"> </v>
      </c>
      <c r="BY38" s="3" t="str">
        <f t="shared" ca="1" si="233"/>
        <v/>
      </c>
      <c r="BZ38" s="3" t="str">
        <f t="shared" ca="1" si="222"/>
        <v/>
      </c>
      <c r="CA38" s="3" t="str">
        <f t="shared" ca="1" si="210"/>
        <v/>
      </c>
      <c r="CB38" s="3" t="str">
        <f t="shared" ca="1" si="195"/>
        <v/>
      </c>
      <c r="CC38" s="3" t="str">
        <f t="shared" ca="1" si="91"/>
        <v/>
      </c>
      <c r="CD38" s="3" t="str">
        <f t="shared" ca="1" si="8"/>
        <v/>
      </c>
      <c r="CE38" s="3" t="str">
        <f t="shared" ca="1" si="9"/>
        <v/>
      </c>
      <c r="CF38" s="3" t="str">
        <f t="shared" si="10"/>
        <v/>
      </c>
      <c r="CG38" s="37" t="e">
        <f t="shared" ca="1" si="11"/>
        <v>#N/A</v>
      </c>
      <c r="CH38" s="3" t="str">
        <f t="shared" si="12"/>
        <v/>
      </c>
      <c r="CI38" s="3">
        <f t="shared" si="92"/>
        <v>0</v>
      </c>
      <c r="CJ38" s="3">
        <f t="shared" si="196"/>
        <v>1</v>
      </c>
      <c r="CK38" s="3">
        <f t="shared" si="197"/>
        <v>0</v>
      </c>
      <c r="CL38" s="3" t="str">
        <f t="shared" ca="1" si="13"/>
        <v xml:space="preserve"> </v>
      </c>
      <c r="CM38" s="3" t="str">
        <f t="shared" ca="1" si="234"/>
        <v/>
      </c>
      <c r="CN38" s="3" t="str">
        <f t="shared" ca="1" si="223"/>
        <v/>
      </c>
      <c r="CO38" s="3" t="str">
        <f t="shared" ca="1" si="211"/>
        <v/>
      </c>
      <c r="CP38" s="3" t="str">
        <f t="shared" ca="1" si="198"/>
        <v/>
      </c>
      <c r="CQ38" s="3" t="str">
        <f t="shared" ca="1" si="93"/>
        <v/>
      </c>
      <c r="CR38" s="3" t="str">
        <f t="shared" ca="1" si="94"/>
        <v/>
      </c>
      <c r="CS38" s="3" t="str">
        <f t="shared" ca="1" si="95"/>
        <v/>
      </c>
      <c r="CT38" s="3" t="str">
        <f t="shared" si="96"/>
        <v/>
      </c>
      <c r="CU38" s="37" t="e">
        <f t="shared" ca="1" si="97"/>
        <v>#N/A</v>
      </c>
      <c r="CW38" s="3" t="str">
        <f t="shared" ca="1" si="98"/>
        <v/>
      </c>
      <c r="CX38" s="3">
        <f t="shared" ca="1" si="212"/>
        <v>0</v>
      </c>
      <c r="CY38" s="2">
        <f t="shared" ca="1" si="99"/>
        <v>0</v>
      </c>
      <c r="CZ38" s="3" t="str">
        <f t="shared" ca="1" si="14"/>
        <v/>
      </c>
      <c r="DA38" s="3" t="str">
        <f t="shared" ca="1" si="15"/>
        <v/>
      </c>
      <c r="DB38" s="3" t="str">
        <f t="shared" ca="1" si="16"/>
        <v/>
      </c>
      <c r="DC38" s="3" t="str">
        <f t="shared" ca="1" si="100"/>
        <v/>
      </c>
      <c r="DD38" s="37" t="e">
        <f t="shared" ca="1" si="17"/>
        <v>#N/A</v>
      </c>
      <c r="DE38" s="3" t="str">
        <f t="shared" ca="1" si="101"/>
        <v/>
      </c>
      <c r="DF38" s="3">
        <f t="shared" ca="1" si="199"/>
        <v>0</v>
      </c>
      <c r="DG38" s="2">
        <f t="shared" ca="1" si="102"/>
        <v>0</v>
      </c>
      <c r="DH38" s="3" t="str">
        <f t="shared" ca="1" si="18"/>
        <v/>
      </c>
      <c r="DI38" s="3" t="str">
        <f t="shared" ca="1" si="273"/>
        <v/>
      </c>
      <c r="DJ38" s="3" t="str">
        <f t="shared" ca="1" si="20"/>
        <v/>
      </c>
      <c r="DK38" s="3" t="str">
        <f t="shared" ca="1" si="103"/>
        <v/>
      </c>
      <c r="DL38" s="37" t="e">
        <f t="shared" ca="1" si="21"/>
        <v>#N/A</v>
      </c>
      <c r="DN38" s="2" t="str">
        <f t="shared" si="22"/>
        <v xml:space="preserve"> </v>
      </c>
      <c r="DO38" s="3" t="str">
        <f t="shared" si="104"/>
        <v xml:space="preserve"> </v>
      </c>
      <c r="DP38" s="3" t="str">
        <f>IF(AND(DO39=DO38,COUNT(DO38)=1),0,IF(AND(COUNT(DO38)=1,DO39&lt;&gt;DO38),1," "))</f>
        <v xml:space="preserve"> </v>
      </c>
      <c r="DT38" s="37" t="e">
        <f t="shared" si="23"/>
        <v>#N/A</v>
      </c>
      <c r="DU38" s="7">
        <v>31</v>
      </c>
      <c r="DV38" s="7">
        <v>11</v>
      </c>
      <c r="DW38" s="7">
        <v>21</v>
      </c>
      <c r="DX38" s="7"/>
      <c r="DY38" s="7" t="e">
        <f t="shared" si="106"/>
        <v>#NUM!</v>
      </c>
      <c r="DZ38" s="7" t="e">
        <f t="shared" si="24"/>
        <v>#NUM!</v>
      </c>
      <c r="EA38" s="7" t="e">
        <f t="shared" si="25"/>
        <v>#NUM!</v>
      </c>
      <c r="EB38" s="7" t="e">
        <f t="shared" si="107"/>
        <v>#NUM!</v>
      </c>
      <c r="EC38" s="3" t="e">
        <f t="shared" si="26"/>
        <v>#NUM!</v>
      </c>
      <c r="ED38" s="3" t="str">
        <f t="shared" si="108"/>
        <v/>
      </c>
      <c r="EE38" s="3" t="e">
        <f t="shared" si="109"/>
        <v>#DIV/0!</v>
      </c>
      <c r="EF38" s="3" t="str">
        <f t="shared" si="110"/>
        <v/>
      </c>
      <c r="EG38" s="3" t="str">
        <f t="shared" si="111"/>
        <v/>
      </c>
      <c r="EH38" s="3" t="str">
        <f t="shared" si="112"/>
        <v/>
      </c>
      <c r="EI38" s="3" t="str">
        <f t="shared" si="113"/>
        <v/>
      </c>
      <c r="EJ38" s="3" t="e">
        <f t="shared" si="114"/>
        <v>#DIV/0!</v>
      </c>
      <c r="EK38" s="3" t="e">
        <f t="shared" si="115"/>
        <v>#DIV/0!</v>
      </c>
      <c r="EL38" s="3" t="str">
        <f t="shared" si="116"/>
        <v/>
      </c>
      <c r="EM38" s="3" t="str">
        <f t="shared" si="117"/>
        <v/>
      </c>
      <c r="EN38" s="3" t="str">
        <f t="shared" si="118"/>
        <v/>
      </c>
      <c r="EO38" s="3" t="e">
        <f t="shared" si="119"/>
        <v>#DIV/0!</v>
      </c>
      <c r="EP38" s="3" t="e">
        <f t="shared" si="120"/>
        <v>#DIV/0!</v>
      </c>
      <c r="EQ38" s="3" t="str">
        <f t="shared" si="121"/>
        <v/>
      </c>
      <c r="ER38" s="3" t="str">
        <f t="shared" si="122"/>
        <v/>
      </c>
      <c r="ES38" s="3" t="e">
        <f t="shared" si="123"/>
        <v>#DIV/0!</v>
      </c>
      <c r="ET38" s="3" t="e">
        <f t="shared" si="124"/>
        <v>#DIV/0!</v>
      </c>
      <c r="EU38" s="3" t="str">
        <f t="shared" si="125"/>
        <v/>
      </c>
      <c r="EV38" s="3" t="e">
        <f t="shared" si="126"/>
        <v>#DIV/0!</v>
      </c>
      <c r="EW38" s="3" t="e">
        <f t="shared" si="127"/>
        <v>#DIV/0!</v>
      </c>
      <c r="EX38" s="3" t="e">
        <f t="shared" si="128"/>
        <v>#NUM!</v>
      </c>
      <c r="EZ38" s="40">
        <f t="shared" si="27"/>
        <v>1</v>
      </c>
      <c r="FA38" s="9" t="e">
        <f t="shared" si="28"/>
        <v>#NUM!</v>
      </c>
      <c r="FB38" s="9" t="e">
        <f t="shared" si="29"/>
        <v>#N/A</v>
      </c>
      <c r="FC38" s="9" t="e">
        <f t="shared" si="30"/>
        <v>#N/A</v>
      </c>
      <c r="FD38" s="9" t="e">
        <f t="shared" si="31"/>
        <v>#N/A</v>
      </c>
      <c r="FE38" s="3" t="e">
        <f t="shared" si="129"/>
        <v>#NUM!</v>
      </c>
      <c r="FG38" s="3" t="str">
        <f t="shared" si="130"/>
        <v/>
      </c>
      <c r="FH38" s="3" t="e">
        <f t="shared" si="131"/>
        <v>#DIV/0!</v>
      </c>
      <c r="FI38" s="3" t="str">
        <f t="shared" si="132"/>
        <v/>
      </c>
      <c r="FJ38" s="3" t="str">
        <f t="shared" si="133"/>
        <v/>
      </c>
      <c r="FK38" s="3" t="str">
        <f t="shared" si="134"/>
        <v/>
      </c>
      <c r="FL38" s="3" t="str">
        <f t="shared" si="135"/>
        <v/>
      </c>
      <c r="FM38" s="3" t="e">
        <f t="shared" si="136"/>
        <v>#DIV/0!</v>
      </c>
      <c r="FN38" s="3" t="e">
        <f t="shared" si="137"/>
        <v>#DIV/0!</v>
      </c>
      <c r="FO38" s="3" t="str">
        <f t="shared" si="138"/>
        <v/>
      </c>
      <c r="FP38" s="3" t="str">
        <f t="shared" si="139"/>
        <v/>
      </c>
      <c r="FQ38" s="3" t="str">
        <f t="shared" si="140"/>
        <v/>
      </c>
      <c r="FR38" s="3" t="e">
        <f t="shared" si="141"/>
        <v>#DIV/0!</v>
      </c>
      <c r="FS38" s="3" t="e">
        <f t="shared" si="142"/>
        <v>#DIV/0!</v>
      </c>
      <c r="FT38" s="3" t="str">
        <f t="shared" si="143"/>
        <v/>
      </c>
      <c r="FU38" s="3" t="str">
        <f t="shared" si="144"/>
        <v/>
      </c>
      <c r="FV38" s="3" t="e">
        <f t="shared" si="145"/>
        <v>#DIV/0!</v>
      </c>
      <c r="FW38" s="3" t="e">
        <f t="shared" si="146"/>
        <v>#DIV/0!</v>
      </c>
      <c r="FX38" s="3" t="str">
        <f t="shared" si="147"/>
        <v/>
      </c>
      <c r="FY38" s="3" t="e">
        <f t="shared" si="148"/>
        <v>#DIV/0!</v>
      </c>
      <c r="FZ38" s="3" t="e">
        <f t="shared" si="149"/>
        <v>#DIV/0!</v>
      </c>
      <c r="GA38" s="3" t="e">
        <f t="shared" si="150"/>
        <v>#NUM!</v>
      </c>
      <c r="GB38" s="3" t="str">
        <f t="shared" si="151"/>
        <v/>
      </c>
      <c r="GC38" s="3" t="str">
        <f t="shared" si="152"/>
        <v/>
      </c>
      <c r="GD38" s="3" t="str">
        <f t="shared" si="153"/>
        <v/>
      </c>
      <c r="GE38" s="3" t="str">
        <f t="shared" si="154"/>
        <v/>
      </c>
      <c r="GF38" s="3" t="str">
        <f t="shared" si="155"/>
        <v/>
      </c>
      <c r="GG38" s="3" t="str">
        <f t="shared" si="156"/>
        <v/>
      </c>
      <c r="GI38" s="9" t="str">
        <f t="shared" si="200"/>
        <v/>
      </c>
      <c r="GJ38" s="9" t="str">
        <f t="shared" si="157"/>
        <v/>
      </c>
      <c r="GK38" s="9" t="str">
        <f t="shared" si="158"/>
        <v/>
      </c>
      <c r="GL38" s="41" t="e">
        <f t="shared" si="159"/>
        <v>#DIV/0!</v>
      </c>
      <c r="GM38" s="41" t="e">
        <f t="shared" si="160"/>
        <v>#DIV/0!</v>
      </c>
      <c r="GN38" s="41" t="e">
        <f t="shared" si="32"/>
        <v>#N/A</v>
      </c>
      <c r="GO38" s="41" t="e">
        <f t="shared" si="33"/>
        <v>#N/A</v>
      </c>
      <c r="GP38" s="3" t="e">
        <f t="shared" si="161"/>
        <v>#NUM!</v>
      </c>
      <c r="GQ38" s="55" t="e">
        <f t="shared" si="34"/>
        <v>#NUM!</v>
      </c>
      <c r="GR38" s="55" t="e">
        <f t="shared" si="35"/>
        <v>#NUM!</v>
      </c>
      <c r="GS38" s="3" t="e">
        <f t="shared" si="36"/>
        <v>#NUM!</v>
      </c>
      <c r="GT38" s="3" t="e">
        <f t="shared" si="37"/>
        <v>#NUM!</v>
      </c>
      <c r="GU38" s="3" t="e">
        <f t="shared" si="38"/>
        <v>#NUM!</v>
      </c>
      <c r="GV38" s="3" t="e">
        <f t="shared" si="39"/>
        <v>#NUM!</v>
      </c>
      <c r="GX38" s="37" t="e">
        <f t="shared" si="40"/>
        <v>#NUM!</v>
      </c>
      <c r="GZ38" s="3" t="e">
        <f t="shared" si="41"/>
        <v>#NUM!</v>
      </c>
      <c r="HA38" s="3" t="e">
        <f t="shared" ca="1" si="213"/>
        <v>#NUM!</v>
      </c>
      <c r="HB38" s="2" t="e">
        <f t="shared" ca="1" si="214"/>
        <v>#NUM!</v>
      </c>
      <c r="HC38" s="2" t="e">
        <f t="shared" ca="1" si="224"/>
        <v>#NUM!</v>
      </c>
      <c r="HD38" s="39" t="e">
        <f t="shared" ca="1" si="163"/>
        <v>#NUM!</v>
      </c>
      <c r="HF38" s="3" t="str">
        <f t="shared" si="42"/>
        <v/>
      </c>
      <c r="HG38" s="3" t="str">
        <f t="shared" si="43"/>
        <v/>
      </c>
      <c r="HH38" s="3" t="str">
        <f t="shared" ca="1" si="247"/>
        <v xml:space="preserve"> </v>
      </c>
      <c r="HI38" s="3" t="str">
        <f t="shared" ca="1" si="248"/>
        <v/>
      </c>
      <c r="HJ38" s="3" t="str">
        <f t="shared" ca="1" si="241"/>
        <v/>
      </c>
      <c r="HK38" s="3" t="str">
        <f t="shared" ca="1" si="235"/>
        <v/>
      </c>
      <c r="HL38" s="3" t="str">
        <f t="shared" ca="1" si="225"/>
        <v/>
      </c>
      <c r="HM38" s="3" t="str">
        <f t="shared" ca="1" si="215"/>
        <v/>
      </c>
      <c r="HN38" s="3" t="str">
        <f t="shared" ca="1" si="201"/>
        <v/>
      </c>
      <c r="HO38" s="3" t="str">
        <f t="shared" ca="1" si="164"/>
        <v/>
      </c>
      <c r="HP38" s="37" t="e">
        <f t="shared" ca="1" si="44"/>
        <v>#N/A</v>
      </c>
      <c r="HQ38" s="3" t="str">
        <f t="shared" ca="1" si="249"/>
        <v xml:space="preserve"> </v>
      </c>
      <c r="HR38" s="3" t="str">
        <f t="shared" ca="1" si="250"/>
        <v/>
      </c>
      <c r="HS38" s="3" t="str">
        <f t="shared" ca="1" si="242"/>
        <v/>
      </c>
      <c r="HT38" s="3" t="str">
        <f t="shared" ca="1" si="236"/>
        <v/>
      </c>
      <c r="HU38" s="3" t="str">
        <f t="shared" ca="1" si="226"/>
        <v/>
      </c>
      <c r="HV38" s="3" t="str">
        <f t="shared" ca="1" si="216"/>
        <v/>
      </c>
      <c r="HW38" s="3" t="str">
        <f t="shared" ca="1" si="202"/>
        <v/>
      </c>
      <c r="HX38" s="3" t="str">
        <f t="shared" ca="1" si="165"/>
        <v/>
      </c>
      <c r="HY38" s="37" t="e">
        <f t="shared" ca="1" si="45"/>
        <v>#N/A</v>
      </c>
      <c r="IA38" s="3" t="e">
        <f t="shared" ca="1" si="166"/>
        <v>#NUM!</v>
      </c>
      <c r="IB38" s="3" t="e">
        <f t="shared" ca="1" si="203"/>
        <v>#NUM!</v>
      </c>
      <c r="IC38" s="2" t="e">
        <f t="shared" ca="1" si="167"/>
        <v>#NUM!</v>
      </c>
      <c r="ID38" s="37" t="e">
        <f t="shared" ca="1" si="46"/>
        <v>#NUM!</v>
      </c>
      <c r="IE38" s="3" t="e">
        <f t="shared" ca="1" si="168"/>
        <v>#NUM!</v>
      </c>
      <c r="IF38" s="3" t="e">
        <f t="shared" ca="1" si="169"/>
        <v>#NUM!</v>
      </c>
      <c r="IG38" s="2" t="e">
        <f t="shared" ca="1" si="170"/>
        <v>#NUM!</v>
      </c>
      <c r="IH38" s="37" t="e">
        <f t="shared" ca="1" si="47"/>
        <v>#NUM!</v>
      </c>
      <c r="II38" s="3" t="e">
        <f t="shared" si="171"/>
        <v>#N/A</v>
      </c>
      <c r="IJ38" s="3" t="e">
        <f t="shared" si="172"/>
        <v>#N/A</v>
      </c>
      <c r="IK38" s="3" t="str">
        <f t="shared" ca="1" si="269"/>
        <v xml:space="preserve"> </v>
      </c>
      <c r="IL38" s="3" t="e">
        <f t="shared" ca="1" si="270"/>
        <v>#N/A</v>
      </c>
      <c r="IM38" s="3" t="e">
        <f t="shared" ca="1" si="267"/>
        <v>#N/A</v>
      </c>
      <c r="IN38" s="3" t="e">
        <f t="shared" ca="1" si="265"/>
        <v>#N/A</v>
      </c>
      <c r="IO38" s="3" t="e">
        <f t="shared" ca="1" si="263"/>
        <v>#N/A</v>
      </c>
      <c r="IP38" s="3" t="e">
        <f t="shared" ca="1" si="261"/>
        <v>#N/A</v>
      </c>
      <c r="IQ38" s="3" t="e">
        <f t="shared" ca="1" si="259"/>
        <v>#N/A</v>
      </c>
      <c r="IR38" s="3" t="e">
        <f t="shared" ca="1" si="257"/>
        <v>#N/A</v>
      </c>
      <c r="IS38" s="3" t="e">
        <f t="shared" ca="1" si="251"/>
        <v>#N/A</v>
      </c>
      <c r="IT38" s="3" t="e">
        <f t="shared" ca="1" si="243"/>
        <v>#N/A</v>
      </c>
      <c r="IU38" s="3" t="e">
        <f t="shared" ca="1" si="237"/>
        <v>#N/A</v>
      </c>
      <c r="IV38" s="3" t="e">
        <f t="shared" ca="1" si="227"/>
        <v>#N/A</v>
      </c>
      <c r="IW38" s="3" t="e">
        <f t="shared" ca="1" si="217"/>
        <v>#N/A</v>
      </c>
      <c r="IX38" s="3" t="e">
        <f t="shared" ca="1" si="204"/>
        <v>#N/A</v>
      </c>
      <c r="IY38" s="3" t="e">
        <f t="shared" ca="1" si="173"/>
        <v>#N/A</v>
      </c>
      <c r="IZ38" s="37" t="e">
        <f t="shared" ca="1" si="48"/>
        <v>#N/A</v>
      </c>
      <c r="JB38" s="3" t="str">
        <f t="shared" si="174"/>
        <v/>
      </c>
      <c r="JC38" s="55" t="e">
        <f t="shared" si="175"/>
        <v>#NUM!</v>
      </c>
      <c r="JD38" s="41" t="e">
        <f t="shared" si="176"/>
        <v>#NUM!</v>
      </c>
      <c r="JE38" s="41" t="e">
        <f t="shared" si="177"/>
        <v>#NUM!</v>
      </c>
      <c r="JF38" s="3" t="e">
        <f t="shared" si="178"/>
        <v>#NUM!</v>
      </c>
      <c r="JG38" s="41" t="e">
        <f t="shared" si="179"/>
        <v>#NUM!</v>
      </c>
      <c r="JH38" s="41" t="e">
        <f t="shared" si="180"/>
        <v>#NUM!</v>
      </c>
      <c r="JJ38" s="37" t="e">
        <f t="shared" si="181"/>
        <v>#NUM!</v>
      </c>
      <c r="JL38" s="3" t="e">
        <f t="shared" si="182"/>
        <v>#NUM!</v>
      </c>
      <c r="JM38" s="3" t="e">
        <f t="shared" ca="1" si="205"/>
        <v>#NUM!</v>
      </c>
      <c r="JP38" s="37" t="e">
        <f t="shared" ca="1" si="183"/>
        <v>#NUM!</v>
      </c>
      <c r="JR38" s="37" t="str">
        <f t="shared" si="184"/>
        <v/>
      </c>
      <c r="JS38" s="3" t="str">
        <f t="shared" si="185"/>
        <v/>
      </c>
      <c r="JT38" s="3" t="str">
        <f t="shared" ca="1" si="252"/>
        <v xml:space="preserve"> </v>
      </c>
      <c r="JU38" s="3" t="str">
        <f t="shared" ca="1" si="253"/>
        <v/>
      </c>
      <c r="JV38" s="3" t="str">
        <f t="shared" ca="1" si="244"/>
        <v/>
      </c>
      <c r="JW38" s="3" t="str">
        <f t="shared" ca="1" si="238"/>
        <v/>
      </c>
      <c r="JX38" s="3" t="str">
        <f t="shared" ca="1" si="228"/>
        <v/>
      </c>
      <c r="JY38" s="3" t="str">
        <f t="shared" ca="1" si="218"/>
        <v/>
      </c>
      <c r="JZ38" s="3" t="str">
        <f t="shared" ca="1" si="206"/>
        <v/>
      </c>
      <c r="KA38" s="3" t="str">
        <f t="shared" ca="1" si="186"/>
        <v/>
      </c>
      <c r="KB38" s="3" t="e">
        <f t="shared" ca="1" si="187"/>
        <v>#N/A</v>
      </c>
      <c r="KC38" s="3" t="str">
        <f t="shared" ca="1" si="254"/>
        <v xml:space="preserve"> </v>
      </c>
      <c r="KD38" s="3" t="str">
        <f t="shared" ca="1" si="255"/>
        <v/>
      </c>
      <c r="KE38" s="3" t="str">
        <f t="shared" ca="1" si="245"/>
        <v/>
      </c>
      <c r="KF38" s="3" t="str">
        <f t="shared" ca="1" si="239"/>
        <v/>
      </c>
      <c r="KG38" s="3" t="str">
        <f t="shared" ca="1" si="229"/>
        <v/>
      </c>
      <c r="KH38" s="3" t="str">
        <f t="shared" ca="1" si="219"/>
        <v/>
      </c>
      <c r="KI38" s="3" t="str">
        <f t="shared" ca="1" si="207"/>
        <v/>
      </c>
      <c r="KJ38" s="3" t="str">
        <f t="shared" ca="1" si="188"/>
        <v/>
      </c>
      <c r="KK38" s="3" t="e">
        <f t="shared" ca="1" si="189"/>
        <v>#N/A</v>
      </c>
      <c r="KU38" s="3" t="e">
        <f t="shared" si="190"/>
        <v>#NUM!</v>
      </c>
      <c r="KV38" s="3" t="e">
        <f t="shared" si="191"/>
        <v>#NUM!</v>
      </c>
      <c r="KW38" s="3" t="str">
        <f t="shared" ca="1" si="271"/>
        <v xml:space="preserve"> </v>
      </c>
      <c r="KX38" s="3" t="e">
        <f t="shared" ca="1" si="272"/>
        <v>#NUM!</v>
      </c>
      <c r="KY38" s="3" t="e">
        <f t="shared" ca="1" si="268"/>
        <v>#NUM!</v>
      </c>
      <c r="KZ38" s="3" t="e">
        <f t="shared" ca="1" si="266"/>
        <v>#NUM!</v>
      </c>
      <c r="LA38" s="3" t="e">
        <f t="shared" ca="1" si="264"/>
        <v>#NUM!</v>
      </c>
      <c r="LB38" s="3" t="e">
        <f t="shared" ca="1" si="262"/>
        <v>#NUM!</v>
      </c>
      <c r="LC38" s="3" t="e">
        <f t="shared" ca="1" si="260"/>
        <v>#NUM!</v>
      </c>
      <c r="LD38" s="3" t="e">
        <f t="shared" ca="1" si="258"/>
        <v>#NUM!</v>
      </c>
      <c r="LE38" s="3" t="e">
        <f t="shared" ca="1" si="256"/>
        <v>#NUM!</v>
      </c>
      <c r="LF38" s="3" t="e">
        <f t="shared" ca="1" si="246"/>
        <v>#NUM!</v>
      </c>
      <c r="LG38" s="3" t="e">
        <f t="shared" ca="1" si="240"/>
        <v>#NUM!</v>
      </c>
      <c r="LH38" s="3" t="e">
        <f t="shared" ca="1" si="230"/>
        <v>#NUM!</v>
      </c>
      <c r="LI38" s="3" t="e">
        <f t="shared" ca="1" si="220"/>
        <v>#NUM!</v>
      </c>
      <c r="LJ38" s="3" t="e">
        <f t="shared" ca="1" si="208"/>
        <v>#NUM!</v>
      </c>
      <c r="LK38" s="3" t="e">
        <f t="shared" ca="1" si="192"/>
        <v>#NUM!</v>
      </c>
      <c r="LL38" s="37" t="e">
        <f t="shared" ca="1" si="193"/>
        <v>#NUM!</v>
      </c>
    </row>
    <row r="39" spans="1:324" s="3" customFormat="1">
      <c r="A39" s="42" t="e">
        <f>IF(D39="","",Data!C47)</f>
        <v>#N/A</v>
      </c>
      <c r="B39" s="5" t="e">
        <f>IF(D39="","",Data!B47)</f>
        <v>#N/A</v>
      </c>
      <c r="C39" s="3">
        <v>31</v>
      </c>
      <c r="D39" s="3" t="e">
        <f>IF(Data!C47="", NA(), Data!C47)</f>
        <v>#N/A</v>
      </c>
      <c r="E39" s="3" t="str">
        <f>IF(Data!C47="", " ", Data!D47)</f>
        <v xml:space="preserve"> </v>
      </c>
      <c r="F39" s="3" t="str">
        <f>IF(E39=" "," ",Data!F$26)</f>
        <v xml:space="preserve"> </v>
      </c>
      <c r="G39" s="3" t="str">
        <f>IF($C39&lt;Data!$F$37,"x"," ")</f>
        <v xml:space="preserve"> </v>
      </c>
      <c r="H39" s="3" t="e">
        <f>IF(I39="",#REF!,I39)</f>
        <v>#N/A</v>
      </c>
      <c r="I39" s="2" t="e">
        <f t="shared" si="49"/>
        <v>#N/A</v>
      </c>
      <c r="J39" s="3" t="str">
        <f>IF(AND(Data!$F$37&lt;&gt;""),IF(AD39=$E39,1,""))</f>
        <v/>
      </c>
      <c r="K39" s="3">
        <f>IF(AND(Data!$F$40&lt;&gt;""),IF(AE39=$E39,2,""))</f>
        <v>2</v>
      </c>
      <c r="L39" s="3" t="str">
        <f>IF(AND(Data!$F$43&lt;&gt;""),IF(AF39=$E39,3,""))</f>
        <v/>
      </c>
      <c r="M39" s="3" t="str">
        <f>IF(AND(Data!$F$46&lt;&gt;""),IF(AG39=$E39,4,""))</f>
        <v/>
      </c>
      <c r="N39" s="3" t="str">
        <f>IF(AND(Data!$F$49&lt;&gt;""),IF(AH39=$E39,5,""))</f>
        <v/>
      </c>
      <c r="O39" s="3" t="str">
        <f>IF(AND(Calc!$LQ$3&lt;&gt;""),IF(AI39=$E39,6,""))</f>
        <v/>
      </c>
      <c r="P39" s="3">
        <f t="shared" si="50"/>
        <v>2</v>
      </c>
      <c r="Q39" s="3">
        <f t="shared" si="51"/>
        <v>2</v>
      </c>
      <c r="R39" s="3" t="str">
        <f t="shared" si="52"/>
        <v/>
      </c>
      <c r="S39" s="3" t="str">
        <f t="shared" si="53"/>
        <v/>
      </c>
      <c r="T39" s="3" t="str">
        <f t="shared" si="54"/>
        <v/>
      </c>
      <c r="U39" s="3">
        <f t="shared" si="55"/>
        <v>2</v>
      </c>
      <c r="V39" s="3">
        <f t="shared" si="56"/>
        <v>2</v>
      </c>
      <c r="W39" s="3" t="str">
        <f t="shared" si="57"/>
        <v/>
      </c>
      <c r="X39" s="3" t="str">
        <f t="shared" si="58"/>
        <v/>
      </c>
      <c r="Y39" s="3">
        <f t="shared" si="59"/>
        <v>2</v>
      </c>
      <c r="Z39" s="3">
        <f t="shared" si="60"/>
        <v>2</v>
      </c>
      <c r="AA39" s="3" t="str">
        <f t="shared" si="61"/>
        <v/>
      </c>
      <c r="AB39" s="3">
        <f t="shared" si="62"/>
        <v>2</v>
      </c>
      <c r="AC39" s="49">
        <f t="shared" si="63"/>
        <v>2</v>
      </c>
      <c r="AD39" s="3" t="str">
        <f>IF($C39&lt;Data!$F$37,E39,"")</f>
        <v/>
      </c>
      <c r="AE39" s="3" t="str">
        <f>IF(AND($C39&gt;=Data!$F$37),IF($C39&lt;Data!$F$40,E39,""))</f>
        <v xml:space="preserve"> </v>
      </c>
      <c r="AF39" s="3" t="b">
        <f>IF(AND($C39&gt;=Data!$F$40),IF($C39&lt;Data!$F$43,E39,""))</f>
        <v>0</v>
      </c>
      <c r="AG39" s="3" t="b">
        <f>IF(AND($C39&gt;=Data!$F$43),IF($C39&lt;Data!$F$46,E39,""))</f>
        <v>0</v>
      </c>
      <c r="AH39" s="3" t="b">
        <f>IF(AND($C39&gt;=Data!$F$46),IF($C39&lt;Data!$F$49,E39,""))</f>
        <v>0</v>
      </c>
      <c r="AI39" s="3" t="b">
        <f>IF(AND($C39&gt;=Data!$F$49),IF($C39&lt;=Calc!$LQ$3,E39,""))</f>
        <v>0</v>
      </c>
      <c r="AJ39" s="3" t="str">
        <f t="shared" si="0"/>
        <v xml:space="preserve"> </v>
      </c>
      <c r="AK39" s="3" t="str">
        <f t="shared" si="64"/>
        <v/>
      </c>
      <c r="AL39" s="3" t="e">
        <f t="shared" si="65"/>
        <v>#NUM!</v>
      </c>
      <c r="AM39" s="3" t="str">
        <f t="shared" si="66"/>
        <v/>
      </c>
      <c r="AN39" s="3" t="str">
        <f t="shared" si="67"/>
        <v/>
      </c>
      <c r="AO39" s="3" t="str">
        <f t="shared" si="68"/>
        <v/>
      </c>
      <c r="AP39" s="3" t="str">
        <f t="shared" si="69"/>
        <v/>
      </c>
      <c r="AQ39" s="3" t="e">
        <f t="shared" si="70"/>
        <v>#NUM!</v>
      </c>
      <c r="AR39" s="3" t="e">
        <f t="shared" si="71"/>
        <v>#NUM!</v>
      </c>
      <c r="AS39" s="3" t="str">
        <f t="shared" si="72"/>
        <v/>
      </c>
      <c r="AT39" s="3" t="str">
        <f t="shared" si="73"/>
        <v/>
      </c>
      <c r="AU39" s="3" t="str">
        <f t="shared" si="74"/>
        <v/>
      </c>
      <c r="AV39" s="3" t="e">
        <f t="shared" si="75"/>
        <v>#NUM!</v>
      </c>
      <c r="AW39" s="3" t="e">
        <f t="shared" si="76"/>
        <v>#NUM!</v>
      </c>
      <c r="AX39" s="3" t="str">
        <f t="shared" si="77"/>
        <v/>
      </c>
      <c r="AY39" s="3" t="str">
        <f t="shared" si="78"/>
        <v/>
      </c>
      <c r="AZ39" s="3" t="e">
        <f t="shared" si="79"/>
        <v>#NUM!</v>
      </c>
      <c r="BA39" s="3" t="e">
        <f t="shared" si="80"/>
        <v>#NUM!</v>
      </c>
      <c r="BB39" s="3" t="str">
        <f t="shared" si="81"/>
        <v/>
      </c>
      <c r="BC39" s="3" t="e">
        <f t="shared" si="82"/>
        <v>#NUM!</v>
      </c>
      <c r="BD39" s="3" t="e">
        <f t="shared" si="83"/>
        <v>#NUM!</v>
      </c>
      <c r="BE39" s="3" t="e">
        <f t="shared" si="84"/>
        <v>#NUM!</v>
      </c>
      <c r="BF39" s="9" t="e">
        <f t="shared" si="1"/>
        <v>#N/A</v>
      </c>
      <c r="BG39" s="3" t="e">
        <f t="shared" si="2"/>
        <v>#N/A</v>
      </c>
      <c r="BH39" s="3" t="e">
        <f t="shared" si="3"/>
        <v>#N/A</v>
      </c>
      <c r="BI39" s="3" t="e">
        <f t="shared" si="85"/>
        <v>#NUM!</v>
      </c>
      <c r="BJ39" s="44" t="str">
        <f t="shared" si="86"/>
        <v/>
      </c>
      <c r="BK39" s="52">
        <f t="shared" si="4"/>
        <v>2</v>
      </c>
      <c r="BL39" s="52" t="str">
        <f t="shared" ca="1" si="231"/>
        <v xml:space="preserve"> </v>
      </c>
      <c r="BM39" s="52" t="str">
        <f t="shared" ca="1" si="232"/>
        <v xml:space="preserve"> </v>
      </c>
      <c r="BN39" s="52" t="str">
        <f t="shared" ca="1" si="221"/>
        <v xml:space="preserve"> </v>
      </c>
      <c r="BO39" s="52" t="str">
        <f t="shared" ca="1" si="209"/>
        <v xml:space="preserve"> </v>
      </c>
      <c r="BP39" s="52" t="str">
        <f t="shared" ca="1" si="194"/>
        <v xml:space="preserve"> </v>
      </c>
      <c r="BQ39" s="52" t="str">
        <f t="shared" ca="1" si="87"/>
        <v xml:space="preserve"> </v>
      </c>
      <c r="BR39" s="52" t="e">
        <f t="shared" ca="1" si="5"/>
        <v>#N/A</v>
      </c>
      <c r="BS39" s="52"/>
      <c r="BT39" s="3" t="str">
        <f t="shared" si="88"/>
        <v/>
      </c>
      <c r="BU39" s="3">
        <f t="shared" si="6"/>
        <v>0</v>
      </c>
      <c r="BV39" s="3">
        <f t="shared" si="89"/>
        <v>1</v>
      </c>
      <c r="BW39" s="3">
        <f t="shared" si="90"/>
        <v>0</v>
      </c>
      <c r="BX39" s="3" t="str">
        <f t="shared" ca="1" si="7"/>
        <v xml:space="preserve"> </v>
      </c>
      <c r="BY39" s="3" t="str">
        <f t="shared" ca="1" si="233"/>
        <v/>
      </c>
      <c r="BZ39" s="3" t="str">
        <f t="shared" ca="1" si="222"/>
        <v/>
      </c>
      <c r="CA39" s="3" t="str">
        <f t="shared" ca="1" si="210"/>
        <v/>
      </c>
      <c r="CB39" s="3" t="str">
        <f t="shared" ca="1" si="195"/>
        <v/>
      </c>
      <c r="CC39" s="3" t="str">
        <f t="shared" ca="1" si="91"/>
        <v/>
      </c>
      <c r="CD39" s="3" t="str">
        <f t="shared" ca="1" si="8"/>
        <v/>
      </c>
      <c r="CE39" s="3" t="str">
        <f t="shared" ca="1" si="9"/>
        <v/>
      </c>
      <c r="CF39" s="3" t="str">
        <f t="shared" si="10"/>
        <v/>
      </c>
      <c r="CG39" s="37" t="e">
        <f t="shared" ca="1" si="11"/>
        <v>#N/A</v>
      </c>
      <c r="CH39" s="3" t="str">
        <f t="shared" si="12"/>
        <v/>
      </c>
      <c r="CI39" s="3">
        <f t="shared" si="92"/>
        <v>0</v>
      </c>
      <c r="CJ39" s="3">
        <f t="shared" si="196"/>
        <v>1</v>
      </c>
      <c r="CK39" s="3">
        <f t="shared" si="197"/>
        <v>0</v>
      </c>
      <c r="CL39" s="3" t="str">
        <f t="shared" ca="1" si="13"/>
        <v xml:space="preserve"> </v>
      </c>
      <c r="CM39" s="3" t="str">
        <f t="shared" ca="1" si="234"/>
        <v/>
      </c>
      <c r="CN39" s="3" t="str">
        <f t="shared" ca="1" si="223"/>
        <v/>
      </c>
      <c r="CO39" s="3" t="str">
        <f t="shared" ca="1" si="211"/>
        <v/>
      </c>
      <c r="CP39" s="3" t="str">
        <f t="shared" ca="1" si="198"/>
        <v/>
      </c>
      <c r="CQ39" s="3" t="str">
        <f t="shared" ca="1" si="93"/>
        <v/>
      </c>
      <c r="CR39" s="3" t="str">
        <f t="shared" ca="1" si="94"/>
        <v/>
      </c>
      <c r="CS39" s="3" t="str">
        <f t="shared" ca="1" si="95"/>
        <v/>
      </c>
      <c r="CT39" s="3" t="str">
        <f t="shared" si="96"/>
        <v/>
      </c>
      <c r="CU39" s="37" t="e">
        <f t="shared" ca="1" si="97"/>
        <v>#N/A</v>
      </c>
      <c r="CW39" s="3" t="str">
        <f t="shared" ca="1" si="98"/>
        <v/>
      </c>
      <c r="CX39" s="3">
        <f t="shared" ca="1" si="212"/>
        <v>0</v>
      </c>
      <c r="CY39" s="2">
        <f t="shared" ca="1" si="99"/>
        <v>0</v>
      </c>
      <c r="CZ39" s="3" t="str">
        <f t="shared" ca="1" si="14"/>
        <v/>
      </c>
      <c r="DA39" s="3" t="str">
        <f t="shared" ca="1" si="15"/>
        <v/>
      </c>
      <c r="DB39" s="3" t="str">
        <f t="shared" ca="1" si="16"/>
        <v/>
      </c>
      <c r="DC39" s="3" t="str">
        <f t="shared" ca="1" si="100"/>
        <v/>
      </c>
      <c r="DD39" s="37" t="e">
        <f t="shared" ca="1" si="17"/>
        <v>#N/A</v>
      </c>
      <c r="DE39" s="3" t="str">
        <f t="shared" ca="1" si="101"/>
        <v/>
      </c>
      <c r="DF39" s="3">
        <f t="shared" ca="1" si="199"/>
        <v>0</v>
      </c>
      <c r="DG39" s="2">
        <f t="shared" ca="1" si="102"/>
        <v>0</v>
      </c>
      <c r="DH39" s="3" t="str">
        <f t="shared" ca="1" si="18"/>
        <v/>
      </c>
      <c r="DI39" s="3" t="str">
        <f t="shared" ca="1" si="273"/>
        <v/>
      </c>
      <c r="DJ39" s="3" t="str">
        <f t="shared" ca="1" si="20"/>
        <v/>
      </c>
      <c r="DK39" s="3" t="str">
        <f t="shared" ca="1" si="103"/>
        <v/>
      </c>
      <c r="DL39" s="37" t="e">
        <f t="shared" ca="1" si="21"/>
        <v>#N/A</v>
      </c>
      <c r="DN39" s="2" t="str">
        <f t="shared" si="22"/>
        <v xml:space="preserve"> </v>
      </c>
      <c r="DO39" s="3" t="str">
        <f t="shared" si="104"/>
        <v xml:space="preserve"> </v>
      </c>
      <c r="DP39" s="3" t="str">
        <f t="shared" si="105"/>
        <v xml:space="preserve"> </v>
      </c>
      <c r="DT39" s="37" t="e">
        <f t="shared" si="23"/>
        <v>#N/A</v>
      </c>
      <c r="DU39" s="7">
        <v>32</v>
      </c>
      <c r="DV39" s="7">
        <v>11</v>
      </c>
      <c r="DW39" s="7">
        <v>22</v>
      </c>
      <c r="DX39" s="7"/>
      <c r="DY39" s="7" t="e">
        <f t="shared" si="106"/>
        <v>#NUM!</v>
      </c>
      <c r="DZ39" s="7" t="e">
        <f t="shared" si="24"/>
        <v>#NUM!</v>
      </c>
      <c r="EA39" s="7" t="e">
        <f t="shared" si="25"/>
        <v>#NUM!</v>
      </c>
      <c r="EB39" s="7" t="e">
        <f t="shared" si="107"/>
        <v>#NUM!</v>
      </c>
      <c r="EC39" s="3" t="e">
        <f t="shared" si="26"/>
        <v>#NUM!</v>
      </c>
      <c r="ED39" s="3" t="str">
        <f t="shared" si="108"/>
        <v/>
      </c>
      <c r="EE39" s="3" t="e">
        <f t="shared" si="109"/>
        <v>#DIV/0!</v>
      </c>
      <c r="EF39" s="3" t="str">
        <f t="shared" si="110"/>
        <v/>
      </c>
      <c r="EG39" s="3" t="str">
        <f t="shared" si="111"/>
        <v/>
      </c>
      <c r="EH39" s="3" t="str">
        <f t="shared" si="112"/>
        <v/>
      </c>
      <c r="EI39" s="3" t="str">
        <f t="shared" si="113"/>
        <v/>
      </c>
      <c r="EJ39" s="3" t="e">
        <f t="shared" si="114"/>
        <v>#DIV/0!</v>
      </c>
      <c r="EK39" s="3" t="e">
        <f t="shared" si="115"/>
        <v>#DIV/0!</v>
      </c>
      <c r="EL39" s="3" t="str">
        <f t="shared" si="116"/>
        <v/>
      </c>
      <c r="EM39" s="3" t="str">
        <f t="shared" si="117"/>
        <v/>
      </c>
      <c r="EN39" s="3" t="str">
        <f t="shared" si="118"/>
        <v/>
      </c>
      <c r="EO39" s="3" t="e">
        <f t="shared" si="119"/>
        <v>#DIV/0!</v>
      </c>
      <c r="EP39" s="3" t="e">
        <f t="shared" si="120"/>
        <v>#DIV/0!</v>
      </c>
      <c r="EQ39" s="3" t="str">
        <f t="shared" si="121"/>
        <v/>
      </c>
      <c r="ER39" s="3" t="str">
        <f t="shared" si="122"/>
        <v/>
      </c>
      <c r="ES39" s="3" t="e">
        <f t="shared" si="123"/>
        <v>#DIV/0!</v>
      </c>
      <c r="ET39" s="3" t="e">
        <f t="shared" si="124"/>
        <v>#DIV/0!</v>
      </c>
      <c r="EU39" s="3" t="str">
        <f t="shared" si="125"/>
        <v/>
      </c>
      <c r="EV39" s="3" t="e">
        <f t="shared" si="126"/>
        <v>#DIV/0!</v>
      </c>
      <c r="EW39" s="3" t="e">
        <f t="shared" si="127"/>
        <v>#DIV/0!</v>
      </c>
      <c r="EX39" s="3" t="e">
        <f t="shared" si="128"/>
        <v>#NUM!</v>
      </c>
      <c r="EZ39" s="40">
        <f t="shared" si="27"/>
        <v>1</v>
      </c>
      <c r="FA39" s="9" t="e">
        <f t="shared" si="28"/>
        <v>#NUM!</v>
      </c>
      <c r="FB39" s="9" t="e">
        <f t="shared" si="29"/>
        <v>#N/A</v>
      </c>
      <c r="FC39" s="9" t="e">
        <f t="shared" si="30"/>
        <v>#N/A</v>
      </c>
      <c r="FD39" s="9" t="e">
        <f t="shared" si="31"/>
        <v>#N/A</v>
      </c>
      <c r="FE39" s="3" t="e">
        <f t="shared" si="129"/>
        <v>#NUM!</v>
      </c>
      <c r="FG39" s="3" t="str">
        <f t="shared" si="130"/>
        <v/>
      </c>
      <c r="FH39" s="3" t="e">
        <f t="shared" si="131"/>
        <v>#DIV/0!</v>
      </c>
      <c r="FI39" s="3" t="str">
        <f t="shared" si="132"/>
        <v/>
      </c>
      <c r="FJ39" s="3" t="str">
        <f t="shared" si="133"/>
        <v/>
      </c>
      <c r="FK39" s="3" t="str">
        <f t="shared" si="134"/>
        <v/>
      </c>
      <c r="FL39" s="3" t="str">
        <f t="shared" si="135"/>
        <v/>
      </c>
      <c r="FM39" s="3" t="e">
        <f t="shared" si="136"/>
        <v>#DIV/0!</v>
      </c>
      <c r="FN39" s="3" t="e">
        <f t="shared" si="137"/>
        <v>#DIV/0!</v>
      </c>
      <c r="FO39" s="3" t="str">
        <f t="shared" si="138"/>
        <v/>
      </c>
      <c r="FP39" s="3" t="str">
        <f t="shared" si="139"/>
        <v/>
      </c>
      <c r="FQ39" s="3" t="str">
        <f t="shared" si="140"/>
        <v/>
      </c>
      <c r="FR39" s="3" t="e">
        <f t="shared" si="141"/>
        <v>#DIV/0!</v>
      </c>
      <c r="FS39" s="3" t="e">
        <f t="shared" si="142"/>
        <v>#DIV/0!</v>
      </c>
      <c r="FT39" s="3" t="str">
        <f t="shared" si="143"/>
        <v/>
      </c>
      <c r="FU39" s="3" t="str">
        <f t="shared" si="144"/>
        <v/>
      </c>
      <c r="FV39" s="3" t="e">
        <f t="shared" si="145"/>
        <v>#DIV/0!</v>
      </c>
      <c r="FW39" s="3" t="e">
        <f t="shared" si="146"/>
        <v>#DIV/0!</v>
      </c>
      <c r="FX39" s="3" t="str">
        <f t="shared" si="147"/>
        <v/>
      </c>
      <c r="FY39" s="3" t="e">
        <f t="shared" si="148"/>
        <v>#DIV/0!</v>
      </c>
      <c r="FZ39" s="3" t="e">
        <f t="shared" si="149"/>
        <v>#DIV/0!</v>
      </c>
      <c r="GA39" s="3" t="e">
        <f t="shared" si="150"/>
        <v>#NUM!</v>
      </c>
      <c r="GB39" s="3" t="str">
        <f t="shared" si="151"/>
        <v/>
      </c>
      <c r="GC39" s="3" t="str">
        <f t="shared" si="152"/>
        <v/>
      </c>
      <c r="GD39" s="3" t="str">
        <f t="shared" si="153"/>
        <v/>
      </c>
      <c r="GE39" s="3" t="str">
        <f t="shared" si="154"/>
        <v/>
      </c>
      <c r="GF39" s="3" t="str">
        <f t="shared" si="155"/>
        <v/>
      </c>
      <c r="GG39" s="3" t="str">
        <f t="shared" si="156"/>
        <v/>
      </c>
      <c r="GI39" s="9" t="str">
        <f t="shared" si="200"/>
        <v/>
      </c>
      <c r="GJ39" s="9" t="str">
        <f t="shared" si="157"/>
        <v/>
      </c>
      <c r="GK39" s="9" t="str">
        <f t="shared" si="158"/>
        <v/>
      </c>
      <c r="GL39" s="41" t="e">
        <f t="shared" si="159"/>
        <v>#DIV/0!</v>
      </c>
      <c r="GM39" s="41" t="e">
        <f t="shared" si="160"/>
        <v>#DIV/0!</v>
      </c>
      <c r="GN39" s="41" t="e">
        <f t="shared" si="32"/>
        <v>#N/A</v>
      </c>
      <c r="GO39" s="41" t="e">
        <f t="shared" si="33"/>
        <v>#N/A</v>
      </c>
      <c r="GP39" s="3" t="e">
        <f t="shared" si="161"/>
        <v>#NUM!</v>
      </c>
      <c r="GQ39" s="55" t="e">
        <f t="shared" si="34"/>
        <v>#NUM!</v>
      </c>
      <c r="GR39" s="55" t="e">
        <f t="shared" si="35"/>
        <v>#NUM!</v>
      </c>
      <c r="GS39" s="3" t="e">
        <f t="shared" si="36"/>
        <v>#NUM!</v>
      </c>
      <c r="GT39" s="3" t="e">
        <f t="shared" si="37"/>
        <v>#NUM!</v>
      </c>
      <c r="GU39" s="3" t="e">
        <f t="shared" si="38"/>
        <v>#NUM!</v>
      </c>
      <c r="GV39" s="3" t="e">
        <f t="shared" si="39"/>
        <v>#NUM!</v>
      </c>
      <c r="GX39" s="37" t="e">
        <f t="shared" si="40"/>
        <v>#NUM!</v>
      </c>
      <c r="GZ39" s="3" t="e">
        <f t="shared" si="41"/>
        <v>#NUM!</v>
      </c>
      <c r="HA39" s="3" t="e">
        <f t="shared" ca="1" si="213"/>
        <v>#NUM!</v>
      </c>
      <c r="HB39" s="2" t="e">
        <f t="shared" ca="1" si="214"/>
        <v>#NUM!</v>
      </c>
      <c r="HC39" s="2" t="e">
        <f t="shared" ca="1" si="224"/>
        <v>#NUM!</v>
      </c>
      <c r="HD39" s="39" t="e">
        <f t="shared" ca="1" si="163"/>
        <v>#NUM!</v>
      </c>
      <c r="HF39" s="3" t="str">
        <f t="shared" si="42"/>
        <v/>
      </c>
      <c r="HG39" s="3" t="str">
        <f t="shared" si="43"/>
        <v/>
      </c>
      <c r="HH39" s="3" t="str">
        <f t="shared" ca="1" si="247"/>
        <v xml:space="preserve"> </v>
      </c>
      <c r="HI39" s="3" t="str">
        <f t="shared" ca="1" si="248"/>
        <v/>
      </c>
      <c r="HJ39" s="3" t="str">
        <f t="shared" ca="1" si="241"/>
        <v/>
      </c>
      <c r="HK39" s="3" t="str">
        <f t="shared" ca="1" si="235"/>
        <v/>
      </c>
      <c r="HL39" s="3" t="str">
        <f t="shared" ca="1" si="225"/>
        <v/>
      </c>
      <c r="HM39" s="3" t="str">
        <f t="shared" ca="1" si="215"/>
        <v/>
      </c>
      <c r="HN39" s="3" t="str">
        <f t="shared" ca="1" si="201"/>
        <v/>
      </c>
      <c r="HO39" s="3" t="str">
        <f t="shared" ca="1" si="164"/>
        <v/>
      </c>
      <c r="HP39" s="37" t="e">
        <f t="shared" ca="1" si="44"/>
        <v>#N/A</v>
      </c>
      <c r="HQ39" s="3" t="str">
        <f t="shared" ca="1" si="249"/>
        <v xml:space="preserve"> </v>
      </c>
      <c r="HR39" s="3" t="str">
        <f t="shared" ca="1" si="250"/>
        <v/>
      </c>
      <c r="HS39" s="3" t="str">
        <f t="shared" ca="1" si="242"/>
        <v/>
      </c>
      <c r="HT39" s="3" t="str">
        <f t="shared" ca="1" si="236"/>
        <v/>
      </c>
      <c r="HU39" s="3" t="str">
        <f t="shared" ca="1" si="226"/>
        <v/>
      </c>
      <c r="HV39" s="3" t="str">
        <f t="shared" ca="1" si="216"/>
        <v/>
      </c>
      <c r="HW39" s="3" t="str">
        <f t="shared" ca="1" si="202"/>
        <v/>
      </c>
      <c r="HX39" s="3" t="str">
        <f t="shared" ca="1" si="165"/>
        <v/>
      </c>
      <c r="HY39" s="37" t="e">
        <f t="shared" ca="1" si="45"/>
        <v>#N/A</v>
      </c>
      <c r="IA39" s="3" t="e">
        <f t="shared" ca="1" si="166"/>
        <v>#NUM!</v>
      </c>
      <c r="IB39" s="3" t="e">
        <f t="shared" ca="1" si="203"/>
        <v>#NUM!</v>
      </c>
      <c r="IC39" s="2" t="e">
        <f t="shared" ca="1" si="167"/>
        <v>#NUM!</v>
      </c>
      <c r="ID39" s="37" t="e">
        <f t="shared" ca="1" si="46"/>
        <v>#NUM!</v>
      </c>
      <c r="IE39" s="3" t="e">
        <f t="shared" ca="1" si="168"/>
        <v>#NUM!</v>
      </c>
      <c r="IF39" s="3" t="e">
        <f t="shared" ca="1" si="169"/>
        <v>#NUM!</v>
      </c>
      <c r="IG39" s="2" t="e">
        <f t="shared" ca="1" si="170"/>
        <v>#NUM!</v>
      </c>
      <c r="IH39" s="37" t="e">
        <f t="shared" ca="1" si="47"/>
        <v>#NUM!</v>
      </c>
      <c r="II39" s="3" t="e">
        <f t="shared" si="171"/>
        <v>#N/A</v>
      </c>
      <c r="IJ39" s="3" t="e">
        <f t="shared" si="172"/>
        <v>#N/A</v>
      </c>
      <c r="IK39" s="3" t="e">
        <f t="shared" ca="1" si="269"/>
        <v>#N/A</v>
      </c>
      <c r="IL39" s="3" t="e">
        <f t="shared" ca="1" si="270"/>
        <v>#N/A</v>
      </c>
      <c r="IM39" s="3" t="e">
        <f t="shared" ca="1" si="267"/>
        <v>#N/A</v>
      </c>
      <c r="IN39" s="3" t="e">
        <f t="shared" ca="1" si="265"/>
        <v>#N/A</v>
      </c>
      <c r="IO39" s="3" t="e">
        <f t="shared" ca="1" si="263"/>
        <v>#N/A</v>
      </c>
      <c r="IP39" s="3" t="e">
        <f t="shared" ca="1" si="261"/>
        <v>#N/A</v>
      </c>
      <c r="IQ39" s="3" t="e">
        <f t="shared" ca="1" si="259"/>
        <v>#N/A</v>
      </c>
      <c r="IR39" s="3" t="e">
        <f t="shared" ca="1" si="257"/>
        <v>#N/A</v>
      </c>
      <c r="IS39" s="3" t="e">
        <f t="shared" ca="1" si="251"/>
        <v>#N/A</v>
      </c>
      <c r="IT39" s="3" t="e">
        <f t="shared" ca="1" si="243"/>
        <v>#N/A</v>
      </c>
      <c r="IU39" s="3" t="e">
        <f t="shared" ca="1" si="237"/>
        <v>#N/A</v>
      </c>
      <c r="IV39" s="3" t="e">
        <f t="shared" ca="1" si="227"/>
        <v>#N/A</v>
      </c>
      <c r="IW39" s="3" t="e">
        <f t="shared" ca="1" si="217"/>
        <v>#N/A</v>
      </c>
      <c r="IX39" s="3" t="e">
        <f t="shared" ca="1" si="204"/>
        <v>#N/A</v>
      </c>
      <c r="IY39" s="3" t="e">
        <f t="shared" ca="1" si="173"/>
        <v>#N/A</v>
      </c>
      <c r="IZ39" s="37" t="e">
        <f t="shared" ca="1" si="48"/>
        <v>#N/A</v>
      </c>
      <c r="JB39" s="3" t="str">
        <f t="shared" si="174"/>
        <v/>
      </c>
      <c r="JC39" s="55" t="e">
        <f t="shared" si="175"/>
        <v>#NUM!</v>
      </c>
      <c r="JD39" s="41" t="e">
        <f t="shared" si="176"/>
        <v>#NUM!</v>
      </c>
      <c r="JE39" s="41" t="e">
        <f t="shared" si="177"/>
        <v>#NUM!</v>
      </c>
      <c r="JF39" s="3" t="e">
        <f t="shared" si="178"/>
        <v>#NUM!</v>
      </c>
      <c r="JG39" s="41" t="e">
        <f t="shared" si="179"/>
        <v>#NUM!</v>
      </c>
      <c r="JH39" s="41" t="e">
        <f t="shared" si="180"/>
        <v>#NUM!</v>
      </c>
      <c r="JJ39" s="37" t="e">
        <f t="shared" si="181"/>
        <v>#NUM!</v>
      </c>
      <c r="JL39" s="3" t="e">
        <f t="shared" si="182"/>
        <v>#NUM!</v>
      </c>
      <c r="JM39" s="3" t="e">
        <f t="shared" ca="1" si="205"/>
        <v>#NUM!</v>
      </c>
      <c r="JP39" s="37" t="e">
        <f t="shared" ca="1" si="183"/>
        <v>#NUM!</v>
      </c>
      <c r="JR39" s="37" t="str">
        <f t="shared" si="184"/>
        <v/>
      </c>
      <c r="JS39" s="3" t="str">
        <f t="shared" si="185"/>
        <v/>
      </c>
      <c r="JT39" s="3" t="str">
        <f t="shared" ca="1" si="252"/>
        <v xml:space="preserve"> </v>
      </c>
      <c r="JU39" s="3" t="str">
        <f t="shared" ca="1" si="253"/>
        <v/>
      </c>
      <c r="JV39" s="3" t="str">
        <f t="shared" ca="1" si="244"/>
        <v/>
      </c>
      <c r="JW39" s="3" t="str">
        <f t="shared" ca="1" si="238"/>
        <v/>
      </c>
      <c r="JX39" s="3" t="str">
        <f t="shared" ca="1" si="228"/>
        <v/>
      </c>
      <c r="JY39" s="3" t="str">
        <f t="shared" ca="1" si="218"/>
        <v/>
      </c>
      <c r="JZ39" s="3" t="str">
        <f t="shared" ca="1" si="206"/>
        <v/>
      </c>
      <c r="KA39" s="3" t="str">
        <f t="shared" ca="1" si="186"/>
        <v/>
      </c>
      <c r="KB39" s="3" t="e">
        <f t="shared" ca="1" si="187"/>
        <v>#N/A</v>
      </c>
      <c r="KC39" s="3" t="str">
        <f t="shared" ca="1" si="254"/>
        <v xml:space="preserve"> </v>
      </c>
      <c r="KD39" s="3" t="str">
        <f t="shared" ca="1" si="255"/>
        <v/>
      </c>
      <c r="KE39" s="3" t="str">
        <f t="shared" ca="1" si="245"/>
        <v/>
      </c>
      <c r="KF39" s="3" t="str">
        <f t="shared" ca="1" si="239"/>
        <v/>
      </c>
      <c r="KG39" s="3" t="str">
        <f t="shared" ca="1" si="229"/>
        <v/>
      </c>
      <c r="KH39" s="3" t="str">
        <f t="shared" ca="1" si="219"/>
        <v/>
      </c>
      <c r="KI39" s="3" t="str">
        <f t="shared" ca="1" si="207"/>
        <v/>
      </c>
      <c r="KJ39" s="3" t="str">
        <f t="shared" ca="1" si="188"/>
        <v/>
      </c>
      <c r="KK39" s="3" t="e">
        <f t="shared" ca="1" si="189"/>
        <v>#N/A</v>
      </c>
      <c r="KU39" s="3" t="e">
        <f t="shared" si="190"/>
        <v>#NUM!</v>
      </c>
      <c r="KV39" s="3" t="e">
        <f t="shared" si="191"/>
        <v>#NUM!</v>
      </c>
      <c r="KW39" s="3" t="e">
        <f t="shared" ca="1" si="271"/>
        <v>#NUM!</v>
      </c>
      <c r="KX39" s="3" t="e">
        <f t="shared" ca="1" si="272"/>
        <v>#NUM!</v>
      </c>
      <c r="KY39" s="3" t="e">
        <f t="shared" ca="1" si="268"/>
        <v>#NUM!</v>
      </c>
      <c r="KZ39" s="3" t="e">
        <f t="shared" ca="1" si="266"/>
        <v>#NUM!</v>
      </c>
      <c r="LA39" s="3" t="e">
        <f t="shared" ca="1" si="264"/>
        <v>#NUM!</v>
      </c>
      <c r="LB39" s="3" t="e">
        <f t="shared" ca="1" si="262"/>
        <v>#NUM!</v>
      </c>
      <c r="LC39" s="3" t="e">
        <f t="shared" ca="1" si="260"/>
        <v>#NUM!</v>
      </c>
      <c r="LD39" s="3" t="e">
        <f t="shared" ca="1" si="258"/>
        <v>#NUM!</v>
      </c>
      <c r="LE39" s="3" t="e">
        <f t="shared" ca="1" si="256"/>
        <v>#NUM!</v>
      </c>
      <c r="LF39" s="3" t="e">
        <f t="shared" ca="1" si="246"/>
        <v>#NUM!</v>
      </c>
      <c r="LG39" s="3" t="e">
        <f t="shared" ca="1" si="240"/>
        <v>#NUM!</v>
      </c>
      <c r="LH39" s="3" t="e">
        <f t="shared" ca="1" si="230"/>
        <v>#NUM!</v>
      </c>
      <c r="LI39" s="3" t="e">
        <f t="shared" ca="1" si="220"/>
        <v>#NUM!</v>
      </c>
      <c r="LJ39" s="3" t="e">
        <f t="shared" ca="1" si="208"/>
        <v>#NUM!</v>
      </c>
      <c r="LK39" s="3" t="e">
        <f t="shared" ca="1" si="192"/>
        <v>#NUM!</v>
      </c>
      <c r="LL39" s="37" t="e">
        <f t="shared" ca="1" si="193"/>
        <v>#NUM!</v>
      </c>
    </row>
    <row r="40" spans="1:324" s="3" customFormat="1">
      <c r="A40" s="42" t="e">
        <f>IF(D40="","",Data!C48)</f>
        <v>#N/A</v>
      </c>
      <c r="B40" s="5" t="e">
        <f>IF(D40="","",Data!B48)</f>
        <v>#N/A</v>
      </c>
      <c r="C40" s="3">
        <v>32</v>
      </c>
      <c r="D40" s="3" t="e">
        <f>IF(Data!C48="", NA(), Data!C48)</f>
        <v>#N/A</v>
      </c>
      <c r="E40" s="3" t="str">
        <f>IF(Data!C48="", " ", Data!D48)</f>
        <v xml:space="preserve"> </v>
      </c>
      <c r="F40" s="3" t="str">
        <f>IF(E40=" "," ",Data!F$26)</f>
        <v xml:space="preserve"> </v>
      </c>
      <c r="G40" s="3" t="str">
        <f>IF($C40&lt;Data!$F$37,"x"," ")</f>
        <v xml:space="preserve"> </v>
      </c>
      <c r="H40" s="3" t="e">
        <f>IF(I40="",#REF!,I40)</f>
        <v>#N/A</v>
      </c>
      <c r="I40" s="2" t="e">
        <f t="shared" si="49"/>
        <v>#N/A</v>
      </c>
      <c r="J40" s="3" t="str">
        <f>IF(AND(Data!$F$37&lt;&gt;""),IF(AD40=$E40,1,""))</f>
        <v/>
      </c>
      <c r="K40" s="3">
        <f>IF(AND(Data!$F$40&lt;&gt;""),IF(AE40=$E40,2,""))</f>
        <v>2</v>
      </c>
      <c r="L40" s="3" t="str">
        <f>IF(AND(Data!$F$43&lt;&gt;""),IF(AF40=$E40,3,""))</f>
        <v/>
      </c>
      <c r="M40" s="3" t="str">
        <f>IF(AND(Data!$F$46&lt;&gt;""),IF(AG40=$E40,4,""))</f>
        <v/>
      </c>
      <c r="N40" s="3" t="str">
        <f>IF(AND(Data!$F$49&lt;&gt;""),IF(AH40=$E40,5,""))</f>
        <v/>
      </c>
      <c r="O40" s="3" t="str">
        <f>IF(AND(Calc!$LQ$3&lt;&gt;""),IF(AI40=$E40,6,""))</f>
        <v/>
      </c>
      <c r="P40" s="3">
        <f t="shared" si="50"/>
        <v>2</v>
      </c>
      <c r="Q40" s="3">
        <f t="shared" si="51"/>
        <v>2</v>
      </c>
      <c r="R40" s="3" t="str">
        <f t="shared" si="52"/>
        <v/>
      </c>
      <c r="S40" s="3" t="str">
        <f t="shared" si="53"/>
        <v/>
      </c>
      <c r="T40" s="3" t="str">
        <f t="shared" si="54"/>
        <v/>
      </c>
      <c r="U40" s="3">
        <f t="shared" si="55"/>
        <v>2</v>
      </c>
      <c r="V40" s="3">
        <f t="shared" si="56"/>
        <v>2</v>
      </c>
      <c r="W40" s="3" t="str">
        <f t="shared" si="57"/>
        <v/>
      </c>
      <c r="X40" s="3" t="str">
        <f t="shared" si="58"/>
        <v/>
      </c>
      <c r="Y40" s="3">
        <f t="shared" si="59"/>
        <v>2</v>
      </c>
      <c r="Z40" s="3">
        <f t="shared" si="60"/>
        <v>2</v>
      </c>
      <c r="AA40" s="3" t="str">
        <f t="shared" si="61"/>
        <v/>
      </c>
      <c r="AB40" s="3">
        <f t="shared" si="62"/>
        <v>2</v>
      </c>
      <c r="AC40" s="49">
        <f t="shared" si="63"/>
        <v>2</v>
      </c>
      <c r="AD40" s="3" t="str">
        <f>IF($C40&lt;Data!$F$37,E40,"")</f>
        <v/>
      </c>
      <c r="AE40" s="3" t="str">
        <f>IF(AND($C40&gt;=Data!$F$37),IF($C40&lt;Data!$F$40,E40,""))</f>
        <v xml:space="preserve"> </v>
      </c>
      <c r="AF40" s="3" t="b">
        <f>IF(AND($C40&gt;=Data!$F$40),IF($C40&lt;Data!$F$43,E40,""))</f>
        <v>0</v>
      </c>
      <c r="AG40" s="3" t="b">
        <f>IF(AND($C40&gt;=Data!$F$43),IF($C40&lt;Data!$F$46,E40,""))</f>
        <v>0</v>
      </c>
      <c r="AH40" s="3" t="b">
        <f>IF(AND($C40&gt;=Data!$F$46),IF($C40&lt;Data!$F$49,E40,""))</f>
        <v>0</v>
      </c>
      <c r="AI40" s="3" t="b">
        <f>IF(AND($C40&gt;=Data!$F$49),IF($C40&lt;=Calc!$LQ$3,E40,""))</f>
        <v>0</v>
      </c>
      <c r="AJ40" s="3" t="str">
        <f t="shared" si="0"/>
        <v xml:space="preserve"> </v>
      </c>
      <c r="AK40" s="3" t="str">
        <f t="shared" si="64"/>
        <v/>
      </c>
      <c r="AL40" s="3" t="e">
        <f t="shared" si="65"/>
        <v>#NUM!</v>
      </c>
      <c r="AM40" s="3" t="str">
        <f t="shared" si="66"/>
        <v/>
      </c>
      <c r="AN40" s="3" t="str">
        <f t="shared" si="67"/>
        <v/>
      </c>
      <c r="AO40" s="3" t="str">
        <f t="shared" si="68"/>
        <v/>
      </c>
      <c r="AP40" s="3" t="str">
        <f t="shared" si="69"/>
        <v/>
      </c>
      <c r="AQ40" s="3" t="e">
        <f t="shared" si="70"/>
        <v>#NUM!</v>
      </c>
      <c r="AR40" s="3" t="e">
        <f t="shared" si="71"/>
        <v>#NUM!</v>
      </c>
      <c r="AS40" s="3" t="str">
        <f t="shared" si="72"/>
        <v/>
      </c>
      <c r="AT40" s="3" t="str">
        <f t="shared" si="73"/>
        <v/>
      </c>
      <c r="AU40" s="3" t="str">
        <f t="shared" si="74"/>
        <v/>
      </c>
      <c r="AV40" s="3" t="e">
        <f t="shared" si="75"/>
        <v>#NUM!</v>
      </c>
      <c r="AW40" s="3" t="e">
        <f t="shared" si="76"/>
        <v>#NUM!</v>
      </c>
      <c r="AX40" s="3" t="str">
        <f t="shared" si="77"/>
        <v/>
      </c>
      <c r="AY40" s="3" t="str">
        <f t="shared" si="78"/>
        <v/>
      </c>
      <c r="AZ40" s="3" t="e">
        <f t="shared" si="79"/>
        <v>#NUM!</v>
      </c>
      <c r="BA40" s="3" t="e">
        <f t="shared" si="80"/>
        <v>#NUM!</v>
      </c>
      <c r="BB40" s="3" t="str">
        <f t="shared" si="81"/>
        <v/>
      </c>
      <c r="BC40" s="3" t="e">
        <f t="shared" si="82"/>
        <v>#NUM!</v>
      </c>
      <c r="BD40" s="3" t="e">
        <f t="shared" si="83"/>
        <v>#NUM!</v>
      </c>
      <c r="BE40" s="3" t="e">
        <f t="shared" si="84"/>
        <v>#NUM!</v>
      </c>
      <c r="BF40" s="9" t="e">
        <f t="shared" si="1"/>
        <v>#N/A</v>
      </c>
      <c r="BG40" s="3" t="e">
        <f t="shared" si="2"/>
        <v>#N/A</v>
      </c>
      <c r="BH40" s="3" t="e">
        <f t="shared" si="3"/>
        <v>#N/A</v>
      </c>
      <c r="BI40" s="3" t="e">
        <f t="shared" si="85"/>
        <v>#NUM!</v>
      </c>
      <c r="BJ40" s="44" t="str">
        <f t="shared" si="86"/>
        <v/>
      </c>
      <c r="BK40" s="52">
        <f t="shared" si="4"/>
        <v>2</v>
      </c>
      <c r="BL40" s="52" t="str">
        <f t="shared" ca="1" si="231"/>
        <v xml:space="preserve"> </v>
      </c>
      <c r="BM40" s="52" t="str">
        <f t="shared" ca="1" si="232"/>
        <v xml:space="preserve"> </v>
      </c>
      <c r="BN40" s="52" t="str">
        <f t="shared" ca="1" si="221"/>
        <v xml:space="preserve"> </v>
      </c>
      <c r="BO40" s="52" t="str">
        <f t="shared" ca="1" si="209"/>
        <v xml:space="preserve"> </v>
      </c>
      <c r="BP40" s="52" t="str">
        <f t="shared" ca="1" si="194"/>
        <v xml:space="preserve"> </v>
      </c>
      <c r="BQ40" s="52" t="str">
        <f t="shared" ca="1" si="87"/>
        <v xml:space="preserve"> </v>
      </c>
      <c r="BR40" s="52" t="e">
        <f t="shared" ca="1" si="5"/>
        <v>#N/A</v>
      </c>
      <c r="BS40" s="52"/>
      <c r="BT40" s="3" t="str">
        <f t="shared" si="88"/>
        <v/>
      </c>
      <c r="BU40" s="3">
        <f t="shared" si="6"/>
        <v>0</v>
      </c>
      <c r="BV40" s="3">
        <f t="shared" si="89"/>
        <v>1</v>
      </c>
      <c r="BW40" s="3">
        <f t="shared" si="90"/>
        <v>0</v>
      </c>
      <c r="BX40" s="3" t="str">
        <f t="shared" ca="1" si="7"/>
        <v xml:space="preserve"> </v>
      </c>
      <c r="BY40" s="3" t="str">
        <f t="shared" ca="1" si="233"/>
        <v/>
      </c>
      <c r="BZ40" s="3" t="str">
        <f t="shared" ca="1" si="222"/>
        <v/>
      </c>
      <c r="CA40" s="3" t="str">
        <f t="shared" ca="1" si="210"/>
        <v/>
      </c>
      <c r="CB40" s="3" t="str">
        <f t="shared" ca="1" si="195"/>
        <v/>
      </c>
      <c r="CC40" s="3" t="str">
        <f t="shared" ca="1" si="91"/>
        <v/>
      </c>
      <c r="CD40" s="3" t="str">
        <f t="shared" ca="1" si="8"/>
        <v/>
      </c>
      <c r="CE40" s="3" t="str">
        <f t="shared" ca="1" si="9"/>
        <v/>
      </c>
      <c r="CF40" s="3" t="str">
        <f t="shared" si="10"/>
        <v/>
      </c>
      <c r="CG40" s="37" t="e">
        <f t="shared" ca="1" si="11"/>
        <v>#N/A</v>
      </c>
      <c r="CH40" s="3" t="str">
        <f t="shared" si="12"/>
        <v/>
      </c>
      <c r="CI40" s="3">
        <f t="shared" si="92"/>
        <v>0</v>
      </c>
      <c r="CJ40" s="3">
        <f t="shared" si="196"/>
        <v>1</v>
      </c>
      <c r="CK40" s="3">
        <f t="shared" si="197"/>
        <v>0</v>
      </c>
      <c r="CL40" s="3" t="str">
        <f t="shared" ca="1" si="13"/>
        <v xml:space="preserve"> </v>
      </c>
      <c r="CM40" s="3" t="str">
        <f t="shared" ca="1" si="234"/>
        <v/>
      </c>
      <c r="CN40" s="3" t="str">
        <f t="shared" ca="1" si="223"/>
        <v/>
      </c>
      <c r="CO40" s="3" t="str">
        <f t="shared" ca="1" si="211"/>
        <v/>
      </c>
      <c r="CP40" s="3" t="str">
        <f t="shared" ca="1" si="198"/>
        <v/>
      </c>
      <c r="CQ40" s="3" t="str">
        <f t="shared" ca="1" si="93"/>
        <v/>
      </c>
      <c r="CR40" s="3" t="str">
        <f t="shared" ca="1" si="94"/>
        <v/>
      </c>
      <c r="CS40" s="3" t="str">
        <f t="shared" ca="1" si="95"/>
        <v/>
      </c>
      <c r="CT40" s="3" t="str">
        <f t="shared" si="96"/>
        <v/>
      </c>
      <c r="CU40" s="37" t="e">
        <f t="shared" ca="1" si="97"/>
        <v>#N/A</v>
      </c>
      <c r="CW40" s="3" t="str">
        <f t="shared" ca="1" si="98"/>
        <v/>
      </c>
      <c r="CX40" s="3">
        <f t="shared" ca="1" si="212"/>
        <v>0</v>
      </c>
      <c r="CY40" s="2">
        <f t="shared" ca="1" si="99"/>
        <v>0</v>
      </c>
      <c r="CZ40" s="3" t="str">
        <f t="shared" ca="1" si="14"/>
        <v/>
      </c>
      <c r="DA40" s="3" t="str">
        <f t="shared" ca="1" si="15"/>
        <v/>
      </c>
      <c r="DB40" s="3" t="str">
        <f t="shared" ca="1" si="16"/>
        <v/>
      </c>
      <c r="DC40" s="3" t="str">
        <f t="shared" ca="1" si="100"/>
        <v/>
      </c>
      <c r="DD40" s="37" t="e">
        <f t="shared" ca="1" si="17"/>
        <v>#N/A</v>
      </c>
      <c r="DE40" s="3" t="str">
        <f t="shared" ca="1" si="101"/>
        <v/>
      </c>
      <c r="DF40" s="3">
        <f t="shared" ca="1" si="199"/>
        <v>0</v>
      </c>
      <c r="DG40" s="2">
        <f t="shared" ca="1" si="102"/>
        <v>0</v>
      </c>
      <c r="DH40" s="3" t="str">
        <f t="shared" ca="1" si="18"/>
        <v/>
      </c>
      <c r="DI40" s="3" t="str">
        <f t="shared" ca="1" si="273"/>
        <v/>
      </c>
      <c r="DJ40" s="3" t="str">
        <f t="shared" ca="1" si="20"/>
        <v/>
      </c>
      <c r="DK40" s="3" t="str">
        <f t="shared" ca="1" si="103"/>
        <v/>
      </c>
      <c r="DL40" s="37" t="e">
        <f t="shared" ca="1" si="21"/>
        <v>#N/A</v>
      </c>
      <c r="DN40" s="2" t="str">
        <f t="shared" si="22"/>
        <v xml:space="preserve"> </v>
      </c>
      <c r="DO40" s="3" t="str">
        <f t="shared" si="104"/>
        <v xml:space="preserve"> </v>
      </c>
      <c r="DP40" s="3" t="str">
        <f t="shared" si="105"/>
        <v xml:space="preserve"> </v>
      </c>
      <c r="DT40" s="37" t="e">
        <f t="shared" si="23"/>
        <v>#N/A</v>
      </c>
      <c r="DU40" s="7">
        <v>33</v>
      </c>
      <c r="DV40" s="7">
        <v>11</v>
      </c>
      <c r="DW40" s="7">
        <v>22</v>
      </c>
      <c r="DX40" s="7"/>
      <c r="DY40" s="7" t="e">
        <f t="shared" si="106"/>
        <v>#NUM!</v>
      </c>
      <c r="DZ40" s="7" t="e">
        <f t="shared" si="24"/>
        <v>#NUM!</v>
      </c>
      <c r="EA40" s="7" t="e">
        <f t="shared" si="25"/>
        <v>#NUM!</v>
      </c>
      <c r="EB40" s="7" t="e">
        <f t="shared" si="107"/>
        <v>#NUM!</v>
      </c>
      <c r="EC40" s="3" t="e">
        <f t="shared" si="26"/>
        <v>#NUM!</v>
      </c>
      <c r="ED40" s="3" t="str">
        <f t="shared" si="108"/>
        <v/>
      </c>
      <c r="EE40" s="3" t="e">
        <f t="shared" si="109"/>
        <v>#DIV/0!</v>
      </c>
      <c r="EF40" s="3" t="str">
        <f t="shared" si="110"/>
        <v/>
      </c>
      <c r="EG40" s="3" t="str">
        <f t="shared" si="111"/>
        <v/>
      </c>
      <c r="EH40" s="3" t="str">
        <f t="shared" si="112"/>
        <v/>
      </c>
      <c r="EI40" s="3" t="str">
        <f t="shared" si="113"/>
        <v/>
      </c>
      <c r="EJ40" s="3" t="e">
        <f t="shared" si="114"/>
        <v>#DIV/0!</v>
      </c>
      <c r="EK40" s="3" t="e">
        <f t="shared" si="115"/>
        <v>#DIV/0!</v>
      </c>
      <c r="EL40" s="3" t="str">
        <f t="shared" si="116"/>
        <v/>
      </c>
      <c r="EM40" s="3" t="str">
        <f t="shared" si="117"/>
        <v/>
      </c>
      <c r="EN40" s="3" t="str">
        <f t="shared" si="118"/>
        <v/>
      </c>
      <c r="EO40" s="3" t="e">
        <f t="shared" si="119"/>
        <v>#DIV/0!</v>
      </c>
      <c r="EP40" s="3" t="e">
        <f t="shared" si="120"/>
        <v>#DIV/0!</v>
      </c>
      <c r="EQ40" s="3" t="str">
        <f t="shared" si="121"/>
        <v/>
      </c>
      <c r="ER40" s="3" t="str">
        <f t="shared" si="122"/>
        <v/>
      </c>
      <c r="ES40" s="3" t="e">
        <f t="shared" si="123"/>
        <v>#DIV/0!</v>
      </c>
      <c r="ET40" s="3" t="e">
        <f t="shared" si="124"/>
        <v>#DIV/0!</v>
      </c>
      <c r="EU40" s="3" t="str">
        <f t="shared" si="125"/>
        <v/>
      </c>
      <c r="EV40" s="3" t="e">
        <f t="shared" si="126"/>
        <v>#DIV/0!</v>
      </c>
      <c r="EW40" s="3" t="e">
        <f t="shared" si="127"/>
        <v>#DIV/0!</v>
      </c>
      <c r="EX40" s="3" t="e">
        <f t="shared" si="128"/>
        <v>#NUM!</v>
      </c>
      <c r="EZ40" s="40">
        <f t="shared" si="27"/>
        <v>1</v>
      </c>
      <c r="FA40" s="9" t="e">
        <f t="shared" si="28"/>
        <v>#NUM!</v>
      </c>
      <c r="FB40" s="9" t="e">
        <f t="shared" si="29"/>
        <v>#N/A</v>
      </c>
      <c r="FC40" s="9" t="e">
        <f t="shared" si="30"/>
        <v>#N/A</v>
      </c>
      <c r="FD40" s="9" t="e">
        <f t="shared" si="31"/>
        <v>#N/A</v>
      </c>
      <c r="FE40" s="3" t="e">
        <f t="shared" si="129"/>
        <v>#NUM!</v>
      </c>
      <c r="FG40" s="3" t="str">
        <f t="shared" si="130"/>
        <v/>
      </c>
      <c r="FH40" s="3" t="e">
        <f t="shared" si="131"/>
        <v>#DIV/0!</v>
      </c>
      <c r="FI40" s="3" t="str">
        <f t="shared" si="132"/>
        <v/>
      </c>
      <c r="FJ40" s="3" t="str">
        <f t="shared" si="133"/>
        <v/>
      </c>
      <c r="FK40" s="3" t="str">
        <f t="shared" si="134"/>
        <v/>
      </c>
      <c r="FL40" s="3" t="str">
        <f t="shared" si="135"/>
        <v/>
      </c>
      <c r="FM40" s="3" t="e">
        <f t="shared" si="136"/>
        <v>#DIV/0!</v>
      </c>
      <c r="FN40" s="3" t="e">
        <f t="shared" si="137"/>
        <v>#DIV/0!</v>
      </c>
      <c r="FO40" s="3" t="str">
        <f t="shared" si="138"/>
        <v/>
      </c>
      <c r="FP40" s="3" t="str">
        <f t="shared" si="139"/>
        <v/>
      </c>
      <c r="FQ40" s="3" t="str">
        <f t="shared" si="140"/>
        <v/>
      </c>
      <c r="FR40" s="3" t="e">
        <f t="shared" si="141"/>
        <v>#DIV/0!</v>
      </c>
      <c r="FS40" s="3" t="e">
        <f t="shared" si="142"/>
        <v>#DIV/0!</v>
      </c>
      <c r="FT40" s="3" t="str">
        <f t="shared" si="143"/>
        <v/>
      </c>
      <c r="FU40" s="3" t="str">
        <f t="shared" si="144"/>
        <v/>
      </c>
      <c r="FV40" s="3" t="e">
        <f t="shared" si="145"/>
        <v>#DIV/0!</v>
      </c>
      <c r="FW40" s="3" t="e">
        <f t="shared" si="146"/>
        <v>#DIV/0!</v>
      </c>
      <c r="FX40" s="3" t="str">
        <f t="shared" si="147"/>
        <v/>
      </c>
      <c r="FY40" s="3" t="e">
        <f t="shared" si="148"/>
        <v>#DIV/0!</v>
      </c>
      <c r="FZ40" s="3" t="e">
        <f t="shared" si="149"/>
        <v>#DIV/0!</v>
      </c>
      <c r="GA40" s="3" t="e">
        <f t="shared" si="150"/>
        <v>#NUM!</v>
      </c>
      <c r="GB40" s="3" t="str">
        <f t="shared" si="151"/>
        <v/>
      </c>
      <c r="GC40" s="3" t="str">
        <f t="shared" si="152"/>
        <v/>
      </c>
      <c r="GD40" s="3" t="str">
        <f t="shared" si="153"/>
        <v/>
      </c>
      <c r="GE40" s="3" t="str">
        <f t="shared" si="154"/>
        <v/>
      </c>
      <c r="GF40" s="3" t="str">
        <f t="shared" si="155"/>
        <v/>
      </c>
      <c r="GG40" s="3" t="str">
        <f t="shared" si="156"/>
        <v/>
      </c>
      <c r="GI40" s="9" t="str">
        <f t="shared" si="200"/>
        <v/>
      </c>
      <c r="GJ40" s="9" t="str">
        <f t="shared" si="157"/>
        <v/>
      </c>
      <c r="GK40" s="9" t="str">
        <f t="shared" si="158"/>
        <v/>
      </c>
      <c r="GL40" s="41" t="e">
        <f t="shared" si="159"/>
        <v>#DIV/0!</v>
      </c>
      <c r="GM40" s="41" t="e">
        <f t="shared" si="160"/>
        <v>#DIV/0!</v>
      </c>
      <c r="GN40" s="41" t="e">
        <f t="shared" si="32"/>
        <v>#N/A</v>
      </c>
      <c r="GO40" s="41" t="e">
        <f t="shared" si="33"/>
        <v>#N/A</v>
      </c>
      <c r="GP40" s="3" t="e">
        <f t="shared" si="161"/>
        <v>#NUM!</v>
      </c>
      <c r="GQ40" s="55" t="e">
        <f t="shared" si="34"/>
        <v>#NUM!</v>
      </c>
      <c r="GR40" s="55" t="e">
        <f t="shared" si="35"/>
        <v>#NUM!</v>
      </c>
      <c r="GS40" s="3" t="e">
        <f t="shared" si="36"/>
        <v>#NUM!</v>
      </c>
      <c r="GT40" s="3" t="e">
        <f t="shared" si="37"/>
        <v>#NUM!</v>
      </c>
      <c r="GU40" s="3" t="e">
        <f t="shared" si="38"/>
        <v>#NUM!</v>
      </c>
      <c r="GV40" s="3" t="e">
        <f t="shared" si="39"/>
        <v>#NUM!</v>
      </c>
      <c r="GX40" s="37" t="e">
        <f t="shared" si="40"/>
        <v>#NUM!</v>
      </c>
      <c r="GZ40" s="3" t="e">
        <f t="shared" si="41"/>
        <v>#NUM!</v>
      </c>
      <c r="HA40" s="3" t="e">
        <f ca="1">IF(AND(G40=" ",OFFSET(G40,-2,0)="x"), " ", IF(SUM(OFFSET(GZ40,0,0,-3,1))&gt;=2,1," "))</f>
        <v>#NUM!</v>
      </c>
      <c r="HB40" s="2" t="e">
        <f t="shared" ca="1" si="214"/>
        <v>#NUM!</v>
      </c>
      <c r="HC40" s="2" t="e">
        <f t="shared" ca="1" si="224"/>
        <v>#NUM!</v>
      </c>
      <c r="HD40" s="39" t="e">
        <f t="shared" ca="1" si="163"/>
        <v>#NUM!</v>
      </c>
      <c r="HF40" s="3" t="str">
        <f t="shared" si="42"/>
        <v/>
      </c>
      <c r="HG40" s="3" t="str">
        <f t="shared" si="43"/>
        <v/>
      </c>
      <c r="HH40" s="3" t="str">
        <f ca="1">IF(AND(G40=" ",OFFSET(G40,-7,0)="x"), " ", IF(SUM(OFFSET(HF40,0,0,-8,1))&gt;7,1," "))</f>
        <v xml:space="preserve"> </v>
      </c>
      <c r="HI40" s="3" t="str">
        <f t="shared" ca="1" si="248"/>
        <v/>
      </c>
      <c r="HJ40" s="3" t="str">
        <f t="shared" ca="1" si="241"/>
        <v/>
      </c>
      <c r="HK40" s="3" t="str">
        <f t="shared" ca="1" si="235"/>
        <v/>
      </c>
      <c r="HL40" s="3" t="str">
        <f t="shared" ca="1" si="225"/>
        <v/>
      </c>
      <c r="HM40" s="3" t="str">
        <f t="shared" ca="1" si="215"/>
        <v/>
      </c>
      <c r="HN40" s="3" t="str">
        <f t="shared" ca="1" si="201"/>
        <v/>
      </c>
      <c r="HO40" s="3" t="str">
        <f t="shared" ca="1" si="164"/>
        <v/>
      </c>
      <c r="HP40" s="37" t="e">
        <f t="shared" ca="1" si="44"/>
        <v>#N/A</v>
      </c>
      <c r="HQ40" s="3" t="str">
        <f ca="1">IF(AND(G40=" ",OFFSET(G40,-7,0)="x"), " ", IF(SUM(OFFSET(HG40,0,0,-8,1))&gt;7,1," "))</f>
        <v xml:space="preserve"> </v>
      </c>
      <c r="HR40" s="3" t="str">
        <f t="shared" ca="1" si="250"/>
        <v/>
      </c>
      <c r="HS40" s="3" t="str">
        <f t="shared" ca="1" si="242"/>
        <v/>
      </c>
      <c r="HT40" s="3" t="str">
        <f t="shared" ca="1" si="236"/>
        <v/>
      </c>
      <c r="HU40" s="3" t="str">
        <f t="shared" ca="1" si="226"/>
        <v/>
      </c>
      <c r="HV40" s="3" t="str">
        <f t="shared" ca="1" si="216"/>
        <v/>
      </c>
      <c r="HW40" s="3" t="str">
        <f t="shared" ca="1" si="202"/>
        <v/>
      </c>
      <c r="HX40" s="3" t="str">
        <f t="shared" ca="1" si="165"/>
        <v/>
      </c>
      <c r="HY40" s="37" t="e">
        <f t="shared" ca="1" si="45"/>
        <v>#N/A</v>
      </c>
      <c r="IA40" s="3" t="e">
        <f t="shared" ca="1" si="166"/>
        <v>#NUM!</v>
      </c>
      <c r="IB40" s="3" t="e">
        <f t="shared" ca="1" si="203"/>
        <v>#NUM!</v>
      </c>
      <c r="IC40" s="2" t="e">
        <f t="shared" ca="1" si="167"/>
        <v>#NUM!</v>
      </c>
      <c r="ID40" s="37" t="e">
        <f t="shared" ca="1" si="46"/>
        <v>#NUM!</v>
      </c>
      <c r="IE40" s="3" t="e">
        <f t="shared" ca="1" si="168"/>
        <v>#NUM!</v>
      </c>
      <c r="IF40" s="3" t="e">
        <f t="shared" ca="1" si="169"/>
        <v>#NUM!</v>
      </c>
      <c r="IG40" s="2" t="e">
        <f t="shared" ca="1" si="170"/>
        <v>#NUM!</v>
      </c>
      <c r="IH40" s="37" t="e">
        <f t="shared" ca="1" si="47"/>
        <v>#NUM!</v>
      </c>
      <c r="II40" s="3" t="e">
        <f t="shared" si="171"/>
        <v>#N/A</v>
      </c>
      <c r="IJ40" s="3" t="e">
        <f t="shared" si="172"/>
        <v>#N/A</v>
      </c>
      <c r="IK40" s="3" t="e">
        <f ca="1">IF(AND(G40=" ",OFFSET(G40,-14,0)="x"), " ", IF(SUM(OFFSET(IJ40,0,0,-15,1))&gt;14,1," "))</f>
        <v>#N/A</v>
      </c>
      <c r="IL40" s="3" t="e">
        <f ca="1">IF(IK41=1,1,"")</f>
        <v>#N/A</v>
      </c>
      <c r="IM40" s="3" t="e">
        <f t="shared" ca="1" si="267"/>
        <v>#N/A</v>
      </c>
      <c r="IN40" s="3" t="e">
        <f t="shared" ca="1" si="265"/>
        <v>#N/A</v>
      </c>
      <c r="IO40" s="3" t="e">
        <f t="shared" ca="1" si="263"/>
        <v>#N/A</v>
      </c>
      <c r="IP40" s="3" t="e">
        <f t="shared" ca="1" si="261"/>
        <v>#N/A</v>
      </c>
      <c r="IQ40" s="3" t="e">
        <f t="shared" ca="1" si="259"/>
        <v>#N/A</v>
      </c>
      <c r="IR40" s="3" t="e">
        <f t="shared" ca="1" si="257"/>
        <v>#N/A</v>
      </c>
      <c r="IS40" s="3" t="e">
        <f t="shared" ca="1" si="251"/>
        <v>#N/A</v>
      </c>
      <c r="IT40" s="3" t="e">
        <f t="shared" ca="1" si="243"/>
        <v>#N/A</v>
      </c>
      <c r="IU40" s="3" t="e">
        <f t="shared" ca="1" si="237"/>
        <v>#N/A</v>
      </c>
      <c r="IV40" s="3" t="e">
        <f t="shared" ca="1" si="227"/>
        <v>#N/A</v>
      </c>
      <c r="IW40" s="3" t="e">
        <f t="shared" ca="1" si="217"/>
        <v>#N/A</v>
      </c>
      <c r="IX40" s="3" t="e">
        <f t="shared" ca="1" si="204"/>
        <v>#N/A</v>
      </c>
      <c r="IY40" s="3" t="e">
        <f t="shared" ca="1" si="173"/>
        <v>#N/A</v>
      </c>
      <c r="IZ40" s="37" t="e">
        <f t="shared" ca="1" si="48"/>
        <v>#N/A</v>
      </c>
      <c r="JB40" s="3" t="str">
        <f t="shared" si="174"/>
        <v/>
      </c>
      <c r="JC40" s="55" t="e">
        <f t="shared" si="175"/>
        <v>#NUM!</v>
      </c>
      <c r="JD40" s="41" t="e">
        <f t="shared" si="176"/>
        <v>#NUM!</v>
      </c>
      <c r="JE40" s="41" t="e">
        <f t="shared" si="177"/>
        <v>#NUM!</v>
      </c>
      <c r="JF40" s="3" t="e">
        <f t="shared" si="178"/>
        <v>#NUM!</v>
      </c>
      <c r="JG40" s="41" t="e">
        <f t="shared" si="179"/>
        <v>#NUM!</v>
      </c>
      <c r="JH40" s="41" t="e">
        <f t="shared" si="180"/>
        <v>#NUM!</v>
      </c>
      <c r="JJ40" s="37" t="e">
        <f t="shared" si="181"/>
        <v>#NUM!</v>
      </c>
      <c r="JL40" s="3" t="e">
        <f t="shared" si="182"/>
        <v>#NUM!</v>
      </c>
      <c r="JM40" s="3" t="e">
        <f ca="1">IF(AND(G40=" ",OFFSET(G40,-2,0)="x"), " ", IF(SUM(OFFSET(JL40,0,0,-3,1))&gt;=2,1," "))</f>
        <v>#NUM!</v>
      </c>
      <c r="JP40" s="37" t="e">
        <f t="shared" ca="1" si="183"/>
        <v>#NUM!</v>
      </c>
      <c r="JR40" s="37" t="str">
        <f t="shared" si="184"/>
        <v/>
      </c>
      <c r="JS40" s="3" t="str">
        <f t="shared" si="185"/>
        <v/>
      </c>
      <c r="JT40" s="3" t="str">
        <f t="shared" ca="1" si="252"/>
        <v xml:space="preserve"> </v>
      </c>
      <c r="JU40" s="3" t="str">
        <f t="shared" ca="1" si="253"/>
        <v/>
      </c>
      <c r="JV40" s="3" t="str">
        <f t="shared" ca="1" si="244"/>
        <v/>
      </c>
      <c r="JW40" s="3" t="str">
        <f t="shared" ca="1" si="238"/>
        <v/>
      </c>
      <c r="JX40" s="3" t="str">
        <f t="shared" ca="1" si="228"/>
        <v/>
      </c>
      <c r="JY40" s="3" t="str">
        <f t="shared" ca="1" si="218"/>
        <v/>
      </c>
      <c r="JZ40" s="3" t="str">
        <f t="shared" ca="1" si="206"/>
        <v/>
      </c>
      <c r="KA40" s="3" t="str">
        <f t="shared" ca="1" si="186"/>
        <v/>
      </c>
      <c r="KB40" s="3" t="e">
        <f t="shared" ca="1" si="187"/>
        <v>#N/A</v>
      </c>
      <c r="KC40" s="3" t="str">
        <f t="shared" ca="1" si="254"/>
        <v xml:space="preserve"> </v>
      </c>
      <c r="KD40" s="3" t="str">
        <f t="shared" ca="1" si="255"/>
        <v/>
      </c>
      <c r="KE40" s="3" t="str">
        <f t="shared" ca="1" si="245"/>
        <v/>
      </c>
      <c r="KF40" s="3" t="str">
        <f t="shared" ca="1" si="239"/>
        <v/>
      </c>
      <c r="KG40" s="3" t="str">
        <f t="shared" ca="1" si="229"/>
        <v/>
      </c>
      <c r="KH40" s="3" t="str">
        <f t="shared" ca="1" si="219"/>
        <v/>
      </c>
      <c r="KI40" s="3" t="str">
        <f t="shared" ca="1" si="207"/>
        <v/>
      </c>
      <c r="KJ40" s="3" t="str">
        <f t="shared" ca="1" si="188"/>
        <v/>
      </c>
      <c r="KK40" s="3" t="e">
        <f t="shared" ca="1" si="189"/>
        <v>#N/A</v>
      </c>
      <c r="KU40" s="3" t="e">
        <f t="shared" si="190"/>
        <v>#NUM!</v>
      </c>
      <c r="KV40" s="3" t="e">
        <f t="shared" si="191"/>
        <v>#NUM!</v>
      </c>
      <c r="KW40" s="3" t="e">
        <f ca="1">IF(AND(G40=" ",OFFSET(G40,-14,0)="x"), " ", IF(SUM(OFFSET(KV40,0,0,-15,1))&gt;14,1," "))</f>
        <v>#NUM!</v>
      </c>
      <c r="KX40" s="3" t="e">
        <f t="shared" ca="1" si="272"/>
        <v>#NUM!</v>
      </c>
      <c r="KY40" s="3" t="e">
        <f t="shared" ca="1" si="268"/>
        <v>#NUM!</v>
      </c>
      <c r="KZ40" s="3" t="e">
        <f t="shared" ca="1" si="266"/>
        <v>#NUM!</v>
      </c>
      <c r="LA40" s="3" t="e">
        <f t="shared" ca="1" si="264"/>
        <v>#NUM!</v>
      </c>
      <c r="LB40" s="3" t="e">
        <f t="shared" ca="1" si="262"/>
        <v>#NUM!</v>
      </c>
      <c r="LC40" s="3" t="e">
        <f t="shared" ca="1" si="260"/>
        <v>#NUM!</v>
      </c>
      <c r="LD40" s="3" t="e">
        <f t="shared" ca="1" si="258"/>
        <v>#NUM!</v>
      </c>
      <c r="LE40" s="3" t="e">
        <f t="shared" ca="1" si="256"/>
        <v>#NUM!</v>
      </c>
      <c r="LF40" s="3" t="e">
        <f t="shared" ca="1" si="246"/>
        <v>#NUM!</v>
      </c>
      <c r="LG40" s="3" t="e">
        <f t="shared" ca="1" si="240"/>
        <v>#NUM!</v>
      </c>
      <c r="LH40" s="3" t="e">
        <f t="shared" ca="1" si="230"/>
        <v>#NUM!</v>
      </c>
      <c r="LI40" s="3" t="e">
        <f t="shared" ca="1" si="220"/>
        <v>#NUM!</v>
      </c>
      <c r="LJ40" s="3" t="e">
        <f t="shared" ca="1" si="208"/>
        <v>#NUM!</v>
      </c>
      <c r="LK40" s="3" t="e">
        <f t="shared" ca="1" si="192"/>
        <v>#NUM!</v>
      </c>
      <c r="LL40" s="37" t="e">
        <f t="shared" ca="1" si="193"/>
        <v>#NUM!</v>
      </c>
    </row>
    <row r="41" spans="1:324" s="3" customFormat="1">
      <c r="A41" s="42" t="e">
        <f>IF(D41="","",Data!C49)</f>
        <v>#N/A</v>
      </c>
      <c r="B41" s="5" t="e">
        <f>IF(D41="","",Data!B49)</f>
        <v>#N/A</v>
      </c>
      <c r="C41" s="3">
        <v>33</v>
      </c>
      <c r="D41" s="3" t="e">
        <f>IF(Data!C49="", NA(), Data!C49)</f>
        <v>#N/A</v>
      </c>
      <c r="E41" s="3" t="str">
        <f>IF(Data!C49="", " ", Data!D49)</f>
        <v xml:space="preserve"> </v>
      </c>
      <c r="F41" s="3" t="str">
        <f>IF(E41=" "," ",Data!F$26)</f>
        <v xml:space="preserve"> </v>
      </c>
      <c r="G41" s="3" t="str">
        <f>IF($C41&lt;Data!$F$37,"x"," ")</f>
        <v xml:space="preserve"> </v>
      </c>
      <c r="H41" s="3" t="e">
        <f>IF(I41="",#REF!,I41)</f>
        <v>#N/A</v>
      </c>
      <c r="I41" s="2" t="e">
        <f t="shared" si="49"/>
        <v>#N/A</v>
      </c>
      <c r="J41" s="3" t="str">
        <f>IF(AND(Data!$F$37&lt;&gt;""),IF(AD41=$E41,1,""))</f>
        <v/>
      </c>
      <c r="K41" s="3">
        <f>IF(AND(Data!$F$40&lt;&gt;""),IF(AE41=$E41,2,""))</f>
        <v>2</v>
      </c>
      <c r="L41" s="3" t="str">
        <f>IF(AND(Data!$F$43&lt;&gt;""),IF(AF41=$E41,3,""))</f>
        <v/>
      </c>
      <c r="M41" s="3" t="str">
        <f>IF(AND(Data!$F$46&lt;&gt;""),IF(AG41=$E41,4,""))</f>
        <v/>
      </c>
      <c r="N41" s="3" t="str">
        <f>IF(AND(Data!$F$49&lt;&gt;""),IF(AH41=$E41,5,""))</f>
        <v/>
      </c>
      <c r="O41" s="3" t="str">
        <f>IF(AND(Calc!$LQ$3&lt;&gt;""),IF(AI41=$E41,6,""))</f>
        <v/>
      </c>
      <c r="P41" s="3">
        <f t="shared" si="50"/>
        <v>2</v>
      </c>
      <c r="Q41" s="3">
        <f t="shared" si="51"/>
        <v>2</v>
      </c>
      <c r="R41" s="3" t="str">
        <f t="shared" si="52"/>
        <v/>
      </c>
      <c r="S41" s="3" t="str">
        <f t="shared" si="53"/>
        <v/>
      </c>
      <c r="T41" s="3" t="str">
        <f t="shared" si="54"/>
        <v/>
      </c>
      <c r="U41" s="3">
        <f t="shared" si="55"/>
        <v>2</v>
      </c>
      <c r="V41" s="3">
        <f t="shared" si="56"/>
        <v>2</v>
      </c>
      <c r="W41" s="3" t="str">
        <f t="shared" si="57"/>
        <v/>
      </c>
      <c r="X41" s="3" t="str">
        <f t="shared" si="58"/>
        <v/>
      </c>
      <c r="Y41" s="3">
        <f t="shared" si="59"/>
        <v>2</v>
      </c>
      <c r="Z41" s="3">
        <f t="shared" si="60"/>
        <v>2</v>
      </c>
      <c r="AA41" s="3" t="str">
        <f t="shared" si="61"/>
        <v/>
      </c>
      <c r="AB41" s="3">
        <f t="shared" si="62"/>
        <v>2</v>
      </c>
      <c r="AC41" s="49">
        <f t="shared" si="63"/>
        <v>2</v>
      </c>
      <c r="AD41" s="3" t="str">
        <f>IF($C41&lt;Data!$F$37,E41,"")</f>
        <v/>
      </c>
      <c r="AE41" s="3" t="str">
        <f>IF(AND($C41&gt;=Data!$F$37),IF($C41&lt;Data!$F$40,E41,""))</f>
        <v xml:space="preserve"> </v>
      </c>
      <c r="AF41" s="3" t="b">
        <f>IF(AND($C41&gt;=Data!$F$40),IF($C41&lt;Data!$F$43,E41,""))</f>
        <v>0</v>
      </c>
      <c r="AG41" s="3" t="b">
        <f>IF(AND($C41&gt;=Data!$F$43),IF($C41&lt;Data!$F$46,E41,""))</f>
        <v>0</v>
      </c>
      <c r="AH41" s="3" t="b">
        <f>IF(AND($C41&gt;=Data!$F$46),IF($C41&lt;Data!$F$49,E41,""))</f>
        <v>0</v>
      </c>
      <c r="AI41" s="3" t="b">
        <f>IF(AND($C41&gt;=Data!$F$49),IF($C41&lt;=Calc!$LQ$3,E41,""))</f>
        <v>0</v>
      </c>
      <c r="AJ41" s="3" t="str">
        <f t="shared" ref="AJ41:AJ72" si="274">IF(G41=" "," ", E41)</f>
        <v xml:space="preserve"> </v>
      </c>
      <c r="AK41" s="3" t="str">
        <f t="shared" si="64"/>
        <v/>
      </c>
      <c r="AL41" s="3" t="e">
        <f t="shared" si="65"/>
        <v>#NUM!</v>
      </c>
      <c r="AM41" s="3" t="str">
        <f t="shared" si="66"/>
        <v/>
      </c>
      <c r="AN41" s="3" t="str">
        <f t="shared" si="67"/>
        <v/>
      </c>
      <c r="AO41" s="3" t="str">
        <f t="shared" si="68"/>
        <v/>
      </c>
      <c r="AP41" s="3" t="str">
        <f t="shared" si="69"/>
        <v/>
      </c>
      <c r="AQ41" s="3" t="e">
        <f t="shared" si="70"/>
        <v>#NUM!</v>
      </c>
      <c r="AR41" s="3" t="e">
        <f t="shared" si="71"/>
        <v>#NUM!</v>
      </c>
      <c r="AS41" s="3" t="str">
        <f t="shared" si="72"/>
        <v/>
      </c>
      <c r="AT41" s="3" t="str">
        <f t="shared" si="73"/>
        <v/>
      </c>
      <c r="AU41" s="3" t="str">
        <f t="shared" si="74"/>
        <v/>
      </c>
      <c r="AV41" s="3" t="e">
        <f t="shared" si="75"/>
        <v>#NUM!</v>
      </c>
      <c r="AW41" s="3" t="e">
        <f t="shared" si="76"/>
        <v>#NUM!</v>
      </c>
      <c r="AX41" s="3" t="str">
        <f t="shared" si="77"/>
        <v/>
      </c>
      <c r="AY41" s="3" t="str">
        <f t="shared" si="78"/>
        <v/>
      </c>
      <c r="AZ41" s="3" t="e">
        <f t="shared" si="79"/>
        <v>#NUM!</v>
      </c>
      <c r="BA41" s="3" t="e">
        <f t="shared" si="80"/>
        <v>#NUM!</v>
      </c>
      <c r="BB41" s="3" t="str">
        <f t="shared" si="81"/>
        <v/>
      </c>
      <c r="BC41" s="3" t="e">
        <f t="shared" si="82"/>
        <v>#NUM!</v>
      </c>
      <c r="BD41" s="3" t="e">
        <f t="shared" si="83"/>
        <v>#NUM!</v>
      </c>
      <c r="BE41" s="3" t="e">
        <f t="shared" si="84"/>
        <v>#NUM!</v>
      </c>
      <c r="BF41" s="9" t="e">
        <f t="shared" ref="BF41:BF72" si="275">IF(G41="x",AK41, #N/A)</f>
        <v>#N/A</v>
      </c>
      <c r="BG41" s="3" t="e">
        <f t="shared" ref="BG41:BG72" si="276">IF(OR(AND(COUNT(E41)=1, G41="x"), COUNT(E41)=0), NA(), $AK$9)</f>
        <v>#N/A</v>
      </c>
      <c r="BH41" s="3" t="e">
        <f t="shared" si="3"/>
        <v>#N/A</v>
      </c>
      <c r="BI41" s="3" t="e">
        <f t="shared" si="85"/>
        <v>#NUM!</v>
      </c>
      <c r="BJ41" s="44" t="str">
        <f t="shared" si="86"/>
        <v/>
      </c>
      <c r="BK41" s="52">
        <f t="shared" ref="BK41:BK72" si="277">IF(COUNT(E41)=0,2,IF(E41&gt;BJ41,1,IF(E41=BJ41,0,2)))</f>
        <v>2</v>
      </c>
      <c r="BL41" s="52" t="str">
        <f t="shared" ca="1" si="231"/>
        <v xml:space="preserve"> </v>
      </c>
      <c r="BM41" s="52" t="str">
        <f t="shared" ca="1" si="232"/>
        <v xml:space="preserve"> </v>
      </c>
      <c r="BN41" s="52" t="str">
        <f t="shared" ca="1" si="221"/>
        <v xml:space="preserve"> </v>
      </c>
      <c r="BO41" s="52" t="str">
        <f t="shared" ca="1" si="209"/>
        <v xml:space="preserve"> </v>
      </c>
      <c r="BP41" s="52" t="str">
        <f t="shared" ca="1" si="194"/>
        <v xml:space="preserve"> </v>
      </c>
      <c r="BQ41" s="52" t="str">
        <f t="shared" ca="1" si="87"/>
        <v xml:space="preserve"> </v>
      </c>
      <c r="BR41" s="52" t="e">
        <f t="shared" ref="BR41:BR72" ca="1" si="278">IF(SUM(BL41:BQ41)=0, NA(),E41)</f>
        <v>#N/A</v>
      </c>
      <c r="BS41" s="52"/>
      <c r="BT41" s="3" t="str">
        <f t="shared" ref="BT41:BT72" si="279">IF(COUNT(E41)=0,"", IF(E41&gt;=BJ41,1,""))</f>
        <v/>
      </c>
      <c r="BU41" s="3">
        <f t="shared" ref="BU41:BU72" si="280">IF(E41=BJ41,1,0)</f>
        <v>0</v>
      </c>
      <c r="BV41" s="3">
        <f t="shared" si="89"/>
        <v>1</v>
      </c>
      <c r="BW41" s="3">
        <f t="shared" si="90"/>
        <v>0</v>
      </c>
      <c r="BX41" s="3" t="str">
        <f t="shared" ref="BX41:BX72" ca="1" si="281">IF(AND(G41=" ",OFFSET(G41,-5,0)="x"), " ", IF(BW41&gt;5, 1, " "))</f>
        <v xml:space="preserve"> </v>
      </c>
      <c r="BY41" s="3" t="str">
        <f t="shared" ca="1" si="233"/>
        <v/>
      </c>
      <c r="BZ41" s="3" t="str">
        <f t="shared" ca="1" si="222"/>
        <v/>
      </c>
      <c r="CA41" s="3" t="str">
        <f t="shared" ca="1" si="210"/>
        <v/>
      </c>
      <c r="CB41" s="3" t="str">
        <f t="shared" ca="1" si="195"/>
        <v/>
      </c>
      <c r="CC41" s="3" t="str">
        <f t="shared" ca="1" si="91"/>
        <v/>
      </c>
      <c r="CD41" s="3" t="str">
        <f t="shared" ca="1" si="8"/>
        <v/>
      </c>
      <c r="CE41" s="3" t="str">
        <f t="shared" ref="CE41:CE72" ca="1" si="282">IF(SUM(CC41:CC42)=0,"",IF(E41&lt;BJ41,"",1))</f>
        <v/>
      </c>
      <c r="CF41" s="3" t="str">
        <f t="shared" ref="CF41:CF72" si="283">IF(BW42&lt;=BW41,"",IF(CE41="","",1))</f>
        <v/>
      </c>
      <c r="CG41" s="37" t="e">
        <f t="shared" ref="CG41:CG72" ca="1" si="284">IF(SUM(BX41:CD41)=0, NA(),E41)</f>
        <v>#N/A</v>
      </c>
      <c r="CH41" s="3" t="str">
        <f t="shared" ref="CH41:CH72" si="285">IF(COUNT(E41)=0,"", IF(E41&lt;=BJ41,1,""))</f>
        <v/>
      </c>
      <c r="CI41" s="3">
        <f t="shared" si="92"/>
        <v>0</v>
      </c>
      <c r="CJ41" s="3">
        <f t="shared" si="196"/>
        <v>1</v>
      </c>
      <c r="CK41" s="3">
        <f t="shared" si="197"/>
        <v>0</v>
      </c>
      <c r="CL41" s="3" t="str">
        <f t="shared" ref="CL41:CL72" ca="1" si="286">IF(AND(G41=" ",OFFSET(G41,-5,0)="x"), " ", IF(CK41&gt;5, 1, " "))</f>
        <v xml:space="preserve"> </v>
      </c>
      <c r="CM41" s="3" t="str">
        <f t="shared" ca="1" si="234"/>
        <v/>
      </c>
      <c r="CN41" s="3" t="str">
        <f t="shared" ca="1" si="223"/>
        <v/>
      </c>
      <c r="CO41" s="3" t="str">
        <f t="shared" ca="1" si="211"/>
        <v/>
      </c>
      <c r="CP41" s="3" t="str">
        <f t="shared" ca="1" si="198"/>
        <v/>
      </c>
      <c r="CQ41" s="3" t="str">
        <f t="shared" ca="1" si="93"/>
        <v/>
      </c>
      <c r="CR41" s="3" t="str">
        <f t="shared" ca="1" si="94"/>
        <v/>
      </c>
      <c r="CS41" s="3" t="str">
        <f t="shared" ref="CS41:CS72" ca="1" si="287">IF(SUM(CQ41:CQ42)=0,"",IF(E41&gt;BJ41,"",1))</f>
        <v/>
      </c>
      <c r="CT41" s="3" t="str">
        <f t="shared" si="96"/>
        <v/>
      </c>
      <c r="CU41" s="37" t="e">
        <f t="shared" ca="1" si="97"/>
        <v>#N/A</v>
      </c>
      <c r="CW41" s="3" t="str">
        <f t="shared" ca="1" si="98"/>
        <v/>
      </c>
      <c r="CX41" s="3">
        <f t="shared" ca="1" si="212"/>
        <v>0</v>
      </c>
      <c r="CY41" s="2">
        <f t="shared" ca="1" si="99"/>
        <v>0</v>
      </c>
      <c r="CZ41" s="3" t="str">
        <f t="shared" ref="CZ41:CZ72" ca="1" si="288">IF(CY41&gt;0,E41,"")</f>
        <v/>
      </c>
      <c r="DA41" s="3" t="str">
        <f t="shared" ref="DA41:DA72" ca="1" si="289">IF(E41=BJ41,1,IF(CZ41=E41,9,""))</f>
        <v/>
      </c>
      <c r="DB41" s="3" t="str">
        <f t="shared" ref="DB41:DB72" ca="1" si="290">IF(AND(OFFSET(CY41,1,0)=1,OFFSET(DA41,1,0)=1),E41,"")</f>
        <v/>
      </c>
      <c r="DC41" s="3" t="str">
        <f t="shared" ref="DC41:DC72" ca="1" si="291">IF(DA41=9,CZ41, "")</f>
        <v/>
      </c>
      <c r="DD41" s="37" t="e">
        <f t="shared" ref="DD41:DD72" ca="1" si="292">IF(DB41=E41,E41, IF(DC41="",#N/A,E41))</f>
        <v>#N/A</v>
      </c>
      <c r="DE41" s="3" t="str">
        <f t="shared" ca="1" si="101"/>
        <v/>
      </c>
      <c r="DF41" s="3">
        <f t="shared" ca="1" si="199"/>
        <v>0</v>
      </c>
      <c r="DG41" s="2">
        <f t="shared" ca="1" si="102"/>
        <v>0</v>
      </c>
      <c r="DH41" s="3" t="str">
        <f t="shared" ref="DH41:DH72" ca="1" si="293">IF(DG41&gt;0,E41,"")</f>
        <v/>
      </c>
      <c r="DI41" s="3" t="str">
        <f t="shared" ca="1" si="273"/>
        <v/>
      </c>
      <c r="DJ41" s="3" t="str">
        <f t="shared" ref="DJ41:DJ72" ca="1" si="294">IF(AND(OFFSET(DG41,1,0)=1,OFFSET(DI41,1,0)=1),E41,"")</f>
        <v/>
      </c>
      <c r="DK41" s="3" t="str">
        <f t="shared" ca="1" si="103"/>
        <v/>
      </c>
      <c r="DL41" s="37" t="e">
        <f t="shared" ref="DL41:DL72" ca="1" si="295">IF(DJ41=E41,E41, IF(DK41="",#N/A,E41))</f>
        <v>#N/A</v>
      </c>
      <c r="DN41" s="2" t="str">
        <f t="shared" ref="DN41:DN72" si="296">IF(AND(E41&gt;BJ41, COUNT(E41)=1), 1, IF(AND(E41=BJ41, COUNT(E41)=1), 0, IF(AND(E41&lt;BJ41, COUNT(E41)=1), -1, " ")))</f>
        <v xml:space="preserve"> </v>
      </c>
      <c r="DO41" s="3" t="str">
        <f t="shared" si="104"/>
        <v xml:space="preserve"> </v>
      </c>
      <c r="DP41" s="3" t="str">
        <f t="shared" si="105"/>
        <v xml:space="preserve"> </v>
      </c>
      <c r="DT41" s="37" t="e">
        <f t="shared" ref="DT41:DT72" si="297">IF($DS$9=1, E41, NA())</f>
        <v>#N/A</v>
      </c>
      <c r="DU41" s="7">
        <v>34</v>
      </c>
      <c r="DV41" s="7">
        <v>12</v>
      </c>
      <c r="DW41" s="7">
        <v>23</v>
      </c>
      <c r="DX41" s="7"/>
      <c r="DY41" s="7" t="e">
        <f t="shared" ref="DY41:DY72" si="298">LARGE(E$9:E$200, 2)</f>
        <v>#NUM!</v>
      </c>
      <c r="DZ41" s="7" t="e">
        <f t="shared" ref="DZ41:DZ72" si="299">SMALL(E$9:E$200,2)</f>
        <v>#NUM!</v>
      </c>
      <c r="EA41" s="7" t="e">
        <f t="shared" ref="EA41:EA72" si="300">IF(E41&gt;(DY41*1.5), E41, #N/A)</f>
        <v>#NUM!</v>
      </c>
      <c r="EB41" s="7" t="e">
        <f t="shared" si="107"/>
        <v>#NUM!</v>
      </c>
      <c r="EC41" s="3" t="e">
        <f t="shared" ref="EC41:EC72" si="301">IF(E41&gt;(DY41*1.5),E41,IF(E41&lt;(DZ41*0.5),E41,#N/A))</f>
        <v>#NUM!</v>
      </c>
      <c r="ED41" s="3" t="str">
        <f t="shared" si="108"/>
        <v/>
      </c>
      <c r="EE41" s="3" t="e">
        <f t="shared" si="109"/>
        <v>#DIV/0!</v>
      </c>
      <c r="EF41" s="3" t="str">
        <f t="shared" si="110"/>
        <v/>
      </c>
      <c r="EG41" s="3" t="str">
        <f t="shared" si="111"/>
        <v/>
      </c>
      <c r="EH41" s="3" t="str">
        <f t="shared" si="112"/>
        <v/>
      </c>
      <c r="EI41" s="3" t="str">
        <f t="shared" si="113"/>
        <v/>
      </c>
      <c r="EJ41" s="3" t="e">
        <f t="shared" si="114"/>
        <v>#DIV/0!</v>
      </c>
      <c r="EK41" s="3" t="e">
        <f t="shared" si="115"/>
        <v>#DIV/0!</v>
      </c>
      <c r="EL41" s="3" t="str">
        <f t="shared" si="116"/>
        <v/>
      </c>
      <c r="EM41" s="3" t="str">
        <f t="shared" si="117"/>
        <v/>
      </c>
      <c r="EN41" s="3" t="str">
        <f t="shared" si="118"/>
        <v/>
      </c>
      <c r="EO41" s="3" t="e">
        <f t="shared" si="119"/>
        <v>#DIV/0!</v>
      </c>
      <c r="EP41" s="3" t="e">
        <f t="shared" si="120"/>
        <v>#DIV/0!</v>
      </c>
      <c r="EQ41" s="3" t="str">
        <f t="shared" si="121"/>
        <v/>
      </c>
      <c r="ER41" s="3" t="str">
        <f t="shared" si="122"/>
        <v/>
      </c>
      <c r="ES41" s="3" t="e">
        <f t="shared" si="123"/>
        <v>#DIV/0!</v>
      </c>
      <c r="ET41" s="3" t="e">
        <f t="shared" si="124"/>
        <v>#DIV/0!</v>
      </c>
      <c r="EU41" s="3" t="str">
        <f t="shared" si="125"/>
        <v/>
      </c>
      <c r="EV41" s="3" t="e">
        <f t="shared" si="126"/>
        <v>#DIV/0!</v>
      </c>
      <c r="EW41" s="3" t="e">
        <f t="shared" si="127"/>
        <v>#DIV/0!</v>
      </c>
      <c r="EX41" s="3" t="e">
        <f t="shared" si="128"/>
        <v>#NUM!</v>
      </c>
      <c r="EZ41" s="40">
        <f t="shared" ref="EZ41:EZ72" si="302">AVERAGE(AJ$9:AJ$208)</f>
        <v>1</v>
      </c>
      <c r="FA41" s="9" t="e">
        <f t="shared" ref="FA41:FA72" si="303">AVERAGE(AL$9:AL$208)</f>
        <v>#NUM!</v>
      </c>
      <c r="FB41" s="9" t="e">
        <f t="shared" ref="FB41:FB72" si="304">IF(G41="x",EZ41, #N/A)</f>
        <v>#N/A</v>
      </c>
      <c r="FC41" s="9" t="e">
        <f t="shared" ref="FC41:FC72" si="305">IF(OR(AND(COUNT(E41)=1, G41="x"), COUNT(E41)=0), NA(), $FB$9)</f>
        <v>#N/A</v>
      </c>
      <c r="FD41" s="9" t="e">
        <f t="shared" ref="FD41:FD72" si="306">IF(E41=" ", #N/A, IF(G41=" ", FA41,#N/A))</f>
        <v>#N/A</v>
      </c>
      <c r="FE41" s="3" t="e">
        <f t="shared" si="129"/>
        <v>#NUM!</v>
      </c>
      <c r="FG41" s="3" t="str">
        <f t="shared" si="130"/>
        <v/>
      </c>
      <c r="FH41" s="3" t="e">
        <f t="shared" si="131"/>
        <v>#DIV/0!</v>
      </c>
      <c r="FI41" s="3" t="str">
        <f t="shared" si="132"/>
        <v/>
      </c>
      <c r="FJ41" s="3" t="str">
        <f t="shared" si="133"/>
        <v/>
      </c>
      <c r="FK41" s="3" t="str">
        <f t="shared" si="134"/>
        <v/>
      </c>
      <c r="FL41" s="3" t="str">
        <f t="shared" si="135"/>
        <v/>
      </c>
      <c r="FM41" s="3" t="e">
        <f t="shared" si="136"/>
        <v>#DIV/0!</v>
      </c>
      <c r="FN41" s="3" t="e">
        <f t="shared" si="137"/>
        <v>#DIV/0!</v>
      </c>
      <c r="FO41" s="3" t="str">
        <f t="shared" si="138"/>
        <v/>
      </c>
      <c r="FP41" s="3" t="str">
        <f t="shared" si="139"/>
        <v/>
      </c>
      <c r="FQ41" s="3" t="str">
        <f t="shared" si="140"/>
        <v/>
      </c>
      <c r="FR41" s="3" t="e">
        <f t="shared" si="141"/>
        <v>#DIV/0!</v>
      </c>
      <c r="FS41" s="3" t="e">
        <f t="shared" si="142"/>
        <v>#DIV/0!</v>
      </c>
      <c r="FT41" s="3" t="str">
        <f t="shared" si="143"/>
        <v/>
      </c>
      <c r="FU41" s="3" t="str">
        <f t="shared" si="144"/>
        <v/>
      </c>
      <c r="FV41" s="3" t="e">
        <f t="shared" si="145"/>
        <v>#DIV/0!</v>
      </c>
      <c r="FW41" s="3" t="e">
        <f t="shared" si="146"/>
        <v>#DIV/0!</v>
      </c>
      <c r="FX41" s="3" t="str">
        <f t="shared" si="147"/>
        <v/>
      </c>
      <c r="FY41" s="3" t="e">
        <f t="shared" si="148"/>
        <v>#DIV/0!</v>
      </c>
      <c r="FZ41" s="3" t="e">
        <f t="shared" si="149"/>
        <v>#DIV/0!</v>
      </c>
      <c r="GA41" s="3" t="e">
        <f t="shared" si="150"/>
        <v>#NUM!</v>
      </c>
      <c r="GB41" s="3" t="str">
        <f t="shared" si="151"/>
        <v/>
      </c>
      <c r="GC41" s="3" t="str">
        <f t="shared" si="152"/>
        <v/>
      </c>
      <c r="GD41" s="3" t="str">
        <f t="shared" si="153"/>
        <v/>
      </c>
      <c r="GE41" s="3" t="str">
        <f t="shared" si="154"/>
        <v/>
      </c>
      <c r="GF41" s="3" t="str">
        <f t="shared" si="155"/>
        <v/>
      </c>
      <c r="GG41" s="3" t="str">
        <f t="shared" si="156"/>
        <v/>
      </c>
      <c r="GI41" s="9" t="str">
        <f t="shared" si="200"/>
        <v/>
      </c>
      <c r="GJ41" s="9" t="str">
        <f t="shared" si="157"/>
        <v/>
      </c>
      <c r="GK41" s="9" t="str">
        <f t="shared" si="158"/>
        <v/>
      </c>
      <c r="GL41" s="41" t="e">
        <f t="shared" si="159"/>
        <v>#DIV/0!</v>
      </c>
      <c r="GM41" s="41" t="e">
        <f t="shared" si="160"/>
        <v>#DIV/0!</v>
      </c>
      <c r="GN41" s="41" t="e">
        <f t="shared" ref="GN41:GN72" si="307">IF(G41="x",GL41, #N/A)</f>
        <v>#N/A</v>
      </c>
      <c r="GO41" s="41" t="e">
        <f t="shared" ref="GO41:GO72" si="308">IF(E41=" ", #N/A, IF(G41=" ", GM41,#N/A))</f>
        <v>#N/A</v>
      </c>
      <c r="GP41" s="3" t="e">
        <f t="shared" si="161"/>
        <v>#NUM!</v>
      </c>
      <c r="GQ41" s="55" t="e">
        <f t="shared" ref="GQ41:GQ72" si="309">MAX(FE41-(3*(GP41/1.128)),0)</f>
        <v>#NUM!</v>
      </c>
      <c r="GR41" s="55" t="e">
        <f t="shared" ref="GR41:GR72" si="310">(FE41+(3*(GP41/1.128)))</f>
        <v>#NUM!</v>
      </c>
      <c r="GS41" s="3" t="e">
        <f t="shared" ref="GS41:GS72" si="311">($FE41+(2*($GP41/1.128)))</f>
        <v>#NUM!</v>
      </c>
      <c r="GT41" s="3" t="e">
        <f t="shared" ref="GT41:GT72" si="312">MAX($FE41-(2*($GP41/1.128)),0)</f>
        <v>#NUM!</v>
      </c>
      <c r="GU41" s="3" t="e">
        <f t="shared" ref="GU41:GU72" si="313">($FE41+(1*($GP41/1.128)))</f>
        <v>#NUM!</v>
      </c>
      <c r="GV41" s="3" t="e">
        <f t="shared" ref="GV41:GV72" si="314">MAX($FE41-(1*($GP41/1.128)),0)</f>
        <v>#NUM!</v>
      </c>
      <c r="GX41" s="37" t="e">
        <f t="shared" ref="GX41:GX72" si="315">IF(OR(E41&gt;GR41, E41&lt;GQ41),E41,NA())</f>
        <v>#NUM!</v>
      </c>
      <c r="GZ41" s="3" t="e">
        <f t="shared" ref="GZ41:GZ72" si="316">IF(OR(AND(COUNT(E41)=1, E41&gt;GS41, E41&lt;GR41), AND(COUNT(E41)=1, E41&lt;GT41, E41&gt;GQ41)),1,"")</f>
        <v>#NUM!</v>
      </c>
      <c r="HA41" s="3" t="e">
        <f t="shared" ca="1" si="213"/>
        <v>#NUM!</v>
      </c>
      <c r="HB41" s="2" t="e">
        <f t="shared" ca="1" si="214"/>
        <v>#NUM!</v>
      </c>
      <c r="HC41" s="2" t="e">
        <f t="shared" ca="1" si="224"/>
        <v>#NUM!</v>
      </c>
      <c r="HD41" s="39" t="e">
        <f t="shared" ca="1" si="163"/>
        <v>#NUM!</v>
      </c>
      <c r="HF41" s="3" t="str">
        <f t="shared" ref="HF41:HF72" si="317">IF(COUNT(E41)=0,"", IF(E41&gt;FE41,1,""))</f>
        <v/>
      </c>
      <c r="HG41" s="3" t="str">
        <f t="shared" ref="HG41:HG72" si="318">IF(COUNT(E41)=0,"", IF(E41&lt;FE41,1,""))</f>
        <v/>
      </c>
      <c r="HH41" s="3" t="str">
        <f t="shared" ca="1" si="247"/>
        <v xml:space="preserve"> </v>
      </c>
      <c r="HI41" s="3" t="str">
        <f t="shared" ca="1" si="248"/>
        <v/>
      </c>
      <c r="HJ41" s="3" t="str">
        <f t="shared" ca="1" si="241"/>
        <v/>
      </c>
      <c r="HK41" s="3" t="str">
        <f t="shared" ca="1" si="235"/>
        <v/>
      </c>
      <c r="HL41" s="3" t="str">
        <f t="shared" ca="1" si="225"/>
        <v/>
      </c>
      <c r="HM41" s="3" t="str">
        <f t="shared" ca="1" si="215"/>
        <v/>
      </c>
      <c r="HN41" s="3" t="str">
        <f t="shared" ca="1" si="201"/>
        <v/>
      </c>
      <c r="HO41" s="3" t="str">
        <f t="shared" ca="1" si="164"/>
        <v/>
      </c>
      <c r="HP41" s="37" t="e">
        <f t="shared" ref="HP41:HP72" ca="1" si="319">IF(SUM(HH41:HO41)=0,NA(),E41)</f>
        <v>#N/A</v>
      </c>
      <c r="HQ41" s="3" t="str">
        <f ca="1">IF(AND(G41=" ",OFFSET(G41,-7,0)="x"), " ", IF(SUM(OFFSET(HG41,0,0,-8,1))&gt;7,1," "))</f>
        <v xml:space="preserve"> </v>
      </c>
      <c r="HR41" s="3" t="str">
        <f t="shared" ca="1" si="250"/>
        <v/>
      </c>
      <c r="HS41" s="3" t="str">
        <f t="shared" ca="1" si="242"/>
        <v/>
      </c>
      <c r="HT41" s="3" t="str">
        <f t="shared" ca="1" si="236"/>
        <v/>
      </c>
      <c r="HU41" s="3" t="str">
        <f t="shared" ca="1" si="226"/>
        <v/>
      </c>
      <c r="HV41" s="3" t="str">
        <f t="shared" ca="1" si="216"/>
        <v/>
      </c>
      <c r="HW41" s="3" t="str">
        <f t="shared" ca="1" si="202"/>
        <v/>
      </c>
      <c r="HX41" s="3" t="str">
        <f t="shared" ca="1" si="165"/>
        <v/>
      </c>
      <c r="HY41" s="37" t="e">
        <f t="shared" ref="HY41:HY72" ca="1" si="320">IF(SUM(HQ41:HX41)=0,NA(),E41)</f>
        <v>#N/A</v>
      </c>
      <c r="IA41" s="3" t="e">
        <f t="shared" ca="1" si="166"/>
        <v>#NUM!</v>
      </c>
      <c r="IB41" s="3" t="e">
        <f t="shared" ca="1" si="203"/>
        <v>#NUM!</v>
      </c>
      <c r="IC41" s="2" t="e">
        <f t="shared" ca="1" si="167"/>
        <v>#NUM!</v>
      </c>
      <c r="ID41" s="37" t="e">
        <f t="shared" ref="ID41:ID72" ca="1" si="321">IF(IC41&gt;0,E41,NA())</f>
        <v>#NUM!</v>
      </c>
      <c r="IE41" s="3" t="e">
        <f t="shared" ca="1" si="168"/>
        <v>#NUM!</v>
      </c>
      <c r="IF41" s="3" t="e">
        <f t="shared" ca="1" si="169"/>
        <v>#NUM!</v>
      </c>
      <c r="IG41" s="2" t="e">
        <f t="shared" ca="1" si="170"/>
        <v>#NUM!</v>
      </c>
      <c r="IH41" s="37" t="e">
        <f t="shared" ref="IH41:IH72" ca="1" si="322">IF(IG41&gt;0,E41,NA())</f>
        <v>#NUM!</v>
      </c>
      <c r="II41" s="3" t="e">
        <f t="shared" si="171"/>
        <v>#N/A</v>
      </c>
      <c r="IJ41" s="3" t="e">
        <f t="shared" si="172"/>
        <v>#N/A</v>
      </c>
      <c r="IK41" s="3" t="e">
        <f t="shared" ca="1" si="269"/>
        <v>#N/A</v>
      </c>
      <c r="IL41" s="3" t="e">
        <f t="shared" ca="1" si="270"/>
        <v>#N/A</v>
      </c>
      <c r="IM41" s="3" t="e">
        <f t="shared" ca="1" si="267"/>
        <v>#N/A</v>
      </c>
      <c r="IN41" s="3" t="e">
        <f t="shared" ca="1" si="265"/>
        <v>#N/A</v>
      </c>
      <c r="IO41" s="3" t="e">
        <f t="shared" ca="1" si="263"/>
        <v>#N/A</v>
      </c>
      <c r="IP41" s="3" t="e">
        <f t="shared" ca="1" si="261"/>
        <v>#N/A</v>
      </c>
      <c r="IQ41" s="3" t="e">
        <f t="shared" ca="1" si="259"/>
        <v>#N/A</v>
      </c>
      <c r="IR41" s="3" t="e">
        <f t="shared" ca="1" si="257"/>
        <v>#N/A</v>
      </c>
      <c r="IS41" s="3" t="e">
        <f t="shared" ca="1" si="251"/>
        <v>#N/A</v>
      </c>
      <c r="IT41" s="3" t="e">
        <f t="shared" ca="1" si="243"/>
        <v>#N/A</v>
      </c>
      <c r="IU41" s="3" t="e">
        <f t="shared" ca="1" si="237"/>
        <v>#N/A</v>
      </c>
      <c r="IV41" s="3" t="e">
        <f t="shared" ca="1" si="227"/>
        <v>#N/A</v>
      </c>
      <c r="IW41" s="3" t="e">
        <f t="shared" ca="1" si="217"/>
        <v>#N/A</v>
      </c>
      <c r="IX41" s="3" t="e">
        <f t="shared" ca="1" si="204"/>
        <v>#N/A</v>
      </c>
      <c r="IY41" s="3" t="e">
        <f t="shared" ca="1" si="173"/>
        <v>#N/A</v>
      </c>
      <c r="IZ41" s="37" t="e">
        <f t="shared" ref="IZ41:IZ72" ca="1" si="323">IF(SUM(IK41:IY41)=0, NA(), E41)</f>
        <v>#N/A</v>
      </c>
      <c r="JB41" s="3" t="str">
        <f t="shared" si="174"/>
        <v/>
      </c>
      <c r="JC41" s="55" t="e">
        <f t="shared" ref="JC41:JC72" si="324">GP41</f>
        <v>#NUM!</v>
      </c>
      <c r="JD41" s="41" t="e">
        <f t="shared" si="176"/>
        <v>#NUM!</v>
      </c>
      <c r="JE41" s="41" t="e">
        <f t="shared" si="177"/>
        <v>#NUM!</v>
      </c>
      <c r="JF41" s="3" t="e">
        <f t="shared" si="178"/>
        <v>#NUM!</v>
      </c>
      <c r="JG41" s="41" t="e">
        <f t="shared" si="179"/>
        <v>#NUM!</v>
      </c>
      <c r="JH41" s="41" t="e">
        <f t="shared" si="180"/>
        <v>#NUM!</v>
      </c>
      <c r="JJ41" s="37" t="e">
        <f t="shared" si="181"/>
        <v>#NUM!</v>
      </c>
      <c r="JL41" s="3" t="e">
        <f t="shared" si="182"/>
        <v>#NUM!</v>
      </c>
      <c r="JM41" s="3" t="e">
        <f t="shared" ca="1" si="205"/>
        <v>#NUM!</v>
      </c>
      <c r="JP41" s="37" t="e">
        <f t="shared" ca="1" si="183"/>
        <v>#NUM!</v>
      </c>
      <c r="JR41" s="37" t="str">
        <f t="shared" si="184"/>
        <v/>
      </c>
      <c r="JS41" s="3" t="str">
        <f t="shared" si="185"/>
        <v/>
      </c>
      <c r="JT41" s="3" t="str">
        <f t="shared" ca="1" si="252"/>
        <v xml:space="preserve"> </v>
      </c>
      <c r="JU41" s="3" t="str">
        <f t="shared" ca="1" si="253"/>
        <v/>
      </c>
      <c r="JV41" s="3" t="str">
        <f t="shared" ca="1" si="244"/>
        <v/>
      </c>
      <c r="JW41" s="3" t="str">
        <f t="shared" ca="1" si="238"/>
        <v/>
      </c>
      <c r="JX41" s="3" t="str">
        <f t="shared" ca="1" si="228"/>
        <v/>
      </c>
      <c r="JY41" s="3" t="str">
        <f t="shared" ca="1" si="218"/>
        <v/>
      </c>
      <c r="JZ41" s="3" t="str">
        <f t="shared" ca="1" si="206"/>
        <v/>
      </c>
      <c r="KA41" s="3" t="str">
        <f t="shared" ca="1" si="186"/>
        <v/>
      </c>
      <c r="KB41" s="3" t="e">
        <f t="shared" ca="1" si="187"/>
        <v>#N/A</v>
      </c>
      <c r="KC41" s="3" t="str">
        <f t="shared" ca="1" si="254"/>
        <v xml:space="preserve"> </v>
      </c>
      <c r="KD41" s="3" t="str">
        <f t="shared" ca="1" si="255"/>
        <v/>
      </c>
      <c r="KE41" s="3" t="str">
        <f t="shared" ca="1" si="245"/>
        <v/>
      </c>
      <c r="KF41" s="3" t="str">
        <f t="shared" ca="1" si="239"/>
        <v/>
      </c>
      <c r="KG41" s="3" t="str">
        <f t="shared" ca="1" si="229"/>
        <v/>
      </c>
      <c r="KH41" s="3" t="str">
        <f t="shared" ca="1" si="219"/>
        <v/>
      </c>
      <c r="KI41" s="3" t="str">
        <f t="shared" ca="1" si="207"/>
        <v/>
      </c>
      <c r="KJ41" s="3" t="str">
        <f t="shared" ca="1" si="188"/>
        <v/>
      </c>
      <c r="KK41" s="3" t="e">
        <f t="shared" ca="1" si="189"/>
        <v>#N/A</v>
      </c>
      <c r="KU41" s="3" t="e">
        <f t="shared" si="190"/>
        <v>#NUM!</v>
      </c>
      <c r="KV41" s="3" t="e">
        <f t="shared" si="191"/>
        <v>#NUM!</v>
      </c>
      <c r="KW41" s="3" t="e">
        <f t="shared" ca="1" si="271"/>
        <v>#NUM!</v>
      </c>
      <c r="KX41" s="3" t="e">
        <f ca="1">IF(KW42=1,1,"")</f>
        <v>#NUM!</v>
      </c>
      <c r="KY41" s="3" t="e">
        <f t="shared" ca="1" si="268"/>
        <v>#NUM!</v>
      </c>
      <c r="KZ41" s="3" t="e">
        <f t="shared" ca="1" si="266"/>
        <v>#NUM!</v>
      </c>
      <c r="LA41" s="3" t="e">
        <f t="shared" ca="1" si="264"/>
        <v>#NUM!</v>
      </c>
      <c r="LB41" s="3" t="e">
        <f t="shared" ca="1" si="262"/>
        <v>#NUM!</v>
      </c>
      <c r="LC41" s="3" t="e">
        <f t="shared" ca="1" si="260"/>
        <v>#NUM!</v>
      </c>
      <c r="LD41" s="3" t="e">
        <f t="shared" ca="1" si="258"/>
        <v>#NUM!</v>
      </c>
      <c r="LE41" s="3" t="e">
        <f t="shared" ca="1" si="256"/>
        <v>#NUM!</v>
      </c>
      <c r="LF41" s="3" t="e">
        <f t="shared" ca="1" si="246"/>
        <v>#NUM!</v>
      </c>
      <c r="LG41" s="3" t="e">
        <f t="shared" ca="1" si="240"/>
        <v>#NUM!</v>
      </c>
      <c r="LH41" s="3" t="e">
        <f t="shared" ca="1" si="230"/>
        <v>#NUM!</v>
      </c>
      <c r="LI41" s="3" t="e">
        <f t="shared" ca="1" si="220"/>
        <v>#NUM!</v>
      </c>
      <c r="LJ41" s="3" t="e">
        <f t="shared" ca="1" si="208"/>
        <v>#NUM!</v>
      </c>
      <c r="LK41" s="3" t="e">
        <f t="shared" ca="1" si="192"/>
        <v>#NUM!</v>
      </c>
      <c r="LL41" s="37" t="e">
        <f t="shared" ref="LL41:LL72" ca="1" si="325">IF(SUM(KW41:LK41)=0, NA(), JB41)</f>
        <v>#NUM!</v>
      </c>
    </row>
    <row r="42" spans="1:324" s="3" customFormat="1">
      <c r="A42" s="42" t="e">
        <f>IF(D42="","",Data!C50)</f>
        <v>#N/A</v>
      </c>
      <c r="B42" s="5" t="e">
        <f>IF(D42="","",Data!B50)</f>
        <v>#N/A</v>
      </c>
      <c r="C42" s="3">
        <v>34</v>
      </c>
      <c r="D42" s="3" t="e">
        <f>IF(Data!C50="", NA(), Data!C50)</f>
        <v>#N/A</v>
      </c>
      <c r="E42" s="3" t="str">
        <f>IF(Data!C50="", " ", Data!D50)</f>
        <v xml:space="preserve"> </v>
      </c>
      <c r="F42" s="3" t="str">
        <f>IF(E42=" "," ",Data!F$26)</f>
        <v xml:space="preserve"> </v>
      </c>
      <c r="G42" s="3" t="str">
        <f>IF($C42&lt;Data!$F$37,"x"," ")</f>
        <v xml:space="preserve"> </v>
      </c>
      <c r="H42" s="3" t="e">
        <f>IF(I42="",#REF!,I42)</f>
        <v>#N/A</v>
      </c>
      <c r="I42" s="2" t="e">
        <f t="shared" si="49"/>
        <v>#N/A</v>
      </c>
      <c r="J42" s="3" t="str">
        <f>IF(AND(Data!$F$37&lt;&gt;""),IF(AD42=$E42,1,""))</f>
        <v/>
      </c>
      <c r="K42" s="3">
        <f>IF(AND(Data!$F$40&lt;&gt;""),IF(AE42=$E42,2,""))</f>
        <v>2</v>
      </c>
      <c r="L42" s="3" t="str">
        <f>IF(AND(Data!$F$43&lt;&gt;""),IF(AF42=$E42,3,""))</f>
        <v/>
      </c>
      <c r="M42" s="3" t="str">
        <f>IF(AND(Data!$F$46&lt;&gt;""),IF(AG42=$E42,4,""))</f>
        <v/>
      </c>
      <c r="N42" s="3" t="str">
        <f>IF(AND(Data!$F$49&lt;&gt;""),IF(AH42=$E42,5,""))</f>
        <v/>
      </c>
      <c r="O42" s="3" t="str">
        <f>IF(AND(Calc!$LQ$3&lt;&gt;""),IF(AI42=$E42,6,""))</f>
        <v/>
      </c>
      <c r="P42" s="3">
        <f t="shared" si="50"/>
        <v>2</v>
      </c>
      <c r="Q42" s="3">
        <f t="shared" si="51"/>
        <v>2</v>
      </c>
      <c r="R42" s="3" t="str">
        <f t="shared" si="52"/>
        <v/>
      </c>
      <c r="S42" s="3" t="str">
        <f t="shared" si="53"/>
        <v/>
      </c>
      <c r="T42" s="3" t="str">
        <f t="shared" si="54"/>
        <v/>
      </c>
      <c r="U42" s="3">
        <f t="shared" si="55"/>
        <v>2</v>
      </c>
      <c r="V42" s="3">
        <f t="shared" si="56"/>
        <v>2</v>
      </c>
      <c r="W42" s="3" t="str">
        <f t="shared" si="57"/>
        <v/>
      </c>
      <c r="X42" s="3" t="str">
        <f t="shared" si="58"/>
        <v/>
      </c>
      <c r="Y42" s="3">
        <f t="shared" si="59"/>
        <v>2</v>
      </c>
      <c r="Z42" s="3">
        <f t="shared" si="60"/>
        <v>2</v>
      </c>
      <c r="AA42" s="3" t="str">
        <f t="shared" si="61"/>
        <v/>
      </c>
      <c r="AB42" s="3">
        <f t="shared" si="62"/>
        <v>2</v>
      </c>
      <c r="AC42" s="49">
        <f t="shared" si="63"/>
        <v>2</v>
      </c>
      <c r="AD42" s="3" t="str">
        <f>IF($C42&lt;Data!$F$37,E42,"")</f>
        <v/>
      </c>
      <c r="AE42" s="3" t="str">
        <f>IF(AND($C42&gt;=Data!$F$37),IF($C42&lt;Data!$F$40,E42,""))</f>
        <v xml:space="preserve"> </v>
      </c>
      <c r="AF42" s="3" t="b">
        <f>IF(AND($C42&gt;=Data!$F$40),IF($C42&lt;Data!$F$43,E42,""))</f>
        <v>0</v>
      </c>
      <c r="AG42" s="3" t="b">
        <f>IF(AND($C42&gt;=Data!$F$43),IF($C42&lt;Data!$F$46,E42,""))</f>
        <v>0</v>
      </c>
      <c r="AH42" s="3" t="b">
        <f>IF(AND($C42&gt;=Data!$F$46),IF($C42&lt;Data!$F$49,E42,""))</f>
        <v>0</v>
      </c>
      <c r="AI42" s="3" t="b">
        <f>IF(AND($C42&gt;=Data!$F$49),IF($C42&lt;=Calc!$LQ$3,E42,""))</f>
        <v>0</v>
      </c>
      <c r="AJ42" s="3" t="str">
        <f t="shared" si="274"/>
        <v xml:space="preserve"> </v>
      </c>
      <c r="AK42" s="3" t="str">
        <f t="shared" si="64"/>
        <v/>
      </c>
      <c r="AL42" s="3" t="e">
        <f t="shared" si="65"/>
        <v>#NUM!</v>
      </c>
      <c r="AM42" s="3" t="str">
        <f t="shared" si="66"/>
        <v/>
      </c>
      <c r="AN42" s="3" t="str">
        <f t="shared" si="67"/>
        <v/>
      </c>
      <c r="AO42" s="3" t="str">
        <f t="shared" si="68"/>
        <v/>
      </c>
      <c r="AP42" s="3" t="str">
        <f t="shared" si="69"/>
        <v/>
      </c>
      <c r="AQ42" s="3" t="e">
        <f t="shared" si="70"/>
        <v>#NUM!</v>
      </c>
      <c r="AR42" s="3" t="e">
        <f t="shared" si="71"/>
        <v>#NUM!</v>
      </c>
      <c r="AS42" s="3" t="str">
        <f t="shared" si="72"/>
        <v/>
      </c>
      <c r="AT42" s="3" t="str">
        <f t="shared" si="73"/>
        <v/>
      </c>
      <c r="AU42" s="3" t="str">
        <f t="shared" si="74"/>
        <v/>
      </c>
      <c r="AV42" s="3" t="e">
        <f t="shared" si="75"/>
        <v>#NUM!</v>
      </c>
      <c r="AW42" s="3" t="e">
        <f t="shared" si="76"/>
        <v>#NUM!</v>
      </c>
      <c r="AX42" s="3" t="str">
        <f t="shared" si="77"/>
        <v/>
      </c>
      <c r="AY42" s="3" t="str">
        <f t="shared" si="78"/>
        <v/>
      </c>
      <c r="AZ42" s="3" t="e">
        <f t="shared" si="79"/>
        <v>#NUM!</v>
      </c>
      <c r="BA42" s="3" t="e">
        <f t="shared" si="80"/>
        <v>#NUM!</v>
      </c>
      <c r="BB42" s="3" t="str">
        <f t="shared" si="81"/>
        <v/>
      </c>
      <c r="BC42" s="3" t="e">
        <f t="shared" si="82"/>
        <v>#NUM!</v>
      </c>
      <c r="BD42" s="3" t="e">
        <f t="shared" si="83"/>
        <v>#NUM!</v>
      </c>
      <c r="BE42" s="3" t="e">
        <f t="shared" si="84"/>
        <v>#NUM!</v>
      </c>
      <c r="BF42" s="9" t="e">
        <f t="shared" si="275"/>
        <v>#N/A</v>
      </c>
      <c r="BG42" s="3" t="e">
        <f t="shared" si="276"/>
        <v>#N/A</v>
      </c>
      <c r="BH42" s="3" t="e">
        <f t="shared" si="3"/>
        <v>#N/A</v>
      </c>
      <c r="BI42" s="3" t="e">
        <f t="shared" si="85"/>
        <v>#NUM!</v>
      </c>
      <c r="BJ42" s="44" t="str">
        <f t="shared" si="86"/>
        <v/>
      </c>
      <c r="BK42" s="52">
        <f t="shared" si="277"/>
        <v>2</v>
      </c>
      <c r="BL42" s="52" t="str">
        <f t="shared" ca="1" si="231"/>
        <v xml:space="preserve"> </v>
      </c>
      <c r="BM42" s="52" t="str">
        <f t="shared" ca="1" si="232"/>
        <v xml:space="preserve"> </v>
      </c>
      <c r="BN42" s="52" t="str">
        <f t="shared" ca="1" si="221"/>
        <v xml:space="preserve"> </v>
      </c>
      <c r="BO42" s="52" t="str">
        <f t="shared" ca="1" si="209"/>
        <v xml:space="preserve"> </v>
      </c>
      <c r="BP42" s="52" t="str">
        <f t="shared" ca="1" si="194"/>
        <v xml:space="preserve"> </v>
      </c>
      <c r="BQ42" s="52" t="str">
        <f t="shared" ca="1" si="87"/>
        <v xml:space="preserve"> </v>
      </c>
      <c r="BR42" s="52" t="e">
        <f t="shared" ca="1" si="278"/>
        <v>#N/A</v>
      </c>
      <c r="BS42" s="52"/>
      <c r="BT42" s="3" t="str">
        <f t="shared" si="279"/>
        <v/>
      </c>
      <c r="BU42" s="3">
        <f t="shared" si="280"/>
        <v>0</v>
      </c>
      <c r="BV42" s="3">
        <f t="shared" si="89"/>
        <v>1</v>
      </c>
      <c r="BW42" s="3">
        <f t="shared" ref="BW42:BW73" si="326">IF(BT42=1, ((BT42+BW41)-BU42), 0)</f>
        <v>0</v>
      </c>
      <c r="BX42" s="3" t="str">
        <f t="shared" ca="1" si="281"/>
        <v xml:space="preserve"> </v>
      </c>
      <c r="BY42" s="3" t="str">
        <f t="shared" ca="1" si="233"/>
        <v/>
      </c>
      <c r="BZ42" s="3" t="str">
        <f t="shared" ca="1" si="222"/>
        <v/>
      </c>
      <c r="CA42" s="3" t="str">
        <f t="shared" ca="1" si="210"/>
        <v/>
      </c>
      <c r="CB42" s="3" t="str">
        <f t="shared" ca="1" si="195"/>
        <v/>
      </c>
      <c r="CC42" s="3" t="str">
        <f t="shared" ca="1" si="91"/>
        <v/>
      </c>
      <c r="CD42" s="3" t="str">
        <f t="shared" ca="1" si="8"/>
        <v/>
      </c>
      <c r="CE42" s="3" t="str">
        <f t="shared" ca="1" si="282"/>
        <v/>
      </c>
      <c r="CF42" s="3" t="str">
        <f t="shared" si="283"/>
        <v/>
      </c>
      <c r="CG42" s="37" t="e">
        <f t="shared" ca="1" si="284"/>
        <v>#N/A</v>
      </c>
      <c r="CH42" s="3" t="str">
        <f t="shared" si="285"/>
        <v/>
      </c>
      <c r="CI42" s="3">
        <f t="shared" si="92"/>
        <v>0</v>
      </c>
      <c r="CJ42" s="3">
        <f t="shared" si="196"/>
        <v>1</v>
      </c>
      <c r="CK42" s="3">
        <f t="shared" ref="CK42:CK73" si="327">IF(CH42=1, ((CH42+CK41)-BU42), 0)</f>
        <v>0</v>
      </c>
      <c r="CL42" s="3" t="str">
        <f t="shared" ca="1" si="286"/>
        <v xml:space="preserve"> </v>
      </c>
      <c r="CM42" s="3" t="str">
        <f t="shared" ca="1" si="234"/>
        <v/>
      </c>
      <c r="CN42" s="3" t="str">
        <f t="shared" ca="1" si="223"/>
        <v/>
      </c>
      <c r="CO42" s="3" t="str">
        <f t="shared" ca="1" si="211"/>
        <v/>
      </c>
      <c r="CP42" s="3" t="str">
        <f t="shared" ca="1" si="198"/>
        <v/>
      </c>
      <c r="CQ42" s="3" t="str">
        <f t="shared" ca="1" si="93"/>
        <v/>
      </c>
      <c r="CR42" s="3" t="str">
        <f t="shared" ca="1" si="94"/>
        <v/>
      </c>
      <c r="CS42" s="3" t="str">
        <f t="shared" ca="1" si="287"/>
        <v/>
      </c>
      <c r="CT42" s="3" t="str">
        <f t="shared" si="96"/>
        <v/>
      </c>
      <c r="CU42" s="37" t="e">
        <f t="shared" ca="1" si="97"/>
        <v>#N/A</v>
      </c>
      <c r="CW42" s="3" t="str">
        <f t="shared" ref="CW42:CW73" ca="1" si="328">IF(AND(COUNT(E42)=1, E42&gt;OFFSET(E42,-1,0)), 1, IF(ISNA(BJ42)=TRUE, "", IF(AND(OR(E42=OFFSET(E42,-1,0), E42=BJ42), COUNT(E42)=1), 0, "")))</f>
        <v/>
      </c>
      <c r="CX42" s="3">
        <f t="shared" ca="1" si="212"/>
        <v>0</v>
      </c>
      <c r="CY42" s="2">
        <f t="shared" ca="1" si="99"/>
        <v>0</v>
      </c>
      <c r="CZ42" s="3" t="str">
        <f t="shared" ca="1" si="288"/>
        <v/>
      </c>
      <c r="DA42" s="3" t="str">
        <f t="shared" ca="1" si="289"/>
        <v/>
      </c>
      <c r="DB42" s="3" t="str">
        <f t="shared" ca="1" si="290"/>
        <v/>
      </c>
      <c r="DC42" s="3" t="str">
        <f t="shared" ca="1" si="291"/>
        <v/>
      </c>
      <c r="DD42" s="37" t="e">
        <f t="shared" ca="1" si="292"/>
        <v>#N/A</v>
      </c>
      <c r="DE42" s="3" t="str">
        <f t="shared" ref="DE42:DE73" ca="1" si="329">IF(AND(COUNT(E42)=1, E42&lt;OFFSET(E42,-1,0)), 1, IF(ISNA(BJ42)=TRUE, "", IF(AND(OR(E42=OFFSET(E42,-1,0), E42=BJ42), COUNT(E42)=1), 0, "")))</f>
        <v/>
      </c>
      <c r="DF42" s="3">
        <f t="shared" ca="1" si="199"/>
        <v>0</v>
      </c>
      <c r="DG42" s="2">
        <f t="shared" ca="1" si="102"/>
        <v>0</v>
      </c>
      <c r="DH42" s="3" t="str">
        <f t="shared" ca="1" si="293"/>
        <v/>
      </c>
      <c r="DI42" s="3" t="str">
        <f t="shared" ca="1" si="273"/>
        <v/>
      </c>
      <c r="DJ42" s="3" t="str">
        <f t="shared" ca="1" si="294"/>
        <v/>
      </c>
      <c r="DK42" s="3" t="str">
        <f t="shared" ca="1" si="103"/>
        <v/>
      </c>
      <c r="DL42" s="37" t="e">
        <f t="shared" ca="1" si="295"/>
        <v>#N/A</v>
      </c>
      <c r="DN42" s="2" t="str">
        <f t="shared" si="296"/>
        <v xml:space="preserve"> </v>
      </c>
      <c r="DO42" s="3" t="str">
        <f t="shared" si="104"/>
        <v xml:space="preserve"> </v>
      </c>
      <c r="DP42" s="3" t="str">
        <f t="shared" si="105"/>
        <v xml:space="preserve"> </v>
      </c>
      <c r="DT42" s="37" t="e">
        <f t="shared" si="297"/>
        <v>#N/A</v>
      </c>
      <c r="DU42" s="7">
        <v>35</v>
      </c>
      <c r="DV42" s="7">
        <v>13</v>
      </c>
      <c r="DW42" s="7">
        <v>23</v>
      </c>
      <c r="DX42" s="7"/>
      <c r="DY42" s="7" t="e">
        <f t="shared" si="298"/>
        <v>#NUM!</v>
      </c>
      <c r="DZ42" s="7" t="e">
        <f t="shared" si="299"/>
        <v>#NUM!</v>
      </c>
      <c r="EA42" s="7" t="e">
        <f t="shared" si="300"/>
        <v>#NUM!</v>
      </c>
      <c r="EB42" s="7" t="e">
        <f t="shared" ref="EB42:EB73" si="330">IF(E42&lt;(DZ42*0.5), E42, #N/A)</f>
        <v>#NUM!</v>
      </c>
      <c r="EC42" s="3" t="e">
        <f t="shared" si="301"/>
        <v>#NUM!</v>
      </c>
      <c r="ED42" s="3" t="str">
        <f t="shared" si="108"/>
        <v/>
      </c>
      <c r="EE42" s="3" t="e">
        <f t="shared" si="109"/>
        <v>#DIV/0!</v>
      </c>
      <c r="EF42" s="3" t="str">
        <f t="shared" si="110"/>
        <v/>
      </c>
      <c r="EG42" s="3" t="str">
        <f t="shared" si="111"/>
        <v/>
      </c>
      <c r="EH42" s="3" t="str">
        <f t="shared" si="112"/>
        <v/>
      </c>
      <c r="EI42" s="3" t="str">
        <f t="shared" si="113"/>
        <v/>
      </c>
      <c r="EJ42" s="3" t="e">
        <f t="shared" si="114"/>
        <v>#DIV/0!</v>
      </c>
      <c r="EK42" s="3" t="e">
        <f t="shared" si="115"/>
        <v>#DIV/0!</v>
      </c>
      <c r="EL42" s="3" t="str">
        <f t="shared" si="116"/>
        <v/>
      </c>
      <c r="EM42" s="3" t="str">
        <f t="shared" si="117"/>
        <v/>
      </c>
      <c r="EN42" s="3" t="str">
        <f t="shared" si="118"/>
        <v/>
      </c>
      <c r="EO42" s="3" t="e">
        <f t="shared" si="119"/>
        <v>#DIV/0!</v>
      </c>
      <c r="EP42" s="3" t="e">
        <f t="shared" si="120"/>
        <v>#DIV/0!</v>
      </c>
      <c r="EQ42" s="3" t="str">
        <f t="shared" si="121"/>
        <v/>
      </c>
      <c r="ER42" s="3" t="str">
        <f t="shared" si="122"/>
        <v/>
      </c>
      <c r="ES42" s="3" t="e">
        <f t="shared" si="123"/>
        <v>#DIV/0!</v>
      </c>
      <c r="ET42" s="3" t="e">
        <f t="shared" si="124"/>
        <v>#DIV/0!</v>
      </c>
      <c r="EU42" s="3" t="str">
        <f t="shared" si="125"/>
        <v/>
      </c>
      <c r="EV42" s="3" t="e">
        <f t="shared" si="126"/>
        <v>#DIV/0!</v>
      </c>
      <c r="EW42" s="3" t="e">
        <f t="shared" si="127"/>
        <v>#DIV/0!</v>
      </c>
      <c r="EX42" s="3" t="e">
        <f t="shared" si="128"/>
        <v>#NUM!</v>
      </c>
      <c r="EZ42" s="40">
        <f t="shared" si="302"/>
        <v>1</v>
      </c>
      <c r="FA42" s="9" t="e">
        <f t="shared" si="303"/>
        <v>#NUM!</v>
      </c>
      <c r="FB42" s="9" t="e">
        <f t="shared" si="304"/>
        <v>#N/A</v>
      </c>
      <c r="FC42" s="9" t="e">
        <f t="shared" si="305"/>
        <v>#N/A</v>
      </c>
      <c r="FD42" s="9" t="e">
        <f t="shared" si="306"/>
        <v>#N/A</v>
      </c>
      <c r="FE42" s="3" t="e">
        <f t="shared" si="129"/>
        <v>#NUM!</v>
      </c>
      <c r="FG42" s="3" t="str">
        <f t="shared" si="130"/>
        <v/>
      </c>
      <c r="FH42" s="3" t="e">
        <f t="shared" si="131"/>
        <v>#DIV/0!</v>
      </c>
      <c r="FI42" s="3" t="str">
        <f t="shared" si="132"/>
        <v/>
      </c>
      <c r="FJ42" s="3" t="str">
        <f t="shared" si="133"/>
        <v/>
      </c>
      <c r="FK42" s="3" t="str">
        <f t="shared" si="134"/>
        <v/>
      </c>
      <c r="FL42" s="3" t="str">
        <f t="shared" si="135"/>
        <v/>
      </c>
      <c r="FM42" s="3" t="e">
        <f t="shared" si="136"/>
        <v>#DIV/0!</v>
      </c>
      <c r="FN42" s="3" t="e">
        <f t="shared" si="137"/>
        <v>#DIV/0!</v>
      </c>
      <c r="FO42" s="3" t="str">
        <f t="shared" si="138"/>
        <v/>
      </c>
      <c r="FP42" s="3" t="str">
        <f t="shared" si="139"/>
        <v/>
      </c>
      <c r="FQ42" s="3" t="str">
        <f t="shared" si="140"/>
        <v/>
      </c>
      <c r="FR42" s="3" t="e">
        <f t="shared" si="141"/>
        <v>#DIV/0!</v>
      </c>
      <c r="FS42" s="3" t="e">
        <f t="shared" si="142"/>
        <v>#DIV/0!</v>
      </c>
      <c r="FT42" s="3" t="str">
        <f t="shared" si="143"/>
        <v/>
      </c>
      <c r="FU42" s="3" t="str">
        <f t="shared" si="144"/>
        <v/>
      </c>
      <c r="FV42" s="3" t="e">
        <f t="shared" si="145"/>
        <v>#DIV/0!</v>
      </c>
      <c r="FW42" s="3" t="e">
        <f t="shared" si="146"/>
        <v>#DIV/0!</v>
      </c>
      <c r="FX42" s="3" t="str">
        <f t="shared" si="147"/>
        <v/>
      </c>
      <c r="FY42" s="3" t="e">
        <f t="shared" si="148"/>
        <v>#DIV/0!</v>
      </c>
      <c r="FZ42" s="3" t="e">
        <f t="shared" si="149"/>
        <v>#DIV/0!</v>
      </c>
      <c r="GA42" s="3" t="e">
        <f t="shared" si="150"/>
        <v>#NUM!</v>
      </c>
      <c r="GB42" s="3" t="str">
        <f t="shared" si="151"/>
        <v/>
      </c>
      <c r="GC42" s="3" t="str">
        <f t="shared" si="152"/>
        <v/>
      </c>
      <c r="GD42" s="3" t="str">
        <f t="shared" si="153"/>
        <v/>
      </c>
      <c r="GE42" s="3" t="str">
        <f t="shared" si="154"/>
        <v/>
      </c>
      <c r="GF42" s="3" t="str">
        <f t="shared" si="155"/>
        <v/>
      </c>
      <c r="GG42" s="3" t="str">
        <f t="shared" si="156"/>
        <v/>
      </c>
      <c r="GI42" s="9" t="str">
        <f t="shared" si="200"/>
        <v/>
      </c>
      <c r="GJ42" s="9" t="str">
        <f t="shared" ref="GJ42:GJ73" si="331">IF(G42="x",GI42, "")</f>
        <v/>
      </c>
      <c r="GK42" s="9" t="str">
        <f t="shared" ref="GK42:GK73" si="332">IF(E42=" ", "", IF(G42=" ", GI42,""))</f>
        <v/>
      </c>
      <c r="GL42" s="41" t="e">
        <f t="shared" si="159"/>
        <v>#DIV/0!</v>
      </c>
      <c r="GM42" s="41" t="e">
        <f t="shared" si="160"/>
        <v>#DIV/0!</v>
      </c>
      <c r="GN42" s="41" t="e">
        <f t="shared" si="307"/>
        <v>#N/A</v>
      </c>
      <c r="GO42" s="41" t="e">
        <f t="shared" si="308"/>
        <v>#N/A</v>
      </c>
      <c r="GP42" s="3" t="e">
        <f t="shared" si="161"/>
        <v>#NUM!</v>
      </c>
      <c r="GQ42" s="55" t="e">
        <f t="shared" si="309"/>
        <v>#NUM!</v>
      </c>
      <c r="GR42" s="55" t="e">
        <f t="shared" si="310"/>
        <v>#NUM!</v>
      </c>
      <c r="GS42" s="3" t="e">
        <f t="shared" si="311"/>
        <v>#NUM!</v>
      </c>
      <c r="GT42" s="3" t="e">
        <f t="shared" si="312"/>
        <v>#NUM!</v>
      </c>
      <c r="GU42" s="3" t="e">
        <f t="shared" si="313"/>
        <v>#NUM!</v>
      </c>
      <c r="GV42" s="3" t="e">
        <f t="shared" si="314"/>
        <v>#NUM!</v>
      </c>
      <c r="GX42" s="37" t="e">
        <f t="shared" si="315"/>
        <v>#NUM!</v>
      </c>
      <c r="GZ42" s="3" t="e">
        <f t="shared" si="316"/>
        <v>#NUM!</v>
      </c>
      <c r="HA42" s="3" t="e">
        <f t="shared" ca="1" si="213"/>
        <v>#NUM!</v>
      </c>
      <c r="HB42" s="2" t="e">
        <f t="shared" ca="1" si="214"/>
        <v>#NUM!</v>
      </c>
      <c r="HC42" s="2" t="e">
        <f t="shared" ca="1" si="224"/>
        <v>#NUM!</v>
      </c>
      <c r="HD42" s="39" t="e">
        <f t="shared" ca="1" si="163"/>
        <v>#NUM!</v>
      </c>
      <c r="HF42" s="3" t="str">
        <f t="shared" si="317"/>
        <v/>
      </c>
      <c r="HG42" s="3" t="str">
        <f t="shared" si="318"/>
        <v/>
      </c>
      <c r="HH42" s="3" t="str">
        <f t="shared" ca="1" si="247"/>
        <v xml:space="preserve"> </v>
      </c>
      <c r="HI42" s="3" t="str">
        <f t="shared" ca="1" si="248"/>
        <v/>
      </c>
      <c r="HJ42" s="3" t="str">
        <f t="shared" ca="1" si="241"/>
        <v/>
      </c>
      <c r="HK42" s="3" t="str">
        <f t="shared" ca="1" si="235"/>
        <v/>
      </c>
      <c r="HL42" s="3" t="str">
        <f t="shared" ca="1" si="225"/>
        <v/>
      </c>
      <c r="HM42" s="3" t="str">
        <f t="shared" ca="1" si="215"/>
        <v/>
      </c>
      <c r="HN42" s="3" t="str">
        <f t="shared" ca="1" si="201"/>
        <v/>
      </c>
      <c r="HO42" s="3" t="str">
        <f t="shared" ca="1" si="164"/>
        <v/>
      </c>
      <c r="HP42" s="37" t="e">
        <f t="shared" ca="1" si="319"/>
        <v>#N/A</v>
      </c>
      <c r="HQ42" s="3" t="str">
        <f t="shared" ca="1" si="249"/>
        <v xml:space="preserve"> </v>
      </c>
      <c r="HR42" s="3" t="str">
        <f t="shared" ca="1" si="250"/>
        <v/>
      </c>
      <c r="HS42" s="3" t="str">
        <f t="shared" ca="1" si="242"/>
        <v/>
      </c>
      <c r="HT42" s="3" t="str">
        <f t="shared" ca="1" si="236"/>
        <v/>
      </c>
      <c r="HU42" s="3" t="str">
        <f t="shared" ca="1" si="226"/>
        <v/>
      </c>
      <c r="HV42" s="3" t="str">
        <f t="shared" ca="1" si="216"/>
        <v/>
      </c>
      <c r="HW42" s="3" t="str">
        <f t="shared" ca="1" si="202"/>
        <v/>
      </c>
      <c r="HX42" s="3" t="str">
        <f t="shared" ca="1" si="165"/>
        <v/>
      </c>
      <c r="HY42" s="37" t="e">
        <f t="shared" ca="1" si="320"/>
        <v>#N/A</v>
      </c>
      <c r="IA42" s="3" t="e">
        <f t="shared" ref="IA42:IA73" ca="1" si="333">IF(AND(COUNT(E42)=1, E42&gt;OFFSET(E42,-1,0)), 1, IF(ISNA(FE42)=TRUE, "", IF(AND(OR(E42=OFFSET(E42,-1,0), E42=FE42), COUNT(E42)=1), 0, "")))</f>
        <v>#NUM!</v>
      </c>
      <c r="IB42" s="3" t="e">
        <f t="shared" ca="1" si="203"/>
        <v>#NUM!</v>
      </c>
      <c r="IC42" s="2" t="e">
        <f t="shared" ca="1" si="167"/>
        <v>#NUM!</v>
      </c>
      <c r="ID42" s="37" t="e">
        <f t="shared" ca="1" si="321"/>
        <v>#NUM!</v>
      </c>
      <c r="IE42" s="3" t="e">
        <f t="shared" ref="IE42:IE73" ca="1" si="334">IF(AND(COUNT(E42)=1, E42&lt;OFFSET(E42,-1,0)), 1, IF(ISNA(FE42)=TRUE, "", IF(AND(OR(E42=OFFSET(E42,-1,0), E42=FE42), COUNT(E42)=1), 0, "")))</f>
        <v>#NUM!</v>
      </c>
      <c r="IF42" s="3" t="e">
        <f t="shared" ref="IF42:IF73" ca="1" si="335">IF(COUNTBLANK(IE42)=1,0,IE42+IF41)</f>
        <v>#NUM!</v>
      </c>
      <c r="IG42" s="2" t="e">
        <f t="shared" ca="1" si="170"/>
        <v>#NUM!</v>
      </c>
      <c r="IH42" s="37" t="e">
        <f t="shared" ca="1" si="322"/>
        <v>#NUM!</v>
      </c>
      <c r="II42" s="3" t="e">
        <f t="shared" si="171"/>
        <v>#N/A</v>
      </c>
      <c r="IJ42" s="3" t="e">
        <f t="shared" si="172"/>
        <v>#N/A</v>
      </c>
      <c r="IK42" s="3" t="e">
        <f t="shared" ca="1" si="269"/>
        <v>#N/A</v>
      </c>
      <c r="IL42" s="3" t="e">
        <f t="shared" ca="1" si="270"/>
        <v>#N/A</v>
      </c>
      <c r="IM42" s="3" t="e">
        <f t="shared" ca="1" si="267"/>
        <v>#N/A</v>
      </c>
      <c r="IN42" s="3" t="e">
        <f t="shared" ca="1" si="265"/>
        <v>#N/A</v>
      </c>
      <c r="IO42" s="3" t="e">
        <f t="shared" ca="1" si="263"/>
        <v>#N/A</v>
      </c>
      <c r="IP42" s="3" t="e">
        <f t="shared" ca="1" si="261"/>
        <v>#N/A</v>
      </c>
      <c r="IQ42" s="3" t="e">
        <f t="shared" ca="1" si="259"/>
        <v>#N/A</v>
      </c>
      <c r="IR42" s="3" t="e">
        <f t="shared" ca="1" si="257"/>
        <v>#N/A</v>
      </c>
      <c r="IS42" s="3" t="e">
        <f t="shared" ca="1" si="251"/>
        <v>#N/A</v>
      </c>
      <c r="IT42" s="3" t="e">
        <f t="shared" ca="1" si="243"/>
        <v>#N/A</v>
      </c>
      <c r="IU42" s="3" t="e">
        <f t="shared" ca="1" si="237"/>
        <v>#N/A</v>
      </c>
      <c r="IV42" s="3" t="e">
        <f t="shared" ca="1" si="227"/>
        <v>#N/A</v>
      </c>
      <c r="IW42" s="3" t="e">
        <f t="shared" ca="1" si="217"/>
        <v>#N/A</v>
      </c>
      <c r="IX42" s="3" t="e">
        <f t="shared" ca="1" si="204"/>
        <v>#N/A</v>
      </c>
      <c r="IY42" s="3" t="e">
        <f t="shared" ca="1" si="173"/>
        <v>#N/A</v>
      </c>
      <c r="IZ42" s="37" t="e">
        <f t="shared" ca="1" si="323"/>
        <v>#N/A</v>
      </c>
      <c r="JB42" s="3" t="str">
        <f t="shared" si="174"/>
        <v/>
      </c>
      <c r="JC42" s="55" t="e">
        <f t="shared" si="324"/>
        <v>#NUM!</v>
      </c>
      <c r="JD42" s="41" t="e">
        <f t="shared" si="176"/>
        <v>#NUM!</v>
      </c>
      <c r="JE42" s="41" t="e">
        <f t="shared" si="177"/>
        <v>#NUM!</v>
      </c>
      <c r="JF42" s="3" t="e">
        <f t="shared" si="178"/>
        <v>#NUM!</v>
      </c>
      <c r="JG42" s="41" t="e">
        <f t="shared" si="179"/>
        <v>#NUM!</v>
      </c>
      <c r="JH42" s="41" t="e">
        <f t="shared" si="180"/>
        <v>#NUM!</v>
      </c>
      <c r="JJ42" s="37" t="e">
        <f t="shared" si="181"/>
        <v>#NUM!</v>
      </c>
      <c r="JL42" s="3" t="e">
        <f t="shared" si="182"/>
        <v>#NUM!</v>
      </c>
      <c r="JM42" s="3" t="e">
        <f t="shared" ca="1" si="205"/>
        <v>#NUM!</v>
      </c>
      <c r="JP42" s="37" t="e">
        <f t="shared" ca="1" si="183"/>
        <v>#NUM!</v>
      </c>
      <c r="JR42" s="37" t="str">
        <f t="shared" si="184"/>
        <v/>
      </c>
      <c r="JS42" s="3" t="str">
        <f t="shared" si="185"/>
        <v/>
      </c>
      <c r="JT42" s="3" t="str">
        <f t="shared" ca="1" si="252"/>
        <v xml:space="preserve"> </v>
      </c>
      <c r="JU42" s="3" t="str">
        <f t="shared" ca="1" si="253"/>
        <v/>
      </c>
      <c r="JV42" s="3" t="str">
        <f t="shared" ca="1" si="244"/>
        <v/>
      </c>
      <c r="JW42" s="3" t="str">
        <f t="shared" ca="1" si="238"/>
        <v/>
      </c>
      <c r="JX42" s="3" t="str">
        <f t="shared" ca="1" si="228"/>
        <v/>
      </c>
      <c r="JY42" s="3" t="str">
        <f t="shared" ca="1" si="218"/>
        <v/>
      </c>
      <c r="JZ42" s="3" t="str">
        <f t="shared" ca="1" si="206"/>
        <v/>
      </c>
      <c r="KA42" s="3" t="str">
        <f t="shared" ca="1" si="186"/>
        <v/>
      </c>
      <c r="KB42" s="3" t="e">
        <f t="shared" ca="1" si="187"/>
        <v>#N/A</v>
      </c>
      <c r="KC42" s="3" t="str">
        <f t="shared" ca="1" si="254"/>
        <v xml:space="preserve"> </v>
      </c>
      <c r="KD42" s="3" t="str">
        <f t="shared" ca="1" si="255"/>
        <v/>
      </c>
      <c r="KE42" s="3" t="str">
        <f t="shared" ca="1" si="245"/>
        <v/>
      </c>
      <c r="KF42" s="3" t="str">
        <f t="shared" ca="1" si="239"/>
        <v/>
      </c>
      <c r="KG42" s="3" t="str">
        <f t="shared" ca="1" si="229"/>
        <v/>
      </c>
      <c r="KH42" s="3" t="str">
        <f t="shared" ca="1" si="219"/>
        <v/>
      </c>
      <c r="KI42" s="3" t="str">
        <f t="shared" ca="1" si="207"/>
        <v/>
      </c>
      <c r="KJ42" s="3" t="str">
        <f t="shared" ca="1" si="188"/>
        <v/>
      </c>
      <c r="KK42" s="3" t="e">
        <f t="shared" ca="1" si="189"/>
        <v>#N/A</v>
      </c>
      <c r="KU42" s="3" t="e">
        <f t="shared" si="190"/>
        <v>#NUM!</v>
      </c>
      <c r="KV42" s="3" t="e">
        <f t="shared" si="191"/>
        <v>#NUM!</v>
      </c>
      <c r="KW42" s="3" t="e">
        <f t="shared" ca="1" si="271"/>
        <v>#NUM!</v>
      </c>
      <c r="KX42" s="3" t="e">
        <f t="shared" ca="1" si="272"/>
        <v>#NUM!</v>
      </c>
      <c r="KY42" s="3" t="e">
        <f t="shared" ca="1" si="268"/>
        <v>#NUM!</v>
      </c>
      <c r="KZ42" s="3" t="e">
        <f t="shared" ca="1" si="266"/>
        <v>#NUM!</v>
      </c>
      <c r="LA42" s="3" t="e">
        <f t="shared" ca="1" si="264"/>
        <v>#NUM!</v>
      </c>
      <c r="LB42" s="3" t="e">
        <f t="shared" ca="1" si="262"/>
        <v>#NUM!</v>
      </c>
      <c r="LC42" s="3" t="e">
        <f t="shared" ca="1" si="260"/>
        <v>#NUM!</v>
      </c>
      <c r="LD42" s="3" t="e">
        <f t="shared" ca="1" si="258"/>
        <v>#NUM!</v>
      </c>
      <c r="LE42" s="3" t="e">
        <f t="shared" ca="1" si="256"/>
        <v>#NUM!</v>
      </c>
      <c r="LF42" s="3" t="e">
        <f t="shared" ca="1" si="246"/>
        <v>#NUM!</v>
      </c>
      <c r="LG42" s="3" t="e">
        <f t="shared" ca="1" si="240"/>
        <v>#NUM!</v>
      </c>
      <c r="LH42" s="3" t="e">
        <f t="shared" ca="1" si="230"/>
        <v>#NUM!</v>
      </c>
      <c r="LI42" s="3" t="e">
        <f t="shared" ca="1" si="220"/>
        <v>#NUM!</v>
      </c>
      <c r="LJ42" s="3" t="e">
        <f t="shared" ca="1" si="208"/>
        <v>#NUM!</v>
      </c>
      <c r="LK42" s="3" t="e">
        <f t="shared" ca="1" si="192"/>
        <v>#NUM!</v>
      </c>
      <c r="LL42" s="37" t="e">
        <f t="shared" ca="1" si="325"/>
        <v>#NUM!</v>
      </c>
    </row>
    <row r="43" spans="1:324" s="3" customFormat="1">
      <c r="A43" s="42" t="e">
        <f>IF(D43="","",Data!C51)</f>
        <v>#N/A</v>
      </c>
      <c r="B43" s="5" t="e">
        <f>IF(D43="","",Data!B51)</f>
        <v>#N/A</v>
      </c>
      <c r="C43" s="3">
        <v>35</v>
      </c>
      <c r="D43" s="3" t="e">
        <f>IF(Data!C51="", NA(), Data!C51)</f>
        <v>#N/A</v>
      </c>
      <c r="E43" s="3" t="str">
        <f>IF(Data!C51="", " ", Data!D51)</f>
        <v xml:space="preserve"> </v>
      </c>
      <c r="F43" s="3" t="str">
        <f>IF(E43=" "," ",Data!F$26)</f>
        <v xml:space="preserve"> </v>
      </c>
      <c r="G43" s="3" t="str">
        <f>IF($C43&lt;Data!$F$37,"x"," ")</f>
        <v xml:space="preserve"> </v>
      </c>
      <c r="H43" s="3" t="e">
        <f>IF(I43="",#REF!,I43)</f>
        <v>#N/A</v>
      </c>
      <c r="I43" s="2" t="e">
        <f t="shared" si="49"/>
        <v>#N/A</v>
      </c>
      <c r="J43" s="3" t="str">
        <f>IF(AND(Data!$F$37&lt;&gt;""),IF(AD43=$E43,1,""))</f>
        <v/>
      </c>
      <c r="K43" s="3">
        <f>IF(AND(Data!$F$40&lt;&gt;""),IF(AE43=$E43,2,""))</f>
        <v>2</v>
      </c>
      <c r="L43" s="3" t="str">
        <f>IF(AND(Data!$F$43&lt;&gt;""),IF(AF43=$E43,3,""))</f>
        <v/>
      </c>
      <c r="M43" s="3" t="str">
        <f>IF(AND(Data!$F$46&lt;&gt;""),IF(AG43=$E43,4,""))</f>
        <v/>
      </c>
      <c r="N43" s="3" t="str">
        <f>IF(AND(Data!$F$49&lt;&gt;""),IF(AH43=$E43,5,""))</f>
        <v/>
      </c>
      <c r="O43" s="3" t="str">
        <f>IF(AND(Calc!$LQ$3&lt;&gt;""),IF(AI43=$E43,6,""))</f>
        <v/>
      </c>
      <c r="P43" s="3">
        <f t="shared" si="50"/>
        <v>2</v>
      </c>
      <c r="Q43" s="3">
        <f t="shared" si="51"/>
        <v>2</v>
      </c>
      <c r="R43" s="3" t="str">
        <f t="shared" si="52"/>
        <v/>
      </c>
      <c r="S43" s="3" t="str">
        <f t="shared" si="53"/>
        <v/>
      </c>
      <c r="T43" s="3" t="str">
        <f t="shared" si="54"/>
        <v/>
      </c>
      <c r="U43" s="3">
        <f t="shared" si="55"/>
        <v>2</v>
      </c>
      <c r="V43" s="3">
        <f t="shared" si="56"/>
        <v>2</v>
      </c>
      <c r="W43" s="3" t="str">
        <f t="shared" si="57"/>
        <v/>
      </c>
      <c r="X43" s="3" t="str">
        <f t="shared" si="58"/>
        <v/>
      </c>
      <c r="Y43" s="3">
        <f t="shared" si="59"/>
        <v>2</v>
      </c>
      <c r="Z43" s="3">
        <f t="shared" si="60"/>
        <v>2</v>
      </c>
      <c r="AA43" s="3" t="str">
        <f t="shared" si="61"/>
        <v/>
      </c>
      <c r="AB43" s="3">
        <f t="shared" si="62"/>
        <v>2</v>
      </c>
      <c r="AC43" s="49">
        <f t="shared" si="63"/>
        <v>2</v>
      </c>
      <c r="AD43" s="3" t="str">
        <f>IF($C43&lt;Data!$F$37,E43,"")</f>
        <v/>
      </c>
      <c r="AE43" s="3" t="str">
        <f>IF(AND($C43&gt;=Data!$F$37),IF($C43&lt;Data!$F$40,E43,""))</f>
        <v xml:space="preserve"> </v>
      </c>
      <c r="AF43" s="3" t="b">
        <f>IF(AND($C43&gt;=Data!$F$40),IF($C43&lt;Data!$F$43,E43,""))</f>
        <v>0</v>
      </c>
      <c r="AG43" s="3" t="b">
        <f>IF(AND($C43&gt;=Data!$F$43),IF($C43&lt;Data!$F$46,E43,""))</f>
        <v>0</v>
      </c>
      <c r="AH43" s="3" t="b">
        <f>IF(AND($C43&gt;=Data!$F$46),IF($C43&lt;Data!$F$49,E43,""))</f>
        <v>0</v>
      </c>
      <c r="AI43" s="3" t="b">
        <f>IF(AND($C43&gt;=Data!$F$49),IF($C43&lt;=Calc!$LQ$3,E43,""))</f>
        <v>0</v>
      </c>
      <c r="AJ43" s="3" t="str">
        <f t="shared" si="274"/>
        <v xml:space="preserve"> </v>
      </c>
      <c r="AK43" s="3" t="str">
        <f t="shared" si="64"/>
        <v/>
      </c>
      <c r="AL43" s="3" t="e">
        <f t="shared" si="65"/>
        <v>#NUM!</v>
      </c>
      <c r="AM43" s="3" t="str">
        <f t="shared" si="66"/>
        <v/>
      </c>
      <c r="AN43" s="3" t="str">
        <f t="shared" si="67"/>
        <v/>
      </c>
      <c r="AO43" s="3" t="str">
        <f t="shared" si="68"/>
        <v/>
      </c>
      <c r="AP43" s="3" t="str">
        <f t="shared" si="69"/>
        <v/>
      </c>
      <c r="AQ43" s="3" t="e">
        <f t="shared" si="70"/>
        <v>#NUM!</v>
      </c>
      <c r="AR43" s="3" t="e">
        <f t="shared" si="71"/>
        <v>#NUM!</v>
      </c>
      <c r="AS43" s="3" t="str">
        <f t="shared" si="72"/>
        <v/>
      </c>
      <c r="AT43" s="3" t="str">
        <f t="shared" si="73"/>
        <v/>
      </c>
      <c r="AU43" s="3" t="str">
        <f t="shared" si="74"/>
        <v/>
      </c>
      <c r="AV43" s="3" t="e">
        <f t="shared" si="75"/>
        <v>#NUM!</v>
      </c>
      <c r="AW43" s="3" t="e">
        <f t="shared" si="76"/>
        <v>#NUM!</v>
      </c>
      <c r="AX43" s="3" t="str">
        <f t="shared" si="77"/>
        <v/>
      </c>
      <c r="AY43" s="3" t="str">
        <f t="shared" si="78"/>
        <v/>
      </c>
      <c r="AZ43" s="3" t="e">
        <f t="shared" si="79"/>
        <v>#NUM!</v>
      </c>
      <c r="BA43" s="3" t="e">
        <f t="shared" si="80"/>
        <v>#NUM!</v>
      </c>
      <c r="BB43" s="3" t="str">
        <f t="shared" si="81"/>
        <v/>
      </c>
      <c r="BC43" s="3" t="e">
        <f t="shared" si="82"/>
        <v>#NUM!</v>
      </c>
      <c r="BD43" s="3" t="e">
        <f t="shared" si="83"/>
        <v>#NUM!</v>
      </c>
      <c r="BE43" s="3" t="e">
        <f t="shared" si="84"/>
        <v>#NUM!</v>
      </c>
      <c r="BF43" s="9" t="e">
        <f t="shared" si="275"/>
        <v>#N/A</v>
      </c>
      <c r="BG43" s="3" t="e">
        <f t="shared" si="276"/>
        <v>#N/A</v>
      </c>
      <c r="BH43" s="3" t="e">
        <f t="shared" si="3"/>
        <v>#N/A</v>
      </c>
      <c r="BI43" s="3" t="e">
        <f t="shared" si="85"/>
        <v>#NUM!</v>
      </c>
      <c r="BJ43" s="44" t="str">
        <f t="shared" si="86"/>
        <v/>
      </c>
      <c r="BK43" s="52">
        <f t="shared" si="277"/>
        <v>2</v>
      </c>
      <c r="BL43" s="52" t="str">
        <f t="shared" ca="1" si="231"/>
        <v xml:space="preserve"> </v>
      </c>
      <c r="BM43" s="52" t="str">
        <f t="shared" ca="1" si="232"/>
        <v xml:space="preserve"> </v>
      </c>
      <c r="BN43" s="52" t="str">
        <f t="shared" ca="1" si="221"/>
        <v xml:space="preserve"> </v>
      </c>
      <c r="BO43" s="52" t="str">
        <f t="shared" ca="1" si="209"/>
        <v xml:space="preserve"> </v>
      </c>
      <c r="BP43" s="52" t="str">
        <f t="shared" ca="1" si="194"/>
        <v xml:space="preserve"> </v>
      </c>
      <c r="BQ43" s="52" t="str">
        <f t="shared" ca="1" si="87"/>
        <v xml:space="preserve"> </v>
      </c>
      <c r="BR43" s="52" t="e">
        <f t="shared" ca="1" si="278"/>
        <v>#N/A</v>
      </c>
      <c r="BS43" s="52"/>
      <c r="BT43" s="3" t="str">
        <f t="shared" si="279"/>
        <v/>
      </c>
      <c r="BU43" s="3">
        <f t="shared" si="280"/>
        <v>0</v>
      </c>
      <c r="BV43" s="3">
        <f t="shared" si="89"/>
        <v>1</v>
      </c>
      <c r="BW43" s="3">
        <f t="shared" si="326"/>
        <v>0</v>
      </c>
      <c r="BX43" s="3" t="str">
        <f t="shared" ca="1" si="281"/>
        <v xml:space="preserve"> </v>
      </c>
      <c r="BY43" s="3" t="str">
        <f t="shared" ca="1" si="233"/>
        <v/>
      </c>
      <c r="BZ43" s="3" t="str">
        <f t="shared" ca="1" si="222"/>
        <v/>
      </c>
      <c r="CA43" s="3" t="str">
        <f t="shared" ca="1" si="210"/>
        <v/>
      </c>
      <c r="CB43" s="3" t="str">
        <f t="shared" ca="1" si="195"/>
        <v/>
      </c>
      <c r="CC43" s="3" t="str">
        <f t="shared" ca="1" si="91"/>
        <v/>
      </c>
      <c r="CD43" s="3" t="str">
        <f t="shared" ca="1" si="8"/>
        <v/>
      </c>
      <c r="CE43" s="3" t="str">
        <f t="shared" ca="1" si="282"/>
        <v/>
      </c>
      <c r="CF43" s="3" t="str">
        <f t="shared" si="283"/>
        <v/>
      </c>
      <c r="CG43" s="37" t="e">
        <f t="shared" ca="1" si="284"/>
        <v>#N/A</v>
      </c>
      <c r="CH43" s="3" t="str">
        <f t="shared" si="285"/>
        <v/>
      </c>
      <c r="CI43" s="3">
        <f t="shared" si="92"/>
        <v>0</v>
      </c>
      <c r="CJ43" s="3">
        <f t="shared" si="196"/>
        <v>1</v>
      </c>
      <c r="CK43" s="3">
        <f t="shared" si="327"/>
        <v>0</v>
      </c>
      <c r="CL43" s="3" t="str">
        <f t="shared" ca="1" si="286"/>
        <v xml:space="preserve"> </v>
      </c>
      <c r="CM43" s="3" t="str">
        <f t="shared" ca="1" si="234"/>
        <v/>
      </c>
      <c r="CN43" s="3" t="str">
        <f t="shared" ca="1" si="223"/>
        <v/>
      </c>
      <c r="CO43" s="3" t="str">
        <f t="shared" ca="1" si="211"/>
        <v/>
      </c>
      <c r="CP43" s="3" t="str">
        <f t="shared" ca="1" si="198"/>
        <v/>
      </c>
      <c r="CQ43" s="3" t="str">
        <f t="shared" ca="1" si="93"/>
        <v/>
      </c>
      <c r="CR43" s="3" t="str">
        <f t="shared" ca="1" si="94"/>
        <v/>
      </c>
      <c r="CS43" s="3" t="str">
        <f t="shared" ca="1" si="287"/>
        <v/>
      </c>
      <c r="CT43" s="3" t="str">
        <f t="shared" si="96"/>
        <v/>
      </c>
      <c r="CU43" s="37" t="e">
        <f t="shared" ca="1" si="97"/>
        <v>#N/A</v>
      </c>
      <c r="CW43" s="3" t="str">
        <f t="shared" ca="1" si="328"/>
        <v/>
      </c>
      <c r="CX43" s="3">
        <f t="shared" ca="1" si="212"/>
        <v>0</v>
      </c>
      <c r="CY43" s="2">
        <f t="shared" ca="1" si="99"/>
        <v>0</v>
      </c>
      <c r="CZ43" s="3" t="str">
        <f t="shared" ca="1" si="288"/>
        <v/>
      </c>
      <c r="DA43" s="3" t="str">
        <f t="shared" ca="1" si="289"/>
        <v/>
      </c>
      <c r="DB43" s="3" t="str">
        <f t="shared" ca="1" si="290"/>
        <v/>
      </c>
      <c r="DC43" s="3" t="str">
        <f t="shared" ca="1" si="291"/>
        <v/>
      </c>
      <c r="DD43" s="37" t="e">
        <f t="shared" ca="1" si="292"/>
        <v>#N/A</v>
      </c>
      <c r="DE43" s="3" t="str">
        <f t="shared" ca="1" si="329"/>
        <v/>
      </c>
      <c r="DF43" s="3">
        <f t="shared" ca="1" si="199"/>
        <v>0</v>
      </c>
      <c r="DG43" s="2">
        <f t="shared" ca="1" si="102"/>
        <v>0</v>
      </c>
      <c r="DH43" s="3" t="str">
        <f t="shared" ca="1" si="293"/>
        <v/>
      </c>
      <c r="DI43" s="3" t="str">
        <f t="shared" ca="1" si="273"/>
        <v/>
      </c>
      <c r="DJ43" s="3" t="str">
        <f t="shared" ca="1" si="294"/>
        <v/>
      </c>
      <c r="DK43" s="3" t="str">
        <f t="shared" ca="1" si="103"/>
        <v/>
      </c>
      <c r="DL43" s="37" t="e">
        <f t="shared" ca="1" si="295"/>
        <v>#N/A</v>
      </c>
      <c r="DN43" s="2" t="str">
        <f t="shared" si="296"/>
        <v xml:space="preserve"> </v>
      </c>
      <c r="DO43" s="3" t="str">
        <f t="shared" si="104"/>
        <v xml:space="preserve"> </v>
      </c>
      <c r="DP43" s="3" t="str">
        <f t="shared" si="105"/>
        <v xml:space="preserve"> </v>
      </c>
      <c r="DT43" s="37" t="e">
        <f t="shared" si="297"/>
        <v>#N/A</v>
      </c>
      <c r="DU43" s="7">
        <v>36</v>
      </c>
      <c r="DV43" s="7">
        <v>13</v>
      </c>
      <c r="DW43" s="7">
        <v>24</v>
      </c>
      <c r="DX43" s="7"/>
      <c r="DY43" s="7" t="e">
        <f t="shared" si="298"/>
        <v>#NUM!</v>
      </c>
      <c r="DZ43" s="7" t="e">
        <f t="shared" si="299"/>
        <v>#NUM!</v>
      </c>
      <c r="EA43" s="7" t="e">
        <f t="shared" si="300"/>
        <v>#NUM!</v>
      </c>
      <c r="EB43" s="7" t="e">
        <f t="shared" si="330"/>
        <v>#NUM!</v>
      </c>
      <c r="EC43" s="3" t="e">
        <f t="shared" si="301"/>
        <v>#NUM!</v>
      </c>
      <c r="ED43" s="3" t="str">
        <f t="shared" si="108"/>
        <v/>
      </c>
      <c r="EE43" s="3" t="e">
        <f t="shared" si="109"/>
        <v>#DIV/0!</v>
      </c>
      <c r="EF43" s="3" t="str">
        <f t="shared" si="110"/>
        <v/>
      </c>
      <c r="EG43" s="3" t="str">
        <f t="shared" si="111"/>
        <v/>
      </c>
      <c r="EH43" s="3" t="str">
        <f t="shared" si="112"/>
        <v/>
      </c>
      <c r="EI43" s="3" t="str">
        <f t="shared" si="113"/>
        <v/>
      </c>
      <c r="EJ43" s="3" t="e">
        <f t="shared" si="114"/>
        <v>#DIV/0!</v>
      </c>
      <c r="EK43" s="3" t="e">
        <f t="shared" si="115"/>
        <v>#DIV/0!</v>
      </c>
      <c r="EL43" s="3" t="str">
        <f t="shared" si="116"/>
        <v/>
      </c>
      <c r="EM43" s="3" t="str">
        <f t="shared" si="117"/>
        <v/>
      </c>
      <c r="EN43" s="3" t="str">
        <f t="shared" si="118"/>
        <v/>
      </c>
      <c r="EO43" s="3" t="e">
        <f t="shared" si="119"/>
        <v>#DIV/0!</v>
      </c>
      <c r="EP43" s="3" t="e">
        <f t="shared" si="120"/>
        <v>#DIV/0!</v>
      </c>
      <c r="EQ43" s="3" t="str">
        <f t="shared" si="121"/>
        <v/>
      </c>
      <c r="ER43" s="3" t="str">
        <f t="shared" si="122"/>
        <v/>
      </c>
      <c r="ES43" s="3" t="e">
        <f t="shared" si="123"/>
        <v>#DIV/0!</v>
      </c>
      <c r="ET43" s="3" t="e">
        <f t="shared" si="124"/>
        <v>#DIV/0!</v>
      </c>
      <c r="EU43" s="3" t="str">
        <f t="shared" si="125"/>
        <v/>
      </c>
      <c r="EV43" s="3" t="e">
        <f t="shared" si="126"/>
        <v>#DIV/0!</v>
      </c>
      <c r="EW43" s="3" t="e">
        <f t="shared" si="127"/>
        <v>#DIV/0!</v>
      </c>
      <c r="EX43" s="3" t="e">
        <f t="shared" si="128"/>
        <v>#NUM!</v>
      </c>
      <c r="EZ43" s="40">
        <f t="shared" si="302"/>
        <v>1</v>
      </c>
      <c r="FA43" s="9" t="e">
        <f t="shared" si="303"/>
        <v>#NUM!</v>
      </c>
      <c r="FB43" s="9" t="e">
        <f t="shared" si="304"/>
        <v>#N/A</v>
      </c>
      <c r="FC43" s="9" t="e">
        <f t="shared" si="305"/>
        <v>#N/A</v>
      </c>
      <c r="FD43" s="9" t="e">
        <f t="shared" si="306"/>
        <v>#N/A</v>
      </c>
      <c r="FE43" s="3" t="e">
        <f t="shared" si="129"/>
        <v>#NUM!</v>
      </c>
      <c r="FG43" s="3" t="str">
        <f t="shared" si="130"/>
        <v/>
      </c>
      <c r="FH43" s="3" t="e">
        <f t="shared" si="131"/>
        <v>#DIV/0!</v>
      </c>
      <c r="FI43" s="3" t="str">
        <f t="shared" si="132"/>
        <v/>
      </c>
      <c r="FJ43" s="3" t="str">
        <f t="shared" si="133"/>
        <v/>
      </c>
      <c r="FK43" s="3" t="str">
        <f t="shared" si="134"/>
        <v/>
      </c>
      <c r="FL43" s="3" t="str">
        <f t="shared" si="135"/>
        <v/>
      </c>
      <c r="FM43" s="3" t="e">
        <f t="shared" si="136"/>
        <v>#DIV/0!</v>
      </c>
      <c r="FN43" s="3" t="e">
        <f t="shared" si="137"/>
        <v>#DIV/0!</v>
      </c>
      <c r="FO43" s="3" t="str">
        <f t="shared" si="138"/>
        <v/>
      </c>
      <c r="FP43" s="3" t="str">
        <f t="shared" si="139"/>
        <v/>
      </c>
      <c r="FQ43" s="3" t="str">
        <f t="shared" si="140"/>
        <v/>
      </c>
      <c r="FR43" s="3" t="e">
        <f t="shared" si="141"/>
        <v>#DIV/0!</v>
      </c>
      <c r="FS43" s="3" t="e">
        <f t="shared" si="142"/>
        <v>#DIV/0!</v>
      </c>
      <c r="FT43" s="3" t="str">
        <f t="shared" si="143"/>
        <v/>
      </c>
      <c r="FU43" s="3" t="str">
        <f t="shared" si="144"/>
        <v/>
      </c>
      <c r="FV43" s="3" t="e">
        <f t="shared" si="145"/>
        <v>#DIV/0!</v>
      </c>
      <c r="FW43" s="3" t="e">
        <f t="shared" si="146"/>
        <v>#DIV/0!</v>
      </c>
      <c r="FX43" s="3" t="str">
        <f t="shared" si="147"/>
        <v/>
      </c>
      <c r="FY43" s="3" t="e">
        <f t="shared" si="148"/>
        <v>#DIV/0!</v>
      </c>
      <c r="FZ43" s="3" t="e">
        <f t="shared" si="149"/>
        <v>#DIV/0!</v>
      </c>
      <c r="GA43" s="3" t="e">
        <f t="shared" si="150"/>
        <v>#NUM!</v>
      </c>
      <c r="GB43" s="3" t="str">
        <f t="shared" si="151"/>
        <v/>
      </c>
      <c r="GC43" s="3" t="str">
        <f t="shared" si="152"/>
        <v/>
      </c>
      <c r="GD43" s="3" t="str">
        <f t="shared" si="153"/>
        <v/>
      </c>
      <c r="GE43" s="3" t="str">
        <f t="shared" si="154"/>
        <v/>
      </c>
      <c r="GF43" s="3" t="str">
        <f t="shared" si="155"/>
        <v/>
      </c>
      <c r="GG43" s="3" t="str">
        <f t="shared" si="156"/>
        <v/>
      </c>
      <c r="GI43" s="9" t="str">
        <f t="shared" si="200"/>
        <v/>
      </c>
      <c r="GJ43" s="9" t="str">
        <f t="shared" si="331"/>
        <v/>
      </c>
      <c r="GK43" s="9" t="str">
        <f t="shared" si="332"/>
        <v/>
      </c>
      <c r="GL43" s="41" t="e">
        <f t="shared" si="159"/>
        <v>#DIV/0!</v>
      </c>
      <c r="GM43" s="41" t="e">
        <f t="shared" si="160"/>
        <v>#DIV/0!</v>
      </c>
      <c r="GN43" s="41" t="e">
        <f t="shared" si="307"/>
        <v>#N/A</v>
      </c>
      <c r="GO43" s="41" t="e">
        <f t="shared" si="308"/>
        <v>#N/A</v>
      </c>
      <c r="GP43" s="3" t="e">
        <f t="shared" si="161"/>
        <v>#NUM!</v>
      </c>
      <c r="GQ43" s="55" t="e">
        <f t="shared" si="309"/>
        <v>#NUM!</v>
      </c>
      <c r="GR43" s="55" t="e">
        <f t="shared" si="310"/>
        <v>#NUM!</v>
      </c>
      <c r="GS43" s="3" t="e">
        <f t="shared" si="311"/>
        <v>#NUM!</v>
      </c>
      <c r="GT43" s="3" t="e">
        <f t="shared" si="312"/>
        <v>#NUM!</v>
      </c>
      <c r="GU43" s="3" t="e">
        <f t="shared" si="313"/>
        <v>#NUM!</v>
      </c>
      <c r="GV43" s="3" t="e">
        <f t="shared" si="314"/>
        <v>#NUM!</v>
      </c>
      <c r="GX43" s="37" t="e">
        <f t="shared" si="315"/>
        <v>#NUM!</v>
      </c>
      <c r="GZ43" s="3" t="e">
        <f t="shared" si="316"/>
        <v>#NUM!</v>
      </c>
      <c r="HA43" s="3" t="e">
        <f t="shared" ref="HA43:HA74" ca="1" si="336">IF(AND(G43=" ",OFFSET(G43,-2,0)="x"), " ", IF(SUM(OFFSET(GZ43,0,0,-3,1))&gt;=2,1," "))</f>
        <v>#NUM!</v>
      </c>
      <c r="HB43" s="2" t="e">
        <f t="shared" ca="1" si="214"/>
        <v>#NUM!</v>
      </c>
      <c r="HC43" s="2" t="e">
        <f t="shared" ca="1" si="224"/>
        <v>#NUM!</v>
      </c>
      <c r="HD43" s="39" t="e">
        <f t="shared" ca="1" si="163"/>
        <v>#NUM!</v>
      </c>
      <c r="HF43" s="3" t="str">
        <f t="shared" si="317"/>
        <v/>
      </c>
      <c r="HG43" s="3" t="str">
        <f t="shared" si="318"/>
        <v/>
      </c>
      <c r="HH43" s="3" t="str">
        <f t="shared" ca="1" si="247"/>
        <v xml:space="preserve"> </v>
      </c>
      <c r="HI43" s="3" t="str">
        <f t="shared" ca="1" si="248"/>
        <v/>
      </c>
      <c r="HJ43" s="3" t="str">
        <f t="shared" ca="1" si="241"/>
        <v/>
      </c>
      <c r="HK43" s="3" t="str">
        <f t="shared" ca="1" si="235"/>
        <v/>
      </c>
      <c r="HL43" s="3" t="str">
        <f t="shared" ca="1" si="225"/>
        <v/>
      </c>
      <c r="HM43" s="3" t="str">
        <f t="shared" ca="1" si="215"/>
        <v/>
      </c>
      <c r="HN43" s="3" t="str">
        <f t="shared" ca="1" si="201"/>
        <v/>
      </c>
      <c r="HO43" s="3" t="str">
        <f t="shared" ca="1" si="164"/>
        <v/>
      </c>
      <c r="HP43" s="37" t="e">
        <f t="shared" ca="1" si="319"/>
        <v>#N/A</v>
      </c>
      <c r="HQ43" s="3" t="str">
        <f t="shared" ca="1" si="249"/>
        <v xml:space="preserve"> </v>
      </c>
      <c r="HR43" s="3" t="str">
        <f t="shared" ca="1" si="250"/>
        <v/>
      </c>
      <c r="HS43" s="3" t="str">
        <f t="shared" ca="1" si="242"/>
        <v/>
      </c>
      <c r="HT43" s="3" t="str">
        <f t="shared" ca="1" si="236"/>
        <v/>
      </c>
      <c r="HU43" s="3" t="str">
        <f t="shared" ca="1" si="226"/>
        <v/>
      </c>
      <c r="HV43" s="3" t="str">
        <f t="shared" ca="1" si="216"/>
        <v/>
      </c>
      <c r="HW43" s="3" t="str">
        <f t="shared" ca="1" si="202"/>
        <v/>
      </c>
      <c r="HX43" s="3" t="str">
        <f t="shared" ca="1" si="165"/>
        <v/>
      </c>
      <c r="HY43" s="37" t="e">
        <f t="shared" ca="1" si="320"/>
        <v>#N/A</v>
      </c>
      <c r="IA43" s="3" t="e">
        <f t="shared" ca="1" si="333"/>
        <v>#NUM!</v>
      </c>
      <c r="IB43" s="3" t="e">
        <f t="shared" ca="1" si="203"/>
        <v>#NUM!</v>
      </c>
      <c r="IC43" s="2" t="e">
        <f t="shared" ca="1" si="167"/>
        <v>#NUM!</v>
      </c>
      <c r="ID43" s="37" t="e">
        <f t="shared" ca="1" si="321"/>
        <v>#NUM!</v>
      </c>
      <c r="IE43" s="3" t="e">
        <f t="shared" ca="1" si="334"/>
        <v>#NUM!</v>
      </c>
      <c r="IF43" s="3" t="e">
        <f t="shared" ca="1" si="335"/>
        <v>#NUM!</v>
      </c>
      <c r="IG43" s="2" t="e">
        <f t="shared" ca="1" si="170"/>
        <v>#NUM!</v>
      </c>
      <c r="IH43" s="37" t="e">
        <f t="shared" ca="1" si="322"/>
        <v>#NUM!</v>
      </c>
      <c r="II43" s="3" t="e">
        <f t="shared" si="171"/>
        <v>#N/A</v>
      </c>
      <c r="IJ43" s="3" t="e">
        <f t="shared" si="172"/>
        <v>#N/A</v>
      </c>
      <c r="IK43" s="3" t="e">
        <f t="shared" ca="1" si="269"/>
        <v>#N/A</v>
      </c>
      <c r="IL43" s="3" t="e">
        <f t="shared" ca="1" si="270"/>
        <v>#N/A</v>
      </c>
      <c r="IM43" s="3" t="e">
        <f t="shared" ca="1" si="267"/>
        <v>#N/A</v>
      </c>
      <c r="IN43" s="3" t="e">
        <f t="shared" ca="1" si="265"/>
        <v>#N/A</v>
      </c>
      <c r="IO43" s="3" t="e">
        <f t="shared" ca="1" si="263"/>
        <v>#N/A</v>
      </c>
      <c r="IP43" s="3" t="e">
        <f t="shared" ca="1" si="261"/>
        <v>#N/A</v>
      </c>
      <c r="IQ43" s="3" t="e">
        <f t="shared" ca="1" si="259"/>
        <v>#N/A</v>
      </c>
      <c r="IR43" s="3" t="e">
        <f t="shared" ca="1" si="257"/>
        <v>#N/A</v>
      </c>
      <c r="IS43" s="3" t="e">
        <f t="shared" ca="1" si="251"/>
        <v>#N/A</v>
      </c>
      <c r="IT43" s="3" t="e">
        <f t="shared" ca="1" si="243"/>
        <v>#N/A</v>
      </c>
      <c r="IU43" s="3" t="e">
        <f t="shared" ca="1" si="237"/>
        <v>#N/A</v>
      </c>
      <c r="IV43" s="3" t="e">
        <f t="shared" ca="1" si="227"/>
        <v>#N/A</v>
      </c>
      <c r="IW43" s="3" t="e">
        <f t="shared" ca="1" si="217"/>
        <v>#N/A</v>
      </c>
      <c r="IX43" s="3" t="e">
        <f t="shared" ca="1" si="204"/>
        <v>#N/A</v>
      </c>
      <c r="IY43" s="3" t="e">
        <f t="shared" ca="1" si="173"/>
        <v>#N/A</v>
      </c>
      <c r="IZ43" s="37" t="e">
        <f t="shared" ca="1" si="323"/>
        <v>#N/A</v>
      </c>
      <c r="JB43" s="3" t="str">
        <f t="shared" si="174"/>
        <v/>
      </c>
      <c r="JC43" s="55" t="e">
        <f t="shared" si="324"/>
        <v>#NUM!</v>
      </c>
      <c r="JD43" s="41" t="e">
        <f t="shared" si="176"/>
        <v>#NUM!</v>
      </c>
      <c r="JE43" s="41" t="e">
        <f t="shared" si="177"/>
        <v>#NUM!</v>
      </c>
      <c r="JF43" s="3" t="e">
        <f t="shared" si="178"/>
        <v>#NUM!</v>
      </c>
      <c r="JG43" s="41" t="e">
        <f t="shared" si="179"/>
        <v>#NUM!</v>
      </c>
      <c r="JH43" s="41" t="e">
        <f t="shared" si="180"/>
        <v>#NUM!</v>
      </c>
      <c r="JJ43" s="37" t="e">
        <f t="shared" si="181"/>
        <v>#NUM!</v>
      </c>
      <c r="JL43" s="3" t="e">
        <f t="shared" si="182"/>
        <v>#NUM!</v>
      </c>
      <c r="JM43" s="3" t="e">
        <f t="shared" ref="JM43:JM74" ca="1" si="337">IF(AND(G43=" ",OFFSET(G43,-2,0)="x"), " ", IF(SUM(OFFSET(JL43,0,0,-3,1))&gt;=2,1," "))</f>
        <v>#NUM!</v>
      </c>
      <c r="JP43" s="37" t="e">
        <f t="shared" ca="1" si="183"/>
        <v>#NUM!</v>
      </c>
      <c r="JR43" s="37" t="str">
        <f t="shared" si="184"/>
        <v/>
      </c>
      <c r="JS43" s="3" t="str">
        <f t="shared" si="185"/>
        <v/>
      </c>
      <c r="JT43" s="3" t="str">
        <f t="shared" ca="1" si="252"/>
        <v xml:space="preserve"> </v>
      </c>
      <c r="JU43" s="3" t="str">
        <f t="shared" ca="1" si="253"/>
        <v/>
      </c>
      <c r="JV43" s="3" t="str">
        <f t="shared" ca="1" si="244"/>
        <v/>
      </c>
      <c r="JW43" s="3" t="str">
        <f t="shared" ca="1" si="238"/>
        <v/>
      </c>
      <c r="JX43" s="3" t="str">
        <f t="shared" ca="1" si="228"/>
        <v/>
      </c>
      <c r="JY43" s="3" t="str">
        <f t="shared" ca="1" si="218"/>
        <v/>
      </c>
      <c r="JZ43" s="3" t="str">
        <f t="shared" ca="1" si="206"/>
        <v/>
      </c>
      <c r="KA43" s="3" t="str">
        <f t="shared" ca="1" si="186"/>
        <v/>
      </c>
      <c r="KB43" s="3" t="e">
        <f t="shared" ca="1" si="187"/>
        <v>#N/A</v>
      </c>
      <c r="KC43" s="3" t="str">
        <f t="shared" ca="1" si="254"/>
        <v xml:space="preserve"> </v>
      </c>
      <c r="KD43" s="3" t="str">
        <f t="shared" ca="1" si="255"/>
        <v/>
      </c>
      <c r="KE43" s="3" t="str">
        <f t="shared" ca="1" si="245"/>
        <v/>
      </c>
      <c r="KF43" s="3" t="str">
        <f t="shared" ca="1" si="239"/>
        <v/>
      </c>
      <c r="KG43" s="3" t="str">
        <f t="shared" ca="1" si="229"/>
        <v/>
      </c>
      <c r="KH43" s="3" t="str">
        <f t="shared" ca="1" si="219"/>
        <v/>
      </c>
      <c r="KI43" s="3" t="str">
        <f t="shared" ca="1" si="207"/>
        <v/>
      </c>
      <c r="KJ43" s="3" t="str">
        <f t="shared" ca="1" si="188"/>
        <v/>
      </c>
      <c r="KK43" s="3" t="e">
        <f t="shared" ca="1" si="189"/>
        <v>#N/A</v>
      </c>
      <c r="KU43" s="3" t="e">
        <f t="shared" si="190"/>
        <v>#NUM!</v>
      </c>
      <c r="KV43" s="3" t="e">
        <f t="shared" si="191"/>
        <v>#NUM!</v>
      </c>
      <c r="KW43" s="3" t="e">
        <f t="shared" ca="1" si="271"/>
        <v>#NUM!</v>
      </c>
      <c r="KX43" s="3" t="e">
        <f t="shared" ca="1" si="272"/>
        <v>#NUM!</v>
      </c>
      <c r="KY43" s="3" t="e">
        <f t="shared" ca="1" si="268"/>
        <v>#NUM!</v>
      </c>
      <c r="KZ43" s="3" t="e">
        <f t="shared" ca="1" si="266"/>
        <v>#NUM!</v>
      </c>
      <c r="LA43" s="3" t="e">
        <f t="shared" ca="1" si="264"/>
        <v>#NUM!</v>
      </c>
      <c r="LB43" s="3" t="e">
        <f t="shared" ca="1" si="262"/>
        <v>#NUM!</v>
      </c>
      <c r="LC43" s="3" t="e">
        <f t="shared" ca="1" si="260"/>
        <v>#NUM!</v>
      </c>
      <c r="LD43" s="3" t="e">
        <f t="shared" ca="1" si="258"/>
        <v>#NUM!</v>
      </c>
      <c r="LE43" s="3" t="e">
        <f t="shared" ca="1" si="256"/>
        <v>#NUM!</v>
      </c>
      <c r="LF43" s="3" t="e">
        <f t="shared" ca="1" si="246"/>
        <v>#NUM!</v>
      </c>
      <c r="LG43" s="3" t="e">
        <f t="shared" ca="1" si="240"/>
        <v>#NUM!</v>
      </c>
      <c r="LH43" s="3" t="e">
        <f t="shared" ca="1" si="230"/>
        <v>#NUM!</v>
      </c>
      <c r="LI43" s="3" t="e">
        <f t="shared" ca="1" si="220"/>
        <v>#NUM!</v>
      </c>
      <c r="LJ43" s="3" t="e">
        <f t="shared" ca="1" si="208"/>
        <v>#NUM!</v>
      </c>
      <c r="LK43" s="3" t="e">
        <f t="shared" ca="1" si="192"/>
        <v>#NUM!</v>
      </c>
      <c r="LL43" s="37" t="e">
        <f t="shared" ca="1" si="325"/>
        <v>#NUM!</v>
      </c>
    </row>
    <row r="44" spans="1:324" s="3" customFormat="1">
      <c r="A44" s="42" t="e">
        <f>IF(D44="","",Data!C52)</f>
        <v>#N/A</v>
      </c>
      <c r="B44" s="5" t="e">
        <f>IF(D44="","",Data!B52)</f>
        <v>#N/A</v>
      </c>
      <c r="C44" s="3">
        <v>36</v>
      </c>
      <c r="D44" s="3" t="e">
        <f>IF(Data!C52="", NA(), Data!C52)</f>
        <v>#N/A</v>
      </c>
      <c r="E44" s="3" t="str">
        <f>IF(Data!C52="", " ", Data!D52)</f>
        <v xml:space="preserve"> </v>
      </c>
      <c r="F44" s="3" t="str">
        <f>IF(E44=" "," ",Data!F$26)</f>
        <v xml:space="preserve"> </v>
      </c>
      <c r="G44" s="3" t="str">
        <f>IF($C44&lt;Data!$F$37,"x"," ")</f>
        <v xml:space="preserve"> </v>
      </c>
      <c r="H44" s="3" t="e">
        <f>IF(I44="",#REF!,I44)</f>
        <v>#N/A</v>
      </c>
      <c r="I44" s="2" t="e">
        <f t="shared" si="49"/>
        <v>#N/A</v>
      </c>
      <c r="J44" s="3" t="str">
        <f>IF(AND(Data!$F$37&lt;&gt;""),IF(AD44=$E44,1,""))</f>
        <v/>
      </c>
      <c r="K44" s="3">
        <f>IF(AND(Data!$F$40&lt;&gt;""),IF(AE44=$E44,2,""))</f>
        <v>2</v>
      </c>
      <c r="L44" s="3" t="str">
        <f>IF(AND(Data!$F$43&lt;&gt;""),IF(AF44=$E44,3,""))</f>
        <v/>
      </c>
      <c r="M44" s="3" t="str">
        <f>IF(AND(Data!$F$46&lt;&gt;""),IF(AG44=$E44,4,""))</f>
        <v/>
      </c>
      <c r="N44" s="3" t="str">
        <f>IF(AND(Data!$F$49&lt;&gt;""),IF(AH44=$E44,5,""))</f>
        <v/>
      </c>
      <c r="O44" s="3" t="str">
        <f>IF(AND(Calc!$LQ$3&lt;&gt;""),IF(AI44=$E44,6,""))</f>
        <v/>
      </c>
      <c r="P44" s="3">
        <f t="shared" si="50"/>
        <v>2</v>
      </c>
      <c r="Q44" s="3">
        <f t="shared" si="51"/>
        <v>2</v>
      </c>
      <c r="R44" s="3" t="str">
        <f t="shared" si="52"/>
        <v/>
      </c>
      <c r="S44" s="3" t="str">
        <f t="shared" si="53"/>
        <v/>
      </c>
      <c r="T44" s="3" t="str">
        <f t="shared" si="54"/>
        <v/>
      </c>
      <c r="U44" s="3">
        <f t="shared" si="55"/>
        <v>2</v>
      </c>
      <c r="V44" s="3">
        <f t="shared" si="56"/>
        <v>2</v>
      </c>
      <c r="W44" s="3" t="str">
        <f t="shared" si="57"/>
        <v/>
      </c>
      <c r="X44" s="3" t="str">
        <f t="shared" si="58"/>
        <v/>
      </c>
      <c r="Y44" s="3">
        <f t="shared" si="59"/>
        <v>2</v>
      </c>
      <c r="Z44" s="3">
        <f t="shared" si="60"/>
        <v>2</v>
      </c>
      <c r="AA44" s="3" t="str">
        <f t="shared" si="61"/>
        <v/>
      </c>
      <c r="AB44" s="3">
        <f t="shared" si="62"/>
        <v>2</v>
      </c>
      <c r="AC44" s="49">
        <f t="shared" si="63"/>
        <v>2</v>
      </c>
      <c r="AD44" s="3" t="str">
        <f>IF($C44&lt;Data!$F$37,E44,"")</f>
        <v/>
      </c>
      <c r="AE44" s="3" t="str">
        <f>IF(AND($C44&gt;=Data!$F$37),IF($C44&lt;Data!$F$40,E44,""))</f>
        <v xml:space="preserve"> </v>
      </c>
      <c r="AF44" s="3" t="b">
        <f>IF(AND($C44&gt;=Data!$F$40),IF($C44&lt;Data!$F$43,E44,""))</f>
        <v>0</v>
      </c>
      <c r="AG44" s="3" t="b">
        <f>IF(AND($C44&gt;=Data!$F$43),IF($C44&lt;Data!$F$46,E44,""))</f>
        <v>0</v>
      </c>
      <c r="AH44" s="3" t="b">
        <f>IF(AND($C44&gt;=Data!$F$46),IF($C44&lt;Data!$F$49,E44,""))</f>
        <v>0</v>
      </c>
      <c r="AI44" s="3" t="b">
        <f>IF(AND($C44&gt;=Data!$F$49),IF($C44&lt;=Calc!$LQ$3,E44,""))</f>
        <v>0</v>
      </c>
      <c r="AJ44" s="3" t="str">
        <f t="shared" si="274"/>
        <v xml:space="preserve"> </v>
      </c>
      <c r="AK44" s="3" t="str">
        <f t="shared" si="64"/>
        <v/>
      </c>
      <c r="AL44" s="3" t="e">
        <f t="shared" si="65"/>
        <v>#NUM!</v>
      </c>
      <c r="AM44" s="3" t="str">
        <f t="shared" si="66"/>
        <v/>
      </c>
      <c r="AN44" s="3" t="str">
        <f t="shared" si="67"/>
        <v/>
      </c>
      <c r="AO44" s="3" t="str">
        <f t="shared" si="68"/>
        <v/>
      </c>
      <c r="AP44" s="3" t="str">
        <f t="shared" si="69"/>
        <v/>
      </c>
      <c r="AQ44" s="3" t="e">
        <f t="shared" si="70"/>
        <v>#NUM!</v>
      </c>
      <c r="AR44" s="3" t="e">
        <f t="shared" si="71"/>
        <v>#NUM!</v>
      </c>
      <c r="AS44" s="3" t="str">
        <f t="shared" si="72"/>
        <v/>
      </c>
      <c r="AT44" s="3" t="str">
        <f t="shared" si="73"/>
        <v/>
      </c>
      <c r="AU44" s="3" t="str">
        <f t="shared" si="74"/>
        <v/>
      </c>
      <c r="AV44" s="3" t="e">
        <f t="shared" si="75"/>
        <v>#NUM!</v>
      </c>
      <c r="AW44" s="3" t="e">
        <f t="shared" si="76"/>
        <v>#NUM!</v>
      </c>
      <c r="AX44" s="3" t="str">
        <f t="shared" si="77"/>
        <v/>
      </c>
      <c r="AY44" s="3" t="str">
        <f t="shared" si="78"/>
        <v/>
      </c>
      <c r="AZ44" s="3" t="e">
        <f t="shared" si="79"/>
        <v>#NUM!</v>
      </c>
      <c r="BA44" s="3" t="e">
        <f t="shared" si="80"/>
        <v>#NUM!</v>
      </c>
      <c r="BB44" s="3" t="str">
        <f t="shared" si="81"/>
        <v/>
      </c>
      <c r="BC44" s="3" t="e">
        <f t="shared" si="82"/>
        <v>#NUM!</v>
      </c>
      <c r="BD44" s="3" t="e">
        <f t="shared" si="83"/>
        <v>#NUM!</v>
      </c>
      <c r="BE44" s="3" t="e">
        <f t="shared" si="84"/>
        <v>#NUM!</v>
      </c>
      <c r="BF44" s="9" t="e">
        <f t="shared" si="275"/>
        <v>#N/A</v>
      </c>
      <c r="BG44" s="3" t="e">
        <f t="shared" si="276"/>
        <v>#N/A</v>
      </c>
      <c r="BH44" s="3" t="e">
        <f t="shared" si="3"/>
        <v>#N/A</v>
      </c>
      <c r="BI44" s="3" t="e">
        <f t="shared" si="85"/>
        <v>#NUM!</v>
      </c>
      <c r="BJ44" s="44" t="str">
        <f t="shared" si="86"/>
        <v/>
      </c>
      <c r="BK44" s="52">
        <f t="shared" si="277"/>
        <v>2</v>
      </c>
      <c r="BL44" s="52" t="str">
        <f t="shared" ca="1" si="231"/>
        <v xml:space="preserve"> </v>
      </c>
      <c r="BM44" s="52" t="str">
        <f t="shared" ca="1" si="232"/>
        <v xml:space="preserve"> </v>
      </c>
      <c r="BN44" s="52" t="str">
        <f t="shared" ca="1" si="221"/>
        <v xml:space="preserve"> </v>
      </c>
      <c r="BO44" s="52" t="str">
        <f t="shared" ca="1" si="209"/>
        <v xml:space="preserve"> </v>
      </c>
      <c r="BP44" s="52" t="str">
        <f t="shared" ca="1" si="194"/>
        <v xml:space="preserve"> </v>
      </c>
      <c r="BQ44" s="52" t="str">
        <f t="shared" ca="1" si="87"/>
        <v xml:space="preserve"> </v>
      </c>
      <c r="BR44" s="52" t="e">
        <f t="shared" ca="1" si="278"/>
        <v>#N/A</v>
      </c>
      <c r="BS44" s="52"/>
      <c r="BT44" s="3" t="str">
        <f t="shared" si="279"/>
        <v/>
      </c>
      <c r="BU44" s="3">
        <f t="shared" si="280"/>
        <v>0</v>
      </c>
      <c r="BV44" s="3">
        <f t="shared" si="89"/>
        <v>1</v>
      </c>
      <c r="BW44" s="3">
        <f t="shared" si="326"/>
        <v>0</v>
      </c>
      <c r="BX44" s="3" t="str">
        <f t="shared" ca="1" si="281"/>
        <v xml:space="preserve"> </v>
      </c>
      <c r="BY44" s="3" t="str">
        <f t="shared" ca="1" si="233"/>
        <v/>
      </c>
      <c r="BZ44" s="3" t="str">
        <f t="shared" ca="1" si="222"/>
        <v/>
      </c>
      <c r="CA44" s="3" t="str">
        <f t="shared" ca="1" si="210"/>
        <v/>
      </c>
      <c r="CB44" s="3" t="str">
        <f t="shared" ca="1" si="195"/>
        <v/>
      </c>
      <c r="CC44" s="3" t="str">
        <f t="shared" ca="1" si="91"/>
        <v/>
      </c>
      <c r="CD44" s="3" t="str">
        <f t="shared" ca="1" si="8"/>
        <v/>
      </c>
      <c r="CE44" s="3" t="str">
        <f t="shared" ca="1" si="282"/>
        <v/>
      </c>
      <c r="CF44" s="3" t="str">
        <f t="shared" si="283"/>
        <v/>
      </c>
      <c r="CG44" s="37" t="e">
        <f t="shared" ca="1" si="284"/>
        <v>#N/A</v>
      </c>
      <c r="CH44" s="3" t="str">
        <f t="shared" si="285"/>
        <v/>
      </c>
      <c r="CI44" s="3">
        <f t="shared" si="92"/>
        <v>0</v>
      </c>
      <c r="CJ44" s="3">
        <f t="shared" si="196"/>
        <v>1</v>
      </c>
      <c r="CK44" s="3">
        <f t="shared" si="327"/>
        <v>0</v>
      </c>
      <c r="CL44" s="3" t="str">
        <f t="shared" ca="1" si="286"/>
        <v xml:space="preserve"> </v>
      </c>
      <c r="CM44" s="3" t="str">
        <f t="shared" ca="1" si="234"/>
        <v/>
      </c>
      <c r="CN44" s="3" t="str">
        <f t="shared" ca="1" si="223"/>
        <v/>
      </c>
      <c r="CO44" s="3" t="str">
        <f t="shared" ca="1" si="211"/>
        <v/>
      </c>
      <c r="CP44" s="3" t="str">
        <f t="shared" ca="1" si="198"/>
        <v/>
      </c>
      <c r="CQ44" s="3" t="str">
        <f t="shared" ca="1" si="93"/>
        <v/>
      </c>
      <c r="CR44" s="3" t="str">
        <f t="shared" ca="1" si="94"/>
        <v/>
      </c>
      <c r="CS44" s="3" t="str">
        <f t="shared" ca="1" si="287"/>
        <v/>
      </c>
      <c r="CT44" s="3" t="str">
        <f t="shared" si="96"/>
        <v/>
      </c>
      <c r="CU44" s="37" t="e">
        <f t="shared" ca="1" si="97"/>
        <v>#N/A</v>
      </c>
      <c r="CW44" s="3" t="str">
        <f t="shared" ca="1" si="328"/>
        <v/>
      </c>
      <c r="CX44" s="3">
        <f t="shared" ca="1" si="212"/>
        <v>0</v>
      </c>
      <c r="CY44" s="2">
        <f t="shared" ca="1" si="99"/>
        <v>0</v>
      </c>
      <c r="CZ44" s="3" t="str">
        <f t="shared" ca="1" si="288"/>
        <v/>
      </c>
      <c r="DA44" s="3" t="str">
        <f t="shared" ca="1" si="289"/>
        <v/>
      </c>
      <c r="DB44" s="3" t="str">
        <f t="shared" ca="1" si="290"/>
        <v/>
      </c>
      <c r="DC44" s="3" t="str">
        <f t="shared" ca="1" si="291"/>
        <v/>
      </c>
      <c r="DD44" s="37" t="e">
        <f t="shared" ca="1" si="292"/>
        <v>#N/A</v>
      </c>
      <c r="DE44" s="3" t="str">
        <f t="shared" ca="1" si="329"/>
        <v/>
      </c>
      <c r="DF44" s="3">
        <f t="shared" ca="1" si="199"/>
        <v>0</v>
      </c>
      <c r="DG44" s="2">
        <f t="shared" ca="1" si="102"/>
        <v>0</v>
      </c>
      <c r="DH44" s="3" t="str">
        <f t="shared" ca="1" si="293"/>
        <v/>
      </c>
      <c r="DI44" s="3" t="str">
        <f t="shared" ca="1" si="273"/>
        <v/>
      </c>
      <c r="DJ44" s="3" t="str">
        <f t="shared" ca="1" si="294"/>
        <v/>
      </c>
      <c r="DK44" s="3" t="str">
        <f t="shared" ca="1" si="103"/>
        <v/>
      </c>
      <c r="DL44" s="37" t="e">
        <f t="shared" ca="1" si="295"/>
        <v>#N/A</v>
      </c>
      <c r="DN44" s="2" t="str">
        <f t="shared" si="296"/>
        <v xml:space="preserve"> </v>
      </c>
      <c r="DO44" s="3" t="str">
        <f t="shared" si="104"/>
        <v xml:space="preserve"> </v>
      </c>
      <c r="DP44" s="3" t="str">
        <f t="shared" si="105"/>
        <v xml:space="preserve"> </v>
      </c>
      <c r="DT44" s="37" t="e">
        <f t="shared" si="297"/>
        <v>#N/A</v>
      </c>
      <c r="DU44" s="7">
        <v>37</v>
      </c>
      <c r="DV44" s="7">
        <v>14</v>
      </c>
      <c r="DW44" s="7">
        <v>24</v>
      </c>
      <c r="DX44" s="7"/>
      <c r="DY44" s="7" t="e">
        <f t="shared" si="298"/>
        <v>#NUM!</v>
      </c>
      <c r="DZ44" s="7" t="e">
        <f t="shared" si="299"/>
        <v>#NUM!</v>
      </c>
      <c r="EA44" s="7" t="e">
        <f t="shared" si="300"/>
        <v>#NUM!</v>
      </c>
      <c r="EB44" s="7" t="e">
        <f t="shared" si="330"/>
        <v>#NUM!</v>
      </c>
      <c r="EC44" s="3" t="e">
        <f t="shared" si="301"/>
        <v>#NUM!</v>
      </c>
      <c r="ED44" s="3" t="str">
        <f t="shared" si="108"/>
        <v/>
      </c>
      <c r="EE44" s="3" t="e">
        <f t="shared" si="109"/>
        <v>#DIV/0!</v>
      </c>
      <c r="EF44" s="3" t="str">
        <f t="shared" si="110"/>
        <v/>
      </c>
      <c r="EG44" s="3" t="str">
        <f t="shared" si="111"/>
        <v/>
      </c>
      <c r="EH44" s="3" t="str">
        <f t="shared" si="112"/>
        <v/>
      </c>
      <c r="EI44" s="3" t="str">
        <f t="shared" si="113"/>
        <v/>
      </c>
      <c r="EJ44" s="3" t="e">
        <f t="shared" si="114"/>
        <v>#DIV/0!</v>
      </c>
      <c r="EK44" s="3" t="e">
        <f t="shared" si="115"/>
        <v>#DIV/0!</v>
      </c>
      <c r="EL44" s="3" t="str">
        <f t="shared" si="116"/>
        <v/>
      </c>
      <c r="EM44" s="3" t="str">
        <f t="shared" si="117"/>
        <v/>
      </c>
      <c r="EN44" s="3" t="str">
        <f t="shared" si="118"/>
        <v/>
      </c>
      <c r="EO44" s="3" t="e">
        <f t="shared" si="119"/>
        <v>#DIV/0!</v>
      </c>
      <c r="EP44" s="3" t="e">
        <f t="shared" si="120"/>
        <v>#DIV/0!</v>
      </c>
      <c r="EQ44" s="3" t="str">
        <f t="shared" si="121"/>
        <v/>
      </c>
      <c r="ER44" s="3" t="str">
        <f t="shared" si="122"/>
        <v/>
      </c>
      <c r="ES44" s="3" t="e">
        <f t="shared" si="123"/>
        <v>#DIV/0!</v>
      </c>
      <c r="ET44" s="3" t="e">
        <f t="shared" si="124"/>
        <v>#DIV/0!</v>
      </c>
      <c r="EU44" s="3" t="str">
        <f t="shared" si="125"/>
        <v/>
      </c>
      <c r="EV44" s="3" t="e">
        <f t="shared" si="126"/>
        <v>#DIV/0!</v>
      </c>
      <c r="EW44" s="3" t="e">
        <f t="shared" si="127"/>
        <v>#DIV/0!</v>
      </c>
      <c r="EX44" s="3" t="e">
        <f t="shared" si="128"/>
        <v>#NUM!</v>
      </c>
      <c r="EZ44" s="40">
        <f t="shared" si="302"/>
        <v>1</v>
      </c>
      <c r="FA44" s="9" t="e">
        <f t="shared" si="303"/>
        <v>#NUM!</v>
      </c>
      <c r="FB44" s="9" t="e">
        <f t="shared" si="304"/>
        <v>#N/A</v>
      </c>
      <c r="FC44" s="9" t="e">
        <f t="shared" si="305"/>
        <v>#N/A</v>
      </c>
      <c r="FD44" s="9" t="e">
        <f t="shared" si="306"/>
        <v>#N/A</v>
      </c>
      <c r="FE44" s="3" t="e">
        <f t="shared" si="129"/>
        <v>#NUM!</v>
      </c>
      <c r="FG44" s="3" t="str">
        <f t="shared" si="130"/>
        <v/>
      </c>
      <c r="FH44" s="3" t="e">
        <f t="shared" si="131"/>
        <v>#DIV/0!</v>
      </c>
      <c r="FI44" s="3" t="str">
        <f t="shared" si="132"/>
        <v/>
      </c>
      <c r="FJ44" s="3" t="str">
        <f t="shared" si="133"/>
        <v/>
      </c>
      <c r="FK44" s="3" t="str">
        <f t="shared" si="134"/>
        <v/>
      </c>
      <c r="FL44" s="3" t="str">
        <f t="shared" si="135"/>
        <v/>
      </c>
      <c r="FM44" s="3" t="e">
        <f t="shared" si="136"/>
        <v>#DIV/0!</v>
      </c>
      <c r="FN44" s="3" t="e">
        <f t="shared" si="137"/>
        <v>#DIV/0!</v>
      </c>
      <c r="FO44" s="3" t="str">
        <f t="shared" si="138"/>
        <v/>
      </c>
      <c r="FP44" s="3" t="str">
        <f t="shared" si="139"/>
        <v/>
      </c>
      <c r="FQ44" s="3" t="str">
        <f t="shared" si="140"/>
        <v/>
      </c>
      <c r="FR44" s="3" t="e">
        <f t="shared" si="141"/>
        <v>#DIV/0!</v>
      </c>
      <c r="FS44" s="3" t="e">
        <f t="shared" si="142"/>
        <v>#DIV/0!</v>
      </c>
      <c r="FT44" s="3" t="str">
        <f t="shared" si="143"/>
        <v/>
      </c>
      <c r="FU44" s="3" t="str">
        <f t="shared" si="144"/>
        <v/>
      </c>
      <c r="FV44" s="3" t="e">
        <f t="shared" si="145"/>
        <v>#DIV/0!</v>
      </c>
      <c r="FW44" s="3" t="e">
        <f t="shared" si="146"/>
        <v>#DIV/0!</v>
      </c>
      <c r="FX44" s="3" t="str">
        <f t="shared" si="147"/>
        <v/>
      </c>
      <c r="FY44" s="3" t="e">
        <f t="shared" si="148"/>
        <v>#DIV/0!</v>
      </c>
      <c r="FZ44" s="3" t="e">
        <f t="shared" si="149"/>
        <v>#DIV/0!</v>
      </c>
      <c r="GA44" s="3" t="e">
        <f t="shared" si="150"/>
        <v>#NUM!</v>
      </c>
      <c r="GB44" s="3" t="str">
        <f t="shared" si="151"/>
        <v/>
      </c>
      <c r="GC44" s="3" t="str">
        <f t="shared" si="152"/>
        <v/>
      </c>
      <c r="GD44" s="3" t="str">
        <f t="shared" si="153"/>
        <v/>
      </c>
      <c r="GE44" s="3" t="str">
        <f t="shared" si="154"/>
        <v/>
      </c>
      <c r="GF44" s="3" t="str">
        <f t="shared" si="155"/>
        <v/>
      </c>
      <c r="GG44" s="3" t="str">
        <f t="shared" si="156"/>
        <v/>
      </c>
      <c r="GI44" s="9" t="str">
        <f t="shared" si="200"/>
        <v/>
      </c>
      <c r="GJ44" s="9" t="str">
        <f t="shared" si="331"/>
        <v/>
      </c>
      <c r="GK44" s="9" t="str">
        <f t="shared" si="332"/>
        <v/>
      </c>
      <c r="GL44" s="41" t="e">
        <f t="shared" si="159"/>
        <v>#DIV/0!</v>
      </c>
      <c r="GM44" s="41" t="e">
        <f t="shared" si="160"/>
        <v>#DIV/0!</v>
      </c>
      <c r="GN44" s="41" t="e">
        <f t="shared" si="307"/>
        <v>#N/A</v>
      </c>
      <c r="GO44" s="41" t="e">
        <f t="shared" si="308"/>
        <v>#N/A</v>
      </c>
      <c r="GP44" s="3" t="e">
        <f t="shared" si="161"/>
        <v>#NUM!</v>
      </c>
      <c r="GQ44" s="55" t="e">
        <f t="shared" si="309"/>
        <v>#NUM!</v>
      </c>
      <c r="GR44" s="55" t="e">
        <f t="shared" si="310"/>
        <v>#NUM!</v>
      </c>
      <c r="GS44" s="3" t="e">
        <f t="shared" si="311"/>
        <v>#NUM!</v>
      </c>
      <c r="GT44" s="3" t="e">
        <f t="shared" si="312"/>
        <v>#NUM!</v>
      </c>
      <c r="GU44" s="3" t="e">
        <f t="shared" si="313"/>
        <v>#NUM!</v>
      </c>
      <c r="GV44" s="3" t="e">
        <f t="shared" si="314"/>
        <v>#NUM!</v>
      </c>
      <c r="GX44" s="37" t="e">
        <f t="shared" si="315"/>
        <v>#NUM!</v>
      </c>
      <c r="GZ44" s="3" t="e">
        <f t="shared" si="316"/>
        <v>#NUM!</v>
      </c>
      <c r="HA44" s="3" t="e">
        <f t="shared" ca="1" si="336"/>
        <v>#NUM!</v>
      </c>
      <c r="HB44" s="2" t="e">
        <f t="shared" ca="1" si="214"/>
        <v>#NUM!</v>
      </c>
      <c r="HC44" s="2" t="e">
        <f t="shared" ca="1" si="224"/>
        <v>#NUM!</v>
      </c>
      <c r="HD44" s="39" t="e">
        <f t="shared" ca="1" si="163"/>
        <v>#NUM!</v>
      </c>
      <c r="HF44" s="3" t="str">
        <f t="shared" si="317"/>
        <v/>
      </c>
      <c r="HG44" s="3" t="str">
        <f t="shared" si="318"/>
        <v/>
      </c>
      <c r="HH44" s="3" t="str">
        <f t="shared" ca="1" si="247"/>
        <v xml:space="preserve"> </v>
      </c>
      <c r="HI44" s="3" t="str">
        <f t="shared" ca="1" si="248"/>
        <v/>
      </c>
      <c r="HJ44" s="3" t="str">
        <f t="shared" ca="1" si="241"/>
        <v/>
      </c>
      <c r="HK44" s="3" t="str">
        <f t="shared" ca="1" si="235"/>
        <v/>
      </c>
      <c r="HL44" s="3" t="str">
        <f t="shared" ca="1" si="225"/>
        <v/>
      </c>
      <c r="HM44" s="3" t="str">
        <f t="shared" ca="1" si="215"/>
        <v/>
      </c>
      <c r="HN44" s="3" t="str">
        <f t="shared" ca="1" si="201"/>
        <v/>
      </c>
      <c r="HO44" s="3" t="str">
        <f t="shared" ca="1" si="164"/>
        <v/>
      </c>
      <c r="HP44" s="37" t="e">
        <f t="shared" ca="1" si="319"/>
        <v>#N/A</v>
      </c>
      <c r="HQ44" s="3" t="str">
        <f t="shared" ca="1" si="249"/>
        <v xml:space="preserve"> </v>
      </c>
      <c r="HR44" s="3" t="str">
        <f t="shared" ca="1" si="250"/>
        <v/>
      </c>
      <c r="HS44" s="3" t="str">
        <f t="shared" ca="1" si="242"/>
        <v/>
      </c>
      <c r="HT44" s="3" t="str">
        <f t="shared" ca="1" si="236"/>
        <v/>
      </c>
      <c r="HU44" s="3" t="str">
        <f t="shared" ca="1" si="226"/>
        <v/>
      </c>
      <c r="HV44" s="3" t="str">
        <f t="shared" ca="1" si="216"/>
        <v/>
      </c>
      <c r="HW44" s="3" t="str">
        <f t="shared" ca="1" si="202"/>
        <v/>
      </c>
      <c r="HX44" s="3" t="str">
        <f t="shared" ca="1" si="165"/>
        <v/>
      </c>
      <c r="HY44" s="37" t="e">
        <f t="shared" ca="1" si="320"/>
        <v>#N/A</v>
      </c>
      <c r="IA44" s="3" t="e">
        <f t="shared" ca="1" si="333"/>
        <v>#NUM!</v>
      </c>
      <c r="IB44" s="3" t="e">
        <f t="shared" ca="1" si="203"/>
        <v>#NUM!</v>
      </c>
      <c r="IC44" s="2" t="e">
        <f t="shared" ca="1" si="167"/>
        <v>#NUM!</v>
      </c>
      <c r="ID44" s="37" t="e">
        <f t="shared" ca="1" si="321"/>
        <v>#NUM!</v>
      </c>
      <c r="IE44" s="3" t="e">
        <f t="shared" ca="1" si="334"/>
        <v>#NUM!</v>
      </c>
      <c r="IF44" s="3" t="e">
        <f t="shared" ca="1" si="335"/>
        <v>#NUM!</v>
      </c>
      <c r="IG44" s="2" t="e">
        <f t="shared" ca="1" si="170"/>
        <v>#NUM!</v>
      </c>
      <c r="IH44" s="37" t="e">
        <f t="shared" ca="1" si="322"/>
        <v>#NUM!</v>
      </c>
      <c r="II44" s="3" t="e">
        <f t="shared" si="171"/>
        <v>#N/A</v>
      </c>
      <c r="IJ44" s="3" t="e">
        <f t="shared" si="172"/>
        <v>#N/A</v>
      </c>
      <c r="IK44" s="3" t="e">
        <f t="shared" ca="1" si="269"/>
        <v>#N/A</v>
      </c>
      <c r="IL44" s="3" t="e">
        <f t="shared" ca="1" si="270"/>
        <v>#N/A</v>
      </c>
      <c r="IM44" s="3" t="e">
        <f t="shared" ca="1" si="267"/>
        <v>#N/A</v>
      </c>
      <c r="IN44" s="3" t="e">
        <f t="shared" ca="1" si="265"/>
        <v>#N/A</v>
      </c>
      <c r="IO44" s="3" t="e">
        <f t="shared" ca="1" si="263"/>
        <v>#N/A</v>
      </c>
      <c r="IP44" s="3" t="e">
        <f t="shared" ca="1" si="261"/>
        <v>#N/A</v>
      </c>
      <c r="IQ44" s="3" t="e">
        <f t="shared" ca="1" si="259"/>
        <v>#N/A</v>
      </c>
      <c r="IR44" s="3" t="e">
        <f t="shared" ca="1" si="257"/>
        <v>#N/A</v>
      </c>
      <c r="IS44" s="3" t="e">
        <f t="shared" ca="1" si="251"/>
        <v>#N/A</v>
      </c>
      <c r="IT44" s="3" t="e">
        <f t="shared" ca="1" si="243"/>
        <v>#N/A</v>
      </c>
      <c r="IU44" s="3" t="e">
        <f t="shared" ca="1" si="237"/>
        <v>#N/A</v>
      </c>
      <c r="IV44" s="3" t="e">
        <f t="shared" ca="1" si="227"/>
        <v>#N/A</v>
      </c>
      <c r="IW44" s="3" t="e">
        <f t="shared" ca="1" si="217"/>
        <v>#N/A</v>
      </c>
      <c r="IX44" s="3" t="e">
        <f t="shared" ca="1" si="204"/>
        <v>#N/A</v>
      </c>
      <c r="IY44" s="3" t="e">
        <f t="shared" ca="1" si="173"/>
        <v>#N/A</v>
      </c>
      <c r="IZ44" s="37" t="e">
        <f t="shared" ca="1" si="323"/>
        <v>#N/A</v>
      </c>
      <c r="JB44" s="3" t="str">
        <f t="shared" si="174"/>
        <v/>
      </c>
      <c r="JC44" s="55" t="e">
        <f t="shared" si="324"/>
        <v>#NUM!</v>
      </c>
      <c r="JD44" s="41" t="e">
        <f t="shared" si="176"/>
        <v>#NUM!</v>
      </c>
      <c r="JE44" s="41" t="e">
        <f t="shared" si="177"/>
        <v>#NUM!</v>
      </c>
      <c r="JF44" s="3" t="e">
        <f t="shared" si="178"/>
        <v>#NUM!</v>
      </c>
      <c r="JG44" s="41" t="e">
        <f t="shared" si="179"/>
        <v>#NUM!</v>
      </c>
      <c r="JH44" s="41" t="e">
        <f t="shared" si="180"/>
        <v>#NUM!</v>
      </c>
      <c r="JJ44" s="37" t="e">
        <f t="shared" si="181"/>
        <v>#NUM!</v>
      </c>
      <c r="JL44" s="3" t="e">
        <f t="shared" si="182"/>
        <v>#NUM!</v>
      </c>
      <c r="JM44" s="3" t="e">
        <f t="shared" ca="1" si="337"/>
        <v>#NUM!</v>
      </c>
      <c r="JP44" s="37" t="e">
        <f t="shared" ca="1" si="183"/>
        <v>#NUM!</v>
      </c>
      <c r="JR44" s="37" t="str">
        <f t="shared" si="184"/>
        <v/>
      </c>
      <c r="JS44" s="3" t="str">
        <f t="shared" si="185"/>
        <v/>
      </c>
      <c r="JT44" s="3" t="str">
        <f t="shared" ca="1" si="252"/>
        <v xml:space="preserve"> </v>
      </c>
      <c r="JU44" s="3" t="str">
        <f t="shared" ca="1" si="253"/>
        <v/>
      </c>
      <c r="JV44" s="3" t="str">
        <f t="shared" ca="1" si="244"/>
        <v/>
      </c>
      <c r="JW44" s="3" t="str">
        <f t="shared" ca="1" si="238"/>
        <v/>
      </c>
      <c r="JX44" s="3" t="str">
        <f t="shared" ca="1" si="228"/>
        <v/>
      </c>
      <c r="JY44" s="3" t="str">
        <f t="shared" ca="1" si="218"/>
        <v/>
      </c>
      <c r="JZ44" s="3" t="str">
        <f t="shared" ca="1" si="206"/>
        <v/>
      </c>
      <c r="KA44" s="3" t="str">
        <f t="shared" ca="1" si="186"/>
        <v/>
      </c>
      <c r="KB44" s="3" t="e">
        <f t="shared" ca="1" si="187"/>
        <v>#N/A</v>
      </c>
      <c r="KC44" s="3" t="str">
        <f t="shared" ca="1" si="254"/>
        <v xml:space="preserve"> </v>
      </c>
      <c r="KD44" s="3" t="str">
        <f t="shared" ca="1" si="255"/>
        <v/>
      </c>
      <c r="KE44" s="3" t="str">
        <f t="shared" ca="1" si="245"/>
        <v/>
      </c>
      <c r="KF44" s="3" t="str">
        <f t="shared" ca="1" si="239"/>
        <v/>
      </c>
      <c r="KG44" s="3" t="str">
        <f t="shared" ca="1" si="229"/>
        <v/>
      </c>
      <c r="KH44" s="3" t="str">
        <f t="shared" ca="1" si="219"/>
        <v/>
      </c>
      <c r="KI44" s="3" t="str">
        <f t="shared" ca="1" si="207"/>
        <v/>
      </c>
      <c r="KJ44" s="3" t="str">
        <f t="shared" ca="1" si="188"/>
        <v/>
      </c>
      <c r="KK44" s="3" t="e">
        <f t="shared" ca="1" si="189"/>
        <v>#N/A</v>
      </c>
      <c r="KU44" s="3" t="e">
        <f t="shared" si="190"/>
        <v>#NUM!</v>
      </c>
      <c r="KV44" s="3" t="e">
        <f t="shared" si="191"/>
        <v>#NUM!</v>
      </c>
      <c r="KW44" s="3" t="e">
        <f t="shared" ca="1" si="271"/>
        <v>#NUM!</v>
      </c>
      <c r="KX44" s="3" t="e">
        <f t="shared" ca="1" si="272"/>
        <v>#NUM!</v>
      </c>
      <c r="KY44" s="3" t="e">
        <f t="shared" ca="1" si="268"/>
        <v>#NUM!</v>
      </c>
      <c r="KZ44" s="3" t="e">
        <f t="shared" ca="1" si="266"/>
        <v>#NUM!</v>
      </c>
      <c r="LA44" s="3" t="e">
        <f t="shared" ca="1" si="264"/>
        <v>#NUM!</v>
      </c>
      <c r="LB44" s="3" t="e">
        <f t="shared" ca="1" si="262"/>
        <v>#NUM!</v>
      </c>
      <c r="LC44" s="3" t="e">
        <f t="shared" ca="1" si="260"/>
        <v>#NUM!</v>
      </c>
      <c r="LD44" s="3" t="e">
        <f t="shared" ca="1" si="258"/>
        <v>#NUM!</v>
      </c>
      <c r="LE44" s="3" t="e">
        <f t="shared" ca="1" si="256"/>
        <v>#NUM!</v>
      </c>
      <c r="LF44" s="3" t="e">
        <f t="shared" ca="1" si="246"/>
        <v>#NUM!</v>
      </c>
      <c r="LG44" s="3" t="e">
        <f t="shared" ca="1" si="240"/>
        <v>#NUM!</v>
      </c>
      <c r="LH44" s="3" t="e">
        <f t="shared" ca="1" si="230"/>
        <v>#NUM!</v>
      </c>
      <c r="LI44" s="3" t="e">
        <f t="shared" ca="1" si="220"/>
        <v>#NUM!</v>
      </c>
      <c r="LJ44" s="3" t="e">
        <f t="shared" ca="1" si="208"/>
        <v>#NUM!</v>
      </c>
      <c r="LK44" s="3" t="e">
        <f t="shared" ca="1" si="192"/>
        <v>#NUM!</v>
      </c>
      <c r="LL44" s="37" t="e">
        <f t="shared" ca="1" si="325"/>
        <v>#NUM!</v>
      </c>
    </row>
    <row r="45" spans="1:324" s="3" customFormat="1">
      <c r="A45" s="42" t="e">
        <f>IF(D45="","",Data!C53)</f>
        <v>#N/A</v>
      </c>
      <c r="B45" s="5" t="e">
        <f>IF(D45="","",Data!B53)</f>
        <v>#N/A</v>
      </c>
      <c r="C45" s="3">
        <v>37</v>
      </c>
      <c r="D45" s="3" t="e">
        <f>IF(Data!C53="", NA(), Data!C53)</f>
        <v>#N/A</v>
      </c>
      <c r="E45" s="3" t="str">
        <f>IF(Data!C53="", " ", Data!D53)</f>
        <v xml:space="preserve"> </v>
      </c>
      <c r="F45" s="3" t="str">
        <f>IF(E45=" "," ",Data!F$26)</f>
        <v xml:space="preserve"> </v>
      </c>
      <c r="G45" s="3" t="str">
        <f>IF($C45&lt;Data!$F$37,"x"," ")</f>
        <v xml:space="preserve"> </v>
      </c>
      <c r="H45" s="3" t="e">
        <f>IF(I45="",#REF!,I45)</f>
        <v>#N/A</v>
      </c>
      <c r="I45" s="2" t="e">
        <f t="shared" si="49"/>
        <v>#N/A</v>
      </c>
      <c r="J45" s="3" t="str">
        <f>IF(AND(Data!$F$37&lt;&gt;""),IF(AD45=$E45,1,""))</f>
        <v/>
      </c>
      <c r="K45" s="3">
        <f>IF(AND(Data!$F$40&lt;&gt;""),IF(AE45=$E45,2,""))</f>
        <v>2</v>
      </c>
      <c r="L45" s="3" t="str">
        <f>IF(AND(Data!$F$43&lt;&gt;""),IF(AF45=$E45,3,""))</f>
        <v/>
      </c>
      <c r="M45" s="3" t="str">
        <f>IF(AND(Data!$F$46&lt;&gt;""),IF(AG45=$E45,4,""))</f>
        <v/>
      </c>
      <c r="N45" s="3" t="str">
        <f>IF(AND(Data!$F$49&lt;&gt;""),IF(AH45=$E45,5,""))</f>
        <v/>
      </c>
      <c r="O45" s="3" t="str">
        <f>IF(AND(Calc!$LQ$3&lt;&gt;""),IF(AI45=$E45,6,""))</f>
        <v/>
      </c>
      <c r="P45" s="3">
        <f t="shared" si="50"/>
        <v>2</v>
      </c>
      <c r="Q45" s="3">
        <f t="shared" si="51"/>
        <v>2</v>
      </c>
      <c r="R45" s="3" t="str">
        <f t="shared" si="52"/>
        <v/>
      </c>
      <c r="S45" s="3" t="str">
        <f t="shared" si="53"/>
        <v/>
      </c>
      <c r="T45" s="3" t="str">
        <f t="shared" si="54"/>
        <v/>
      </c>
      <c r="U45" s="3">
        <f t="shared" si="55"/>
        <v>2</v>
      </c>
      <c r="V45" s="3">
        <f t="shared" si="56"/>
        <v>2</v>
      </c>
      <c r="W45" s="3" t="str">
        <f t="shared" si="57"/>
        <v/>
      </c>
      <c r="X45" s="3" t="str">
        <f t="shared" si="58"/>
        <v/>
      </c>
      <c r="Y45" s="3">
        <f t="shared" si="59"/>
        <v>2</v>
      </c>
      <c r="Z45" s="3">
        <f t="shared" si="60"/>
        <v>2</v>
      </c>
      <c r="AA45" s="3" t="str">
        <f t="shared" si="61"/>
        <v/>
      </c>
      <c r="AB45" s="3">
        <f t="shared" si="62"/>
        <v>2</v>
      </c>
      <c r="AC45" s="49">
        <f t="shared" si="63"/>
        <v>2</v>
      </c>
      <c r="AD45" s="3" t="str">
        <f>IF($C45&lt;Data!$F$37,E45,"")</f>
        <v/>
      </c>
      <c r="AE45" s="3" t="str">
        <f>IF(AND($C45&gt;=Data!$F$37),IF($C45&lt;Data!$F$40,E45,""))</f>
        <v xml:space="preserve"> </v>
      </c>
      <c r="AF45" s="3" t="b">
        <f>IF(AND($C45&gt;=Data!$F$40),IF($C45&lt;Data!$F$43,E45,""))</f>
        <v>0</v>
      </c>
      <c r="AG45" s="3" t="b">
        <f>IF(AND($C45&gt;=Data!$F$43),IF($C45&lt;Data!$F$46,E45,""))</f>
        <v>0</v>
      </c>
      <c r="AH45" s="3" t="b">
        <f>IF(AND($C45&gt;=Data!$F$46),IF($C45&lt;Data!$F$49,E45,""))</f>
        <v>0</v>
      </c>
      <c r="AI45" s="3" t="b">
        <f>IF(AND($C45&gt;=Data!$F$49),IF($C45&lt;=Calc!$LQ$3,E45,""))</f>
        <v>0</v>
      </c>
      <c r="AJ45" s="3" t="str">
        <f t="shared" si="274"/>
        <v xml:space="preserve"> </v>
      </c>
      <c r="AK45" s="3" t="str">
        <f t="shared" si="64"/>
        <v/>
      </c>
      <c r="AL45" s="3" t="e">
        <f t="shared" si="65"/>
        <v>#NUM!</v>
      </c>
      <c r="AM45" s="3" t="str">
        <f t="shared" si="66"/>
        <v/>
      </c>
      <c r="AN45" s="3" t="str">
        <f t="shared" si="67"/>
        <v/>
      </c>
      <c r="AO45" s="3" t="str">
        <f t="shared" si="68"/>
        <v/>
      </c>
      <c r="AP45" s="3" t="str">
        <f t="shared" si="69"/>
        <v/>
      </c>
      <c r="AQ45" s="3" t="e">
        <f t="shared" si="70"/>
        <v>#NUM!</v>
      </c>
      <c r="AR45" s="3" t="e">
        <f t="shared" si="71"/>
        <v>#NUM!</v>
      </c>
      <c r="AS45" s="3" t="str">
        <f t="shared" si="72"/>
        <v/>
      </c>
      <c r="AT45" s="3" t="str">
        <f t="shared" si="73"/>
        <v/>
      </c>
      <c r="AU45" s="3" t="str">
        <f t="shared" si="74"/>
        <v/>
      </c>
      <c r="AV45" s="3" t="e">
        <f t="shared" si="75"/>
        <v>#NUM!</v>
      </c>
      <c r="AW45" s="3" t="e">
        <f t="shared" si="76"/>
        <v>#NUM!</v>
      </c>
      <c r="AX45" s="3" t="str">
        <f t="shared" si="77"/>
        <v/>
      </c>
      <c r="AY45" s="3" t="str">
        <f t="shared" si="78"/>
        <v/>
      </c>
      <c r="AZ45" s="3" t="e">
        <f t="shared" si="79"/>
        <v>#NUM!</v>
      </c>
      <c r="BA45" s="3" t="e">
        <f t="shared" si="80"/>
        <v>#NUM!</v>
      </c>
      <c r="BB45" s="3" t="str">
        <f t="shared" si="81"/>
        <v/>
      </c>
      <c r="BC45" s="3" t="e">
        <f t="shared" si="82"/>
        <v>#NUM!</v>
      </c>
      <c r="BD45" s="3" t="e">
        <f t="shared" si="83"/>
        <v>#NUM!</v>
      </c>
      <c r="BE45" s="3" t="e">
        <f t="shared" si="84"/>
        <v>#NUM!</v>
      </c>
      <c r="BF45" s="9" t="e">
        <f t="shared" si="275"/>
        <v>#N/A</v>
      </c>
      <c r="BG45" s="3" t="e">
        <f t="shared" si="276"/>
        <v>#N/A</v>
      </c>
      <c r="BH45" s="3" t="e">
        <f t="shared" si="3"/>
        <v>#N/A</v>
      </c>
      <c r="BI45" s="3" t="e">
        <f t="shared" si="85"/>
        <v>#NUM!</v>
      </c>
      <c r="BJ45" s="44" t="str">
        <f t="shared" si="86"/>
        <v/>
      </c>
      <c r="BK45" s="52">
        <f t="shared" si="277"/>
        <v>2</v>
      </c>
      <c r="BL45" s="52" t="str">
        <f t="shared" ca="1" si="231"/>
        <v xml:space="preserve"> </v>
      </c>
      <c r="BM45" s="52" t="str">
        <f t="shared" ca="1" si="232"/>
        <v xml:space="preserve"> </v>
      </c>
      <c r="BN45" s="52" t="str">
        <f t="shared" ca="1" si="221"/>
        <v xml:space="preserve"> </v>
      </c>
      <c r="BO45" s="52" t="str">
        <f t="shared" ca="1" si="209"/>
        <v xml:space="preserve"> </v>
      </c>
      <c r="BP45" s="52" t="str">
        <f t="shared" ca="1" si="194"/>
        <v xml:space="preserve"> </v>
      </c>
      <c r="BQ45" s="52" t="str">
        <f t="shared" ca="1" si="87"/>
        <v xml:space="preserve"> </v>
      </c>
      <c r="BR45" s="52" t="e">
        <f t="shared" ca="1" si="278"/>
        <v>#N/A</v>
      </c>
      <c r="BS45" s="52"/>
      <c r="BT45" s="3" t="str">
        <f t="shared" si="279"/>
        <v/>
      </c>
      <c r="BU45" s="3">
        <f t="shared" si="280"/>
        <v>0</v>
      </c>
      <c r="BV45" s="3">
        <f t="shared" si="89"/>
        <v>1</v>
      </c>
      <c r="BW45" s="3">
        <f t="shared" si="326"/>
        <v>0</v>
      </c>
      <c r="BX45" s="3" t="str">
        <f t="shared" ca="1" si="281"/>
        <v xml:space="preserve"> </v>
      </c>
      <c r="BY45" s="3" t="str">
        <f t="shared" ca="1" si="233"/>
        <v/>
      </c>
      <c r="BZ45" s="3" t="str">
        <f t="shared" ca="1" si="222"/>
        <v/>
      </c>
      <c r="CA45" s="3" t="str">
        <f t="shared" ca="1" si="210"/>
        <v/>
      </c>
      <c r="CB45" s="3" t="str">
        <f t="shared" ca="1" si="195"/>
        <v/>
      </c>
      <c r="CC45" s="3" t="str">
        <f t="shared" ca="1" si="91"/>
        <v/>
      </c>
      <c r="CD45" s="3" t="str">
        <f t="shared" ca="1" si="8"/>
        <v/>
      </c>
      <c r="CE45" s="3" t="str">
        <f t="shared" ca="1" si="282"/>
        <v/>
      </c>
      <c r="CF45" s="3" t="str">
        <f t="shared" si="283"/>
        <v/>
      </c>
      <c r="CG45" s="37" t="e">
        <f t="shared" ca="1" si="284"/>
        <v>#N/A</v>
      </c>
      <c r="CH45" s="3" t="str">
        <f t="shared" si="285"/>
        <v/>
      </c>
      <c r="CI45" s="3">
        <f t="shared" si="92"/>
        <v>0</v>
      </c>
      <c r="CJ45" s="3">
        <f t="shared" si="196"/>
        <v>1</v>
      </c>
      <c r="CK45" s="3">
        <f t="shared" si="327"/>
        <v>0</v>
      </c>
      <c r="CL45" s="3" t="str">
        <f t="shared" ca="1" si="286"/>
        <v xml:space="preserve"> </v>
      </c>
      <c r="CM45" s="3" t="str">
        <f t="shared" ca="1" si="234"/>
        <v/>
      </c>
      <c r="CN45" s="3" t="str">
        <f t="shared" ca="1" si="223"/>
        <v/>
      </c>
      <c r="CO45" s="3" t="str">
        <f t="shared" ca="1" si="211"/>
        <v/>
      </c>
      <c r="CP45" s="3" t="str">
        <f t="shared" ca="1" si="198"/>
        <v/>
      </c>
      <c r="CQ45" s="3" t="str">
        <f t="shared" ca="1" si="93"/>
        <v/>
      </c>
      <c r="CR45" s="3" t="str">
        <f t="shared" ca="1" si="94"/>
        <v/>
      </c>
      <c r="CS45" s="3" t="str">
        <f t="shared" ca="1" si="287"/>
        <v/>
      </c>
      <c r="CT45" s="3" t="str">
        <f t="shared" si="96"/>
        <v/>
      </c>
      <c r="CU45" s="37" t="e">
        <f t="shared" ca="1" si="97"/>
        <v>#N/A</v>
      </c>
      <c r="CW45" s="3" t="str">
        <f t="shared" ca="1" si="328"/>
        <v/>
      </c>
      <c r="CX45" s="3">
        <f t="shared" ca="1" si="212"/>
        <v>0</v>
      </c>
      <c r="CY45" s="2">
        <f t="shared" ca="1" si="99"/>
        <v>0</v>
      </c>
      <c r="CZ45" s="3" t="str">
        <f t="shared" ca="1" si="288"/>
        <v/>
      </c>
      <c r="DA45" s="3" t="str">
        <f t="shared" ca="1" si="289"/>
        <v/>
      </c>
      <c r="DB45" s="3" t="str">
        <f t="shared" ca="1" si="290"/>
        <v/>
      </c>
      <c r="DC45" s="3" t="str">
        <f t="shared" ca="1" si="291"/>
        <v/>
      </c>
      <c r="DD45" s="37" t="e">
        <f t="shared" ca="1" si="292"/>
        <v>#N/A</v>
      </c>
      <c r="DE45" s="3" t="str">
        <f t="shared" ca="1" si="329"/>
        <v/>
      </c>
      <c r="DF45" s="3">
        <f t="shared" ca="1" si="199"/>
        <v>0</v>
      </c>
      <c r="DG45" s="2">
        <f t="shared" ca="1" si="102"/>
        <v>0</v>
      </c>
      <c r="DH45" s="3" t="str">
        <f t="shared" ca="1" si="293"/>
        <v/>
      </c>
      <c r="DI45" s="3" t="str">
        <f t="shared" ca="1" si="273"/>
        <v/>
      </c>
      <c r="DJ45" s="3" t="str">
        <f t="shared" ca="1" si="294"/>
        <v/>
      </c>
      <c r="DK45" s="3" t="str">
        <f t="shared" ca="1" si="103"/>
        <v/>
      </c>
      <c r="DL45" s="37" t="e">
        <f t="shared" ca="1" si="295"/>
        <v>#N/A</v>
      </c>
      <c r="DN45" s="2" t="str">
        <f t="shared" si="296"/>
        <v xml:space="preserve"> </v>
      </c>
      <c r="DO45" s="3" t="str">
        <f t="shared" si="104"/>
        <v xml:space="preserve"> </v>
      </c>
      <c r="DP45" s="3" t="str">
        <f t="shared" si="105"/>
        <v xml:space="preserve"> </v>
      </c>
      <c r="DT45" s="37" t="e">
        <f t="shared" si="297"/>
        <v>#N/A</v>
      </c>
      <c r="DU45" s="7">
        <v>38</v>
      </c>
      <c r="DV45" s="7">
        <v>14</v>
      </c>
      <c r="DW45" s="7">
        <v>25</v>
      </c>
      <c r="DX45" s="7"/>
      <c r="DY45" s="7" t="e">
        <f t="shared" si="298"/>
        <v>#NUM!</v>
      </c>
      <c r="DZ45" s="7" t="e">
        <f t="shared" si="299"/>
        <v>#NUM!</v>
      </c>
      <c r="EA45" s="7" t="e">
        <f t="shared" si="300"/>
        <v>#NUM!</v>
      </c>
      <c r="EB45" s="7" t="e">
        <f t="shared" si="330"/>
        <v>#NUM!</v>
      </c>
      <c r="EC45" s="3" t="e">
        <f t="shared" si="301"/>
        <v>#NUM!</v>
      </c>
      <c r="ED45" s="3" t="str">
        <f t="shared" si="108"/>
        <v/>
      </c>
      <c r="EE45" s="3" t="e">
        <f t="shared" si="109"/>
        <v>#DIV/0!</v>
      </c>
      <c r="EF45" s="3" t="str">
        <f t="shared" si="110"/>
        <v/>
      </c>
      <c r="EG45" s="3" t="str">
        <f t="shared" si="111"/>
        <v/>
      </c>
      <c r="EH45" s="3" t="str">
        <f t="shared" si="112"/>
        <v/>
      </c>
      <c r="EI45" s="3" t="str">
        <f t="shared" si="113"/>
        <v/>
      </c>
      <c r="EJ45" s="3" t="e">
        <f t="shared" si="114"/>
        <v>#DIV/0!</v>
      </c>
      <c r="EK45" s="3" t="e">
        <f t="shared" si="115"/>
        <v>#DIV/0!</v>
      </c>
      <c r="EL45" s="3" t="str">
        <f t="shared" si="116"/>
        <v/>
      </c>
      <c r="EM45" s="3" t="str">
        <f t="shared" si="117"/>
        <v/>
      </c>
      <c r="EN45" s="3" t="str">
        <f t="shared" si="118"/>
        <v/>
      </c>
      <c r="EO45" s="3" t="e">
        <f t="shared" si="119"/>
        <v>#DIV/0!</v>
      </c>
      <c r="EP45" s="3" t="e">
        <f t="shared" si="120"/>
        <v>#DIV/0!</v>
      </c>
      <c r="EQ45" s="3" t="str">
        <f t="shared" si="121"/>
        <v/>
      </c>
      <c r="ER45" s="3" t="str">
        <f t="shared" si="122"/>
        <v/>
      </c>
      <c r="ES45" s="3" t="e">
        <f t="shared" si="123"/>
        <v>#DIV/0!</v>
      </c>
      <c r="ET45" s="3" t="e">
        <f t="shared" si="124"/>
        <v>#DIV/0!</v>
      </c>
      <c r="EU45" s="3" t="str">
        <f t="shared" si="125"/>
        <v/>
      </c>
      <c r="EV45" s="3" t="e">
        <f t="shared" si="126"/>
        <v>#DIV/0!</v>
      </c>
      <c r="EW45" s="3" t="e">
        <f t="shared" si="127"/>
        <v>#DIV/0!</v>
      </c>
      <c r="EX45" s="3" t="e">
        <f t="shared" si="128"/>
        <v>#NUM!</v>
      </c>
      <c r="EZ45" s="40">
        <f t="shared" si="302"/>
        <v>1</v>
      </c>
      <c r="FA45" s="9" t="e">
        <f t="shared" si="303"/>
        <v>#NUM!</v>
      </c>
      <c r="FB45" s="9" t="e">
        <f t="shared" si="304"/>
        <v>#N/A</v>
      </c>
      <c r="FC45" s="9" t="e">
        <f t="shared" si="305"/>
        <v>#N/A</v>
      </c>
      <c r="FD45" s="9" t="e">
        <f t="shared" si="306"/>
        <v>#N/A</v>
      </c>
      <c r="FE45" s="3" t="e">
        <f t="shared" si="129"/>
        <v>#NUM!</v>
      </c>
      <c r="FG45" s="3" t="str">
        <f t="shared" si="130"/>
        <v/>
      </c>
      <c r="FH45" s="3" t="e">
        <f t="shared" si="131"/>
        <v>#DIV/0!</v>
      </c>
      <c r="FI45" s="3" t="str">
        <f t="shared" si="132"/>
        <v/>
      </c>
      <c r="FJ45" s="3" t="str">
        <f t="shared" si="133"/>
        <v/>
      </c>
      <c r="FK45" s="3" t="str">
        <f t="shared" si="134"/>
        <v/>
      </c>
      <c r="FL45" s="3" t="str">
        <f t="shared" si="135"/>
        <v/>
      </c>
      <c r="FM45" s="3" t="e">
        <f t="shared" si="136"/>
        <v>#DIV/0!</v>
      </c>
      <c r="FN45" s="3" t="e">
        <f t="shared" si="137"/>
        <v>#DIV/0!</v>
      </c>
      <c r="FO45" s="3" t="str">
        <f t="shared" si="138"/>
        <v/>
      </c>
      <c r="FP45" s="3" t="str">
        <f t="shared" si="139"/>
        <v/>
      </c>
      <c r="FQ45" s="3" t="str">
        <f t="shared" si="140"/>
        <v/>
      </c>
      <c r="FR45" s="3" t="e">
        <f t="shared" si="141"/>
        <v>#DIV/0!</v>
      </c>
      <c r="FS45" s="3" t="e">
        <f t="shared" si="142"/>
        <v>#DIV/0!</v>
      </c>
      <c r="FT45" s="3" t="str">
        <f t="shared" si="143"/>
        <v/>
      </c>
      <c r="FU45" s="3" t="str">
        <f t="shared" si="144"/>
        <v/>
      </c>
      <c r="FV45" s="3" t="e">
        <f t="shared" si="145"/>
        <v>#DIV/0!</v>
      </c>
      <c r="FW45" s="3" t="e">
        <f t="shared" si="146"/>
        <v>#DIV/0!</v>
      </c>
      <c r="FX45" s="3" t="str">
        <f t="shared" si="147"/>
        <v/>
      </c>
      <c r="FY45" s="3" t="e">
        <f t="shared" si="148"/>
        <v>#DIV/0!</v>
      </c>
      <c r="FZ45" s="3" t="e">
        <f t="shared" si="149"/>
        <v>#DIV/0!</v>
      </c>
      <c r="GA45" s="3" t="e">
        <f t="shared" si="150"/>
        <v>#NUM!</v>
      </c>
      <c r="GB45" s="3" t="str">
        <f t="shared" si="151"/>
        <v/>
      </c>
      <c r="GC45" s="3" t="str">
        <f t="shared" si="152"/>
        <v/>
      </c>
      <c r="GD45" s="3" t="str">
        <f t="shared" si="153"/>
        <v/>
      </c>
      <c r="GE45" s="3" t="str">
        <f t="shared" si="154"/>
        <v/>
      </c>
      <c r="GF45" s="3" t="str">
        <f t="shared" si="155"/>
        <v/>
      </c>
      <c r="GG45" s="3" t="str">
        <f t="shared" si="156"/>
        <v/>
      </c>
      <c r="GI45" s="9" t="str">
        <f t="shared" si="200"/>
        <v/>
      </c>
      <c r="GJ45" s="9" t="str">
        <f t="shared" si="331"/>
        <v/>
      </c>
      <c r="GK45" s="9" t="str">
        <f t="shared" si="332"/>
        <v/>
      </c>
      <c r="GL45" s="41" t="e">
        <f t="shared" si="159"/>
        <v>#DIV/0!</v>
      </c>
      <c r="GM45" s="41" t="e">
        <f t="shared" si="160"/>
        <v>#DIV/0!</v>
      </c>
      <c r="GN45" s="41" t="e">
        <f t="shared" si="307"/>
        <v>#N/A</v>
      </c>
      <c r="GO45" s="41" t="e">
        <f t="shared" si="308"/>
        <v>#N/A</v>
      </c>
      <c r="GP45" s="3" t="e">
        <f t="shared" si="161"/>
        <v>#NUM!</v>
      </c>
      <c r="GQ45" s="55" t="e">
        <f t="shared" si="309"/>
        <v>#NUM!</v>
      </c>
      <c r="GR45" s="55" t="e">
        <f t="shared" si="310"/>
        <v>#NUM!</v>
      </c>
      <c r="GS45" s="3" t="e">
        <f t="shared" si="311"/>
        <v>#NUM!</v>
      </c>
      <c r="GT45" s="3" t="e">
        <f t="shared" si="312"/>
        <v>#NUM!</v>
      </c>
      <c r="GU45" s="3" t="e">
        <f t="shared" si="313"/>
        <v>#NUM!</v>
      </c>
      <c r="GV45" s="3" t="e">
        <f t="shared" si="314"/>
        <v>#NUM!</v>
      </c>
      <c r="GX45" s="37" t="e">
        <f t="shared" si="315"/>
        <v>#NUM!</v>
      </c>
      <c r="GZ45" s="3" t="e">
        <f t="shared" si="316"/>
        <v>#NUM!</v>
      </c>
      <c r="HA45" s="3" t="e">
        <f t="shared" ca="1" si="336"/>
        <v>#NUM!</v>
      </c>
      <c r="HB45" s="2" t="e">
        <f t="shared" ca="1" si="214"/>
        <v>#NUM!</v>
      </c>
      <c r="HC45" s="2" t="e">
        <f t="shared" ca="1" si="224"/>
        <v>#NUM!</v>
      </c>
      <c r="HD45" s="39" t="e">
        <f t="shared" ca="1" si="163"/>
        <v>#NUM!</v>
      </c>
      <c r="HF45" s="3" t="str">
        <f t="shared" si="317"/>
        <v/>
      </c>
      <c r="HG45" s="3" t="str">
        <f t="shared" si="318"/>
        <v/>
      </c>
      <c r="HH45" s="3" t="str">
        <f t="shared" ca="1" si="247"/>
        <v xml:space="preserve"> </v>
      </c>
      <c r="HI45" s="3" t="str">
        <f t="shared" ca="1" si="248"/>
        <v/>
      </c>
      <c r="HJ45" s="3" t="str">
        <f t="shared" ca="1" si="241"/>
        <v/>
      </c>
      <c r="HK45" s="3" t="str">
        <f t="shared" ca="1" si="235"/>
        <v/>
      </c>
      <c r="HL45" s="3" t="str">
        <f t="shared" ca="1" si="225"/>
        <v/>
      </c>
      <c r="HM45" s="3" t="str">
        <f t="shared" ca="1" si="215"/>
        <v/>
      </c>
      <c r="HN45" s="3" t="str">
        <f t="shared" ca="1" si="201"/>
        <v/>
      </c>
      <c r="HO45" s="3" t="str">
        <f t="shared" ca="1" si="164"/>
        <v/>
      </c>
      <c r="HP45" s="37" t="e">
        <f t="shared" ca="1" si="319"/>
        <v>#N/A</v>
      </c>
      <c r="HQ45" s="3" t="str">
        <f t="shared" ca="1" si="249"/>
        <v xml:space="preserve"> </v>
      </c>
      <c r="HR45" s="3" t="str">
        <f t="shared" ca="1" si="250"/>
        <v/>
      </c>
      <c r="HS45" s="3" t="str">
        <f t="shared" ca="1" si="242"/>
        <v/>
      </c>
      <c r="HT45" s="3" t="str">
        <f t="shared" ca="1" si="236"/>
        <v/>
      </c>
      <c r="HU45" s="3" t="str">
        <f t="shared" ca="1" si="226"/>
        <v/>
      </c>
      <c r="HV45" s="3" t="str">
        <f t="shared" ca="1" si="216"/>
        <v/>
      </c>
      <c r="HW45" s="3" t="str">
        <f t="shared" ca="1" si="202"/>
        <v/>
      </c>
      <c r="HX45" s="3" t="str">
        <f t="shared" ca="1" si="165"/>
        <v/>
      </c>
      <c r="HY45" s="37" t="e">
        <f t="shared" ca="1" si="320"/>
        <v>#N/A</v>
      </c>
      <c r="IA45" s="3" t="e">
        <f t="shared" ca="1" si="333"/>
        <v>#NUM!</v>
      </c>
      <c r="IB45" s="3" t="e">
        <f t="shared" ca="1" si="203"/>
        <v>#NUM!</v>
      </c>
      <c r="IC45" s="2" t="e">
        <f t="shared" ca="1" si="167"/>
        <v>#NUM!</v>
      </c>
      <c r="ID45" s="37" t="e">
        <f t="shared" ca="1" si="321"/>
        <v>#NUM!</v>
      </c>
      <c r="IE45" s="3" t="e">
        <f t="shared" ca="1" si="334"/>
        <v>#NUM!</v>
      </c>
      <c r="IF45" s="3" t="e">
        <f t="shared" ca="1" si="335"/>
        <v>#NUM!</v>
      </c>
      <c r="IG45" s="2" t="e">
        <f t="shared" ca="1" si="170"/>
        <v>#NUM!</v>
      </c>
      <c r="IH45" s="37" t="e">
        <f t="shared" ca="1" si="322"/>
        <v>#NUM!</v>
      </c>
      <c r="II45" s="3" t="e">
        <f t="shared" si="171"/>
        <v>#N/A</v>
      </c>
      <c r="IJ45" s="3" t="e">
        <f t="shared" si="172"/>
        <v>#N/A</v>
      </c>
      <c r="IK45" s="3" t="e">
        <f t="shared" ca="1" si="269"/>
        <v>#N/A</v>
      </c>
      <c r="IL45" s="3" t="e">
        <f t="shared" ca="1" si="270"/>
        <v>#N/A</v>
      </c>
      <c r="IM45" s="3" t="e">
        <f t="shared" ca="1" si="267"/>
        <v>#N/A</v>
      </c>
      <c r="IN45" s="3" t="e">
        <f t="shared" ca="1" si="265"/>
        <v>#N/A</v>
      </c>
      <c r="IO45" s="3" t="e">
        <f t="shared" ca="1" si="263"/>
        <v>#N/A</v>
      </c>
      <c r="IP45" s="3" t="e">
        <f t="shared" ca="1" si="261"/>
        <v>#N/A</v>
      </c>
      <c r="IQ45" s="3" t="e">
        <f t="shared" ca="1" si="259"/>
        <v>#N/A</v>
      </c>
      <c r="IR45" s="3" t="e">
        <f t="shared" ca="1" si="257"/>
        <v>#N/A</v>
      </c>
      <c r="IS45" s="3" t="e">
        <f t="shared" ca="1" si="251"/>
        <v>#N/A</v>
      </c>
      <c r="IT45" s="3" t="e">
        <f t="shared" ca="1" si="243"/>
        <v>#N/A</v>
      </c>
      <c r="IU45" s="3" t="e">
        <f t="shared" ca="1" si="237"/>
        <v>#N/A</v>
      </c>
      <c r="IV45" s="3" t="e">
        <f t="shared" ca="1" si="227"/>
        <v>#N/A</v>
      </c>
      <c r="IW45" s="3" t="e">
        <f t="shared" ca="1" si="217"/>
        <v>#N/A</v>
      </c>
      <c r="IX45" s="3" t="e">
        <f t="shared" ca="1" si="204"/>
        <v>#N/A</v>
      </c>
      <c r="IY45" s="3" t="e">
        <f t="shared" ca="1" si="173"/>
        <v>#N/A</v>
      </c>
      <c r="IZ45" s="37" t="e">
        <f t="shared" ca="1" si="323"/>
        <v>#N/A</v>
      </c>
      <c r="JB45" s="3" t="str">
        <f t="shared" si="174"/>
        <v/>
      </c>
      <c r="JC45" s="55" t="e">
        <f t="shared" si="324"/>
        <v>#NUM!</v>
      </c>
      <c r="JD45" s="41" t="e">
        <f t="shared" si="176"/>
        <v>#NUM!</v>
      </c>
      <c r="JE45" s="41" t="e">
        <f t="shared" si="177"/>
        <v>#NUM!</v>
      </c>
      <c r="JF45" s="3" t="e">
        <f t="shared" si="178"/>
        <v>#NUM!</v>
      </c>
      <c r="JG45" s="41" t="e">
        <f t="shared" si="179"/>
        <v>#NUM!</v>
      </c>
      <c r="JH45" s="41" t="e">
        <f t="shared" si="180"/>
        <v>#NUM!</v>
      </c>
      <c r="JJ45" s="37" t="e">
        <f t="shared" si="181"/>
        <v>#NUM!</v>
      </c>
      <c r="JL45" s="3" t="e">
        <f t="shared" si="182"/>
        <v>#NUM!</v>
      </c>
      <c r="JM45" s="3" t="e">
        <f t="shared" ca="1" si="337"/>
        <v>#NUM!</v>
      </c>
      <c r="JP45" s="37" t="e">
        <f t="shared" ca="1" si="183"/>
        <v>#NUM!</v>
      </c>
      <c r="JR45" s="37" t="str">
        <f t="shared" si="184"/>
        <v/>
      </c>
      <c r="JS45" s="3" t="str">
        <f t="shared" si="185"/>
        <v/>
      </c>
      <c r="JT45" s="3" t="str">
        <f t="shared" ca="1" si="252"/>
        <v xml:space="preserve"> </v>
      </c>
      <c r="JU45" s="3" t="str">
        <f t="shared" ca="1" si="253"/>
        <v/>
      </c>
      <c r="JV45" s="3" t="str">
        <f t="shared" ca="1" si="244"/>
        <v/>
      </c>
      <c r="JW45" s="3" t="str">
        <f t="shared" ca="1" si="238"/>
        <v/>
      </c>
      <c r="JX45" s="3" t="str">
        <f t="shared" ca="1" si="228"/>
        <v/>
      </c>
      <c r="JY45" s="3" t="str">
        <f t="shared" ca="1" si="218"/>
        <v/>
      </c>
      <c r="JZ45" s="3" t="str">
        <f t="shared" ca="1" si="206"/>
        <v/>
      </c>
      <c r="KA45" s="3" t="str">
        <f t="shared" ca="1" si="186"/>
        <v/>
      </c>
      <c r="KB45" s="3" t="e">
        <f t="shared" ca="1" si="187"/>
        <v>#N/A</v>
      </c>
      <c r="KC45" s="3" t="str">
        <f t="shared" ca="1" si="254"/>
        <v xml:space="preserve"> </v>
      </c>
      <c r="KD45" s="3" t="str">
        <f t="shared" ca="1" si="255"/>
        <v/>
      </c>
      <c r="KE45" s="3" t="str">
        <f t="shared" ca="1" si="245"/>
        <v/>
      </c>
      <c r="KF45" s="3" t="str">
        <f t="shared" ca="1" si="239"/>
        <v/>
      </c>
      <c r="KG45" s="3" t="str">
        <f t="shared" ca="1" si="229"/>
        <v/>
      </c>
      <c r="KH45" s="3" t="str">
        <f t="shared" ca="1" si="219"/>
        <v/>
      </c>
      <c r="KI45" s="3" t="str">
        <f t="shared" ca="1" si="207"/>
        <v/>
      </c>
      <c r="KJ45" s="3" t="str">
        <f t="shared" ca="1" si="188"/>
        <v/>
      </c>
      <c r="KK45" s="3" t="e">
        <f t="shared" ca="1" si="189"/>
        <v>#N/A</v>
      </c>
      <c r="KU45" s="3" t="e">
        <f t="shared" si="190"/>
        <v>#NUM!</v>
      </c>
      <c r="KV45" s="3" t="e">
        <f t="shared" si="191"/>
        <v>#NUM!</v>
      </c>
      <c r="KW45" s="3" t="e">
        <f t="shared" ca="1" si="271"/>
        <v>#NUM!</v>
      </c>
      <c r="KX45" s="3" t="e">
        <f t="shared" ca="1" si="272"/>
        <v>#NUM!</v>
      </c>
      <c r="KY45" s="3" t="e">
        <f t="shared" ca="1" si="268"/>
        <v>#NUM!</v>
      </c>
      <c r="KZ45" s="3" t="e">
        <f t="shared" ca="1" si="266"/>
        <v>#NUM!</v>
      </c>
      <c r="LA45" s="3" t="e">
        <f t="shared" ca="1" si="264"/>
        <v>#NUM!</v>
      </c>
      <c r="LB45" s="3" t="e">
        <f t="shared" ca="1" si="262"/>
        <v>#NUM!</v>
      </c>
      <c r="LC45" s="3" t="e">
        <f t="shared" ca="1" si="260"/>
        <v>#NUM!</v>
      </c>
      <c r="LD45" s="3" t="e">
        <f t="shared" ca="1" si="258"/>
        <v>#NUM!</v>
      </c>
      <c r="LE45" s="3" t="e">
        <f t="shared" ca="1" si="256"/>
        <v>#NUM!</v>
      </c>
      <c r="LF45" s="3" t="e">
        <f t="shared" ca="1" si="246"/>
        <v>#NUM!</v>
      </c>
      <c r="LG45" s="3" t="e">
        <f t="shared" ca="1" si="240"/>
        <v>#NUM!</v>
      </c>
      <c r="LH45" s="3" t="e">
        <f t="shared" ca="1" si="230"/>
        <v>#NUM!</v>
      </c>
      <c r="LI45" s="3" t="e">
        <f t="shared" ca="1" si="220"/>
        <v>#NUM!</v>
      </c>
      <c r="LJ45" s="3" t="e">
        <f t="shared" ca="1" si="208"/>
        <v>#NUM!</v>
      </c>
      <c r="LK45" s="3" t="e">
        <f t="shared" ca="1" si="192"/>
        <v>#NUM!</v>
      </c>
      <c r="LL45" s="37" t="e">
        <f t="shared" ca="1" si="325"/>
        <v>#NUM!</v>
      </c>
    </row>
    <row r="46" spans="1:324" s="3" customFormat="1">
      <c r="A46" s="42" t="e">
        <f>IF(D46="","",Data!C54)</f>
        <v>#N/A</v>
      </c>
      <c r="B46" s="5" t="e">
        <f>IF(D46="","",Data!B54)</f>
        <v>#N/A</v>
      </c>
      <c r="C46" s="3">
        <v>38</v>
      </c>
      <c r="D46" s="3" t="e">
        <f>IF(Data!C54="", NA(), Data!C54)</f>
        <v>#N/A</v>
      </c>
      <c r="E46" s="3" t="str">
        <f>IF(Data!C54="", " ", Data!D54)</f>
        <v xml:space="preserve"> </v>
      </c>
      <c r="F46" s="3" t="str">
        <f>IF(E46=" "," ",Data!F$26)</f>
        <v xml:space="preserve"> </v>
      </c>
      <c r="G46" s="3" t="str">
        <f>IF($C46&lt;Data!$F$37,"x"," ")</f>
        <v xml:space="preserve"> </v>
      </c>
      <c r="H46" s="3" t="e">
        <f>IF(I46="",#REF!,I46)</f>
        <v>#N/A</v>
      </c>
      <c r="I46" s="2" t="e">
        <f t="shared" si="49"/>
        <v>#N/A</v>
      </c>
      <c r="J46" s="3" t="str">
        <f>IF(AND(Data!$F$37&lt;&gt;""),IF(AD46=$E46,1,""))</f>
        <v/>
      </c>
      <c r="K46" s="3">
        <f>IF(AND(Data!$F$40&lt;&gt;""),IF(AE46=$E46,2,""))</f>
        <v>2</v>
      </c>
      <c r="L46" s="3" t="str">
        <f>IF(AND(Data!$F$43&lt;&gt;""),IF(AF46=$E46,3,""))</f>
        <v/>
      </c>
      <c r="M46" s="3" t="str">
        <f>IF(AND(Data!$F$46&lt;&gt;""),IF(AG46=$E46,4,""))</f>
        <v/>
      </c>
      <c r="N46" s="3" t="str">
        <f>IF(AND(Data!$F$49&lt;&gt;""),IF(AH46=$E46,5,""))</f>
        <v/>
      </c>
      <c r="O46" s="3" t="str">
        <f>IF(AND(Calc!$LQ$3&lt;&gt;""),IF(AI46=$E46,6,""))</f>
        <v/>
      </c>
      <c r="P46" s="3">
        <f t="shared" si="50"/>
        <v>2</v>
      </c>
      <c r="Q46" s="3">
        <f t="shared" si="51"/>
        <v>2</v>
      </c>
      <c r="R46" s="3" t="str">
        <f t="shared" si="52"/>
        <v/>
      </c>
      <c r="S46" s="3" t="str">
        <f t="shared" si="53"/>
        <v/>
      </c>
      <c r="T46" s="3" t="str">
        <f t="shared" si="54"/>
        <v/>
      </c>
      <c r="U46" s="3">
        <f t="shared" si="55"/>
        <v>2</v>
      </c>
      <c r="V46" s="3">
        <f t="shared" si="56"/>
        <v>2</v>
      </c>
      <c r="W46" s="3" t="str">
        <f t="shared" si="57"/>
        <v/>
      </c>
      <c r="X46" s="3" t="str">
        <f t="shared" si="58"/>
        <v/>
      </c>
      <c r="Y46" s="3">
        <f t="shared" si="59"/>
        <v>2</v>
      </c>
      <c r="Z46" s="3">
        <f t="shared" si="60"/>
        <v>2</v>
      </c>
      <c r="AA46" s="3" t="str">
        <f t="shared" si="61"/>
        <v/>
      </c>
      <c r="AB46" s="3">
        <f t="shared" si="62"/>
        <v>2</v>
      </c>
      <c r="AC46" s="49">
        <f t="shared" si="63"/>
        <v>2</v>
      </c>
      <c r="AD46" s="3" t="str">
        <f>IF($C46&lt;Data!$F$37,E46,"")</f>
        <v/>
      </c>
      <c r="AE46" s="3" t="str">
        <f>IF(AND($C46&gt;=Data!$F$37),IF($C46&lt;Data!$F$40,E46,""))</f>
        <v xml:space="preserve"> </v>
      </c>
      <c r="AF46" s="3" t="b">
        <f>IF(AND($C46&gt;=Data!$F$40),IF($C46&lt;Data!$F$43,E46,""))</f>
        <v>0</v>
      </c>
      <c r="AG46" s="3" t="b">
        <f>IF(AND($C46&gt;=Data!$F$43),IF($C46&lt;Data!$F$46,E46,""))</f>
        <v>0</v>
      </c>
      <c r="AH46" s="3" t="b">
        <f>IF(AND($C46&gt;=Data!$F$46),IF($C46&lt;Data!$F$49,E46,""))</f>
        <v>0</v>
      </c>
      <c r="AI46" s="3" t="b">
        <f>IF(AND($C46&gt;=Data!$F$49),IF($C46&lt;=Calc!$LQ$3,E46,""))</f>
        <v>0</v>
      </c>
      <c r="AJ46" s="3" t="str">
        <f t="shared" si="274"/>
        <v xml:space="preserve"> </v>
      </c>
      <c r="AK46" s="3" t="str">
        <f t="shared" si="64"/>
        <v/>
      </c>
      <c r="AL46" s="3" t="e">
        <f t="shared" si="65"/>
        <v>#NUM!</v>
      </c>
      <c r="AM46" s="3" t="str">
        <f t="shared" si="66"/>
        <v/>
      </c>
      <c r="AN46" s="3" t="str">
        <f t="shared" si="67"/>
        <v/>
      </c>
      <c r="AO46" s="3" t="str">
        <f t="shared" si="68"/>
        <v/>
      </c>
      <c r="AP46" s="3" t="str">
        <f t="shared" si="69"/>
        <v/>
      </c>
      <c r="AQ46" s="3" t="e">
        <f t="shared" ref="AQ46:AQ109" si="338">IF(AK46&lt;&gt;"",AK46,AL46)</f>
        <v>#NUM!</v>
      </c>
      <c r="AR46" s="3" t="e">
        <f t="shared" ref="AR46:AR109" si="339">IF(AL46&lt;&gt;"",AL46,AM46)</f>
        <v>#NUM!</v>
      </c>
      <c r="AS46" s="3" t="str">
        <f t="shared" ref="AS46:AS109" si="340">IF(AM46&lt;&gt;"",AM46,AN46)</f>
        <v/>
      </c>
      <c r="AT46" s="3" t="str">
        <f t="shared" si="73"/>
        <v/>
      </c>
      <c r="AU46" s="3" t="str">
        <f t="shared" si="74"/>
        <v/>
      </c>
      <c r="AV46" s="3" t="e">
        <f t="shared" si="75"/>
        <v>#NUM!</v>
      </c>
      <c r="AW46" s="3" t="e">
        <f t="shared" si="76"/>
        <v>#NUM!</v>
      </c>
      <c r="AX46" s="3" t="str">
        <f t="shared" si="77"/>
        <v/>
      </c>
      <c r="AY46" s="3" t="str">
        <f t="shared" si="78"/>
        <v/>
      </c>
      <c r="AZ46" s="3" t="e">
        <f t="shared" si="79"/>
        <v>#NUM!</v>
      </c>
      <c r="BA46" s="3" t="e">
        <f t="shared" si="80"/>
        <v>#NUM!</v>
      </c>
      <c r="BB46" s="3" t="str">
        <f t="shared" si="81"/>
        <v/>
      </c>
      <c r="BC46" s="3" t="e">
        <f t="shared" si="82"/>
        <v>#NUM!</v>
      </c>
      <c r="BD46" s="3" t="e">
        <f t="shared" si="83"/>
        <v>#NUM!</v>
      </c>
      <c r="BE46" s="3" t="e">
        <f t="shared" si="84"/>
        <v>#NUM!</v>
      </c>
      <c r="BF46" s="9" t="e">
        <f t="shared" si="275"/>
        <v>#N/A</v>
      </c>
      <c r="BG46" s="3" t="e">
        <f t="shared" si="276"/>
        <v>#N/A</v>
      </c>
      <c r="BH46" s="3" t="e">
        <f t="shared" si="3"/>
        <v>#N/A</v>
      </c>
      <c r="BI46" s="3" t="e">
        <f t="shared" si="85"/>
        <v>#NUM!</v>
      </c>
      <c r="BJ46" s="44" t="str">
        <f t="shared" si="86"/>
        <v/>
      </c>
      <c r="BK46" s="52">
        <f t="shared" si="277"/>
        <v>2</v>
      </c>
      <c r="BL46" s="52" t="str">
        <f t="shared" ref="BL46:BL77" ca="1" si="341">IF(MAX(OFFSET(BK46,0,0,-8,1))=1, IF(MIN(OFFSET(BK46,0,0,-8,1))=0, IF(AND(G46=" ",OFFSET(G46,-7,0)="x"), " ", IF(SUMIF(OFFSET(BK46,0,0,-8,1), "&lt;2")&gt;5,1," ")), IF(AND(G46=" ", OFFSET(G46,-5,0)="x"), " ", IF(SUMIF(OFFSET(BK46,0,0,-6,1), "&lt;2")&gt;5,1," "))), " ")</f>
        <v xml:space="preserve"> </v>
      </c>
      <c r="BM46" s="52" t="str">
        <f t="shared" ca="1" si="232"/>
        <v xml:space="preserve"> </v>
      </c>
      <c r="BN46" s="52" t="str">
        <f t="shared" ca="1" si="221"/>
        <v xml:space="preserve"> </v>
      </c>
      <c r="BO46" s="52" t="str">
        <f t="shared" ca="1" si="209"/>
        <v xml:space="preserve"> </v>
      </c>
      <c r="BP46" s="52" t="str">
        <f t="shared" ca="1" si="194"/>
        <v xml:space="preserve"> </v>
      </c>
      <c r="BQ46" s="52" t="str">
        <f t="shared" ca="1" si="87"/>
        <v xml:space="preserve"> </v>
      </c>
      <c r="BR46" s="52" t="e">
        <f t="shared" ca="1" si="278"/>
        <v>#N/A</v>
      </c>
      <c r="BS46" s="52"/>
      <c r="BT46" s="3" t="str">
        <f t="shared" si="279"/>
        <v/>
      </c>
      <c r="BU46" s="3">
        <f t="shared" si="280"/>
        <v>0</v>
      </c>
      <c r="BV46" s="3">
        <f t="shared" si="89"/>
        <v>1</v>
      </c>
      <c r="BW46" s="3">
        <f t="shared" si="326"/>
        <v>0</v>
      </c>
      <c r="BX46" s="3" t="str">
        <f t="shared" ca="1" si="281"/>
        <v xml:space="preserve"> </v>
      </c>
      <c r="BY46" s="3" t="str">
        <f t="shared" ca="1" si="233"/>
        <v/>
      </c>
      <c r="BZ46" s="3" t="str">
        <f t="shared" ca="1" si="222"/>
        <v/>
      </c>
      <c r="CA46" s="3" t="str">
        <f t="shared" ca="1" si="210"/>
        <v/>
      </c>
      <c r="CB46" s="3" t="str">
        <f t="shared" ca="1" si="195"/>
        <v/>
      </c>
      <c r="CC46" s="3" t="str">
        <f t="shared" ca="1" si="91"/>
        <v/>
      </c>
      <c r="CD46" s="3" t="str">
        <f t="shared" ca="1" si="8"/>
        <v/>
      </c>
      <c r="CE46" s="3" t="str">
        <f t="shared" ca="1" si="282"/>
        <v/>
      </c>
      <c r="CF46" s="3" t="str">
        <f t="shared" si="283"/>
        <v/>
      </c>
      <c r="CG46" s="37" t="e">
        <f t="shared" ca="1" si="284"/>
        <v>#N/A</v>
      </c>
      <c r="CH46" s="3" t="str">
        <f t="shared" si="285"/>
        <v/>
      </c>
      <c r="CI46" s="3">
        <f t="shared" si="92"/>
        <v>0</v>
      </c>
      <c r="CJ46" s="3">
        <f t="shared" si="196"/>
        <v>1</v>
      </c>
      <c r="CK46" s="3">
        <f t="shared" si="327"/>
        <v>0</v>
      </c>
      <c r="CL46" s="3" t="str">
        <f t="shared" ca="1" si="286"/>
        <v xml:space="preserve"> </v>
      </c>
      <c r="CM46" s="3" t="str">
        <f t="shared" ca="1" si="234"/>
        <v/>
      </c>
      <c r="CN46" s="3" t="str">
        <f t="shared" ca="1" si="223"/>
        <v/>
      </c>
      <c r="CO46" s="3" t="str">
        <f t="shared" ca="1" si="211"/>
        <v/>
      </c>
      <c r="CP46" s="3" t="str">
        <f t="shared" ca="1" si="198"/>
        <v/>
      </c>
      <c r="CQ46" s="3" t="str">
        <f t="shared" ca="1" si="93"/>
        <v/>
      </c>
      <c r="CR46" s="3" t="str">
        <f t="shared" ca="1" si="94"/>
        <v/>
      </c>
      <c r="CS46" s="3" t="str">
        <f t="shared" ca="1" si="287"/>
        <v/>
      </c>
      <c r="CT46" s="3" t="str">
        <f t="shared" si="96"/>
        <v/>
      </c>
      <c r="CU46" s="37" t="e">
        <f t="shared" ca="1" si="97"/>
        <v>#N/A</v>
      </c>
      <c r="CW46" s="3" t="str">
        <f t="shared" ca="1" si="328"/>
        <v/>
      </c>
      <c r="CX46" s="3">
        <f t="shared" ca="1" si="212"/>
        <v>0</v>
      </c>
      <c r="CY46" s="2">
        <f t="shared" ca="1" si="99"/>
        <v>0</v>
      </c>
      <c r="CZ46" s="3" t="str">
        <f t="shared" ca="1" si="288"/>
        <v/>
      </c>
      <c r="DA46" s="3" t="str">
        <f t="shared" ca="1" si="289"/>
        <v/>
      </c>
      <c r="DB46" s="3" t="str">
        <f t="shared" ca="1" si="290"/>
        <v/>
      </c>
      <c r="DC46" s="3" t="str">
        <f t="shared" ca="1" si="291"/>
        <v/>
      </c>
      <c r="DD46" s="37" t="e">
        <f t="shared" ca="1" si="292"/>
        <v>#N/A</v>
      </c>
      <c r="DE46" s="3" t="str">
        <f t="shared" ca="1" si="329"/>
        <v/>
      </c>
      <c r="DF46" s="3">
        <f t="shared" ca="1" si="199"/>
        <v>0</v>
      </c>
      <c r="DG46" s="2">
        <f t="shared" ca="1" si="102"/>
        <v>0</v>
      </c>
      <c r="DH46" s="3" t="str">
        <f t="shared" ca="1" si="293"/>
        <v/>
      </c>
      <c r="DI46" s="3" t="str">
        <f t="shared" ca="1" si="273"/>
        <v/>
      </c>
      <c r="DJ46" s="3" t="str">
        <f t="shared" ca="1" si="294"/>
        <v/>
      </c>
      <c r="DK46" s="3" t="str">
        <f t="shared" ca="1" si="103"/>
        <v/>
      </c>
      <c r="DL46" s="37" t="e">
        <f t="shared" ca="1" si="295"/>
        <v>#N/A</v>
      </c>
      <c r="DN46" s="2" t="str">
        <f t="shared" si="296"/>
        <v xml:space="preserve"> </v>
      </c>
      <c r="DO46" s="3" t="str">
        <f t="shared" si="104"/>
        <v xml:space="preserve"> </v>
      </c>
      <c r="DP46" s="3" t="str">
        <f t="shared" si="105"/>
        <v xml:space="preserve"> </v>
      </c>
      <c r="DT46" s="37" t="e">
        <f t="shared" si="297"/>
        <v>#N/A</v>
      </c>
      <c r="DU46" s="7">
        <v>39</v>
      </c>
      <c r="DV46" s="7">
        <v>15</v>
      </c>
      <c r="DW46" s="7">
        <v>25</v>
      </c>
      <c r="DX46" s="7"/>
      <c r="DY46" s="7" t="e">
        <f t="shared" si="298"/>
        <v>#NUM!</v>
      </c>
      <c r="DZ46" s="7" t="e">
        <f t="shared" si="299"/>
        <v>#NUM!</v>
      </c>
      <c r="EA46" s="7" t="e">
        <f t="shared" si="300"/>
        <v>#NUM!</v>
      </c>
      <c r="EB46" s="7" t="e">
        <f t="shared" si="330"/>
        <v>#NUM!</v>
      </c>
      <c r="EC46" s="3" t="e">
        <f t="shared" si="301"/>
        <v>#NUM!</v>
      </c>
      <c r="ED46" s="3" t="str">
        <f t="shared" si="108"/>
        <v/>
      </c>
      <c r="EE46" s="3" t="e">
        <f t="shared" si="109"/>
        <v>#DIV/0!</v>
      </c>
      <c r="EF46" s="3" t="str">
        <f t="shared" si="110"/>
        <v/>
      </c>
      <c r="EG46" s="3" t="str">
        <f t="shared" si="111"/>
        <v/>
      </c>
      <c r="EH46" s="3" t="str">
        <f t="shared" si="112"/>
        <v/>
      </c>
      <c r="EI46" s="3" t="str">
        <f t="shared" si="113"/>
        <v/>
      </c>
      <c r="EJ46" s="3" t="e">
        <f t="shared" si="114"/>
        <v>#DIV/0!</v>
      </c>
      <c r="EK46" s="3" t="e">
        <f t="shared" si="115"/>
        <v>#DIV/0!</v>
      </c>
      <c r="EL46" s="3" t="str">
        <f t="shared" si="116"/>
        <v/>
      </c>
      <c r="EM46" s="3" t="str">
        <f t="shared" si="117"/>
        <v/>
      </c>
      <c r="EN46" s="3" t="str">
        <f t="shared" si="118"/>
        <v/>
      </c>
      <c r="EO46" s="3" t="e">
        <f t="shared" si="119"/>
        <v>#DIV/0!</v>
      </c>
      <c r="EP46" s="3" t="e">
        <f t="shared" si="120"/>
        <v>#DIV/0!</v>
      </c>
      <c r="EQ46" s="3" t="str">
        <f t="shared" si="121"/>
        <v/>
      </c>
      <c r="ER46" s="3" t="str">
        <f t="shared" si="122"/>
        <v/>
      </c>
      <c r="ES46" s="3" t="e">
        <f t="shared" si="123"/>
        <v>#DIV/0!</v>
      </c>
      <c r="ET46" s="3" t="e">
        <f t="shared" si="124"/>
        <v>#DIV/0!</v>
      </c>
      <c r="EU46" s="3" t="str">
        <f t="shared" si="125"/>
        <v/>
      </c>
      <c r="EV46" s="3" t="e">
        <f t="shared" si="126"/>
        <v>#DIV/0!</v>
      </c>
      <c r="EW46" s="3" t="e">
        <f t="shared" si="127"/>
        <v>#DIV/0!</v>
      </c>
      <c r="EX46" s="3" t="e">
        <f t="shared" si="128"/>
        <v>#NUM!</v>
      </c>
      <c r="EZ46" s="40">
        <f t="shared" si="302"/>
        <v>1</v>
      </c>
      <c r="FA46" s="9" t="e">
        <f t="shared" si="303"/>
        <v>#NUM!</v>
      </c>
      <c r="FB46" s="9" t="e">
        <f t="shared" si="304"/>
        <v>#N/A</v>
      </c>
      <c r="FC46" s="9" t="e">
        <f t="shared" si="305"/>
        <v>#N/A</v>
      </c>
      <c r="FD46" s="9" t="e">
        <f t="shared" si="306"/>
        <v>#N/A</v>
      </c>
      <c r="FE46" s="3" t="e">
        <f t="shared" si="129"/>
        <v>#NUM!</v>
      </c>
      <c r="FG46" s="3" t="str">
        <f t="shared" si="130"/>
        <v/>
      </c>
      <c r="FH46" s="3" t="e">
        <f t="shared" si="131"/>
        <v>#DIV/0!</v>
      </c>
      <c r="FI46" s="3" t="str">
        <f t="shared" si="132"/>
        <v/>
      </c>
      <c r="FJ46" s="3" t="str">
        <f t="shared" si="133"/>
        <v/>
      </c>
      <c r="FK46" s="3" t="str">
        <f t="shared" si="134"/>
        <v/>
      </c>
      <c r="FL46" s="3" t="str">
        <f t="shared" si="135"/>
        <v/>
      </c>
      <c r="FM46" s="3" t="e">
        <f t="shared" si="136"/>
        <v>#DIV/0!</v>
      </c>
      <c r="FN46" s="3" t="e">
        <f t="shared" si="137"/>
        <v>#DIV/0!</v>
      </c>
      <c r="FO46" s="3" t="str">
        <f t="shared" si="138"/>
        <v/>
      </c>
      <c r="FP46" s="3" t="str">
        <f t="shared" si="139"/>
        <v/>
      </c>
      <c r="FQ46" s="3" t="str">
        <f t="shared" si="140"/>
        <v/>
      </c>
      <c r="FR46" s="3" t="e">
        <f t="shared" si="141"/>
        <v>#DIV/0!</v>
      </c>
      <c r="FS46" s="3" t="e">
        <f t="shared" si="142"/>
        <v>#DIV/0!</v>
      </c>
      <c r="FT46" s="3" t="str">
        <f t="shared" si="143"/>
        <v/>
      </c>
      <c r="FU46" s="3" t="str">
        <f t="shared" si="144"/>
        <v/>
      </c>
      <c r="FV46" s="3" t="e">
        <f t="shared" si="145"/>
        <v>#DIV/0!</v>
      </c>
      <c r="FW46" s="3" t="e">
        <f t="shared" si="146"/>
        <v>#DIV/0!</v>
      </c>
      <c r="FX46" s="3" t="str">
        <f t="shared" si="147"/>
        <v/>
      </c>
      <c r="FY46" s="3" t="e">
        <f t="shared" si="148"/>
        <v>#DIV/0!</v>
      </c>
      <c r="FZ46" s="3" t="e">
        <f t="shared" si="149"/>
        <v>#DIV/0!</v>
      </c>
      <c r="GA46" s="3" t="e">
        <f t="shared" si="150"/>
        <v>#NUM!</v>
      </c>
      <c r="GB46" s="3" t="str">
        <f t="shared" si="151"/>
        <v/>
      </c>
      <c r="GC46" s="3" t="str">
        <f t="shared" si="152"/>
        <v/>
      </c>
      <c r="GD46" s="3" t="str">
        <f t="shared" si="153"/>
        <v/>
      </c>
      <c r="GE46" s="3" t="str">
        <f t="shared" si="154"/>
        <v/>
      </c>
      <c r="GF46" s="3" t="str">
        <f t="shared" si="155"/>
        <v/>
      </c>
      <c r="GG46" s="3" t="str">
        <f t="shared" si="156"/>
        <v/>
      </c>
      <c r="GI46" s="9" t="str">
        <f t="shared" si="200"/>
        <v/>
      </c>
      <c r="GJ46" s="9" t="str">
        <f t="shared" si="331"/>
        <v/>
      </c>
      <c r="GK46" s="9" t="str">
        <f t="shared" si="332"/>
        <v/>
      </c>
      <c r="GL46" s="41" t="e">
        <f t="shared" si="159"/>
        <v>#DIV/0!</v>
      </c>
      <c r="GM46" s="41" t="e">
        <f t="shared" si="160"/>
        <v>#DIV/0!</v>
      </c>
      <c r="GN46" s="41" t="e">
        <f t="shared" si="307"/>
        <v>#N/A</v>
      </c>
      <c r="GO46" s="41" t="e">
        <f t="shared" si="308"/>
        <v>#N/A</v>
      </c>
      <c r="GP46" s="3" t="e">
        <f t="shared" si="161"/>
        <v>#NUM!</v>
      </c>
      <c r="GQ46" s="55" t="e">
        <f t="shared" si="309"/>
        <v>#NUM!</v>
      </c>
      <c r="GR46" s="55" t="e">
        <f t="shared" si="310"/>
        <v>#NUM!</v>
      </c>
      <c r="GS46" s="3" t="e">
        <f t="shared" si="311"/>
        <v>#NUM!</v>
      </c>
      <c r="GT46" s="3" t="e">
        <f t="shared" si="312"/>
        <v>#NUM!</v>
      </c>
      <c r="GU46" s="3" t="e">
        <f t="shared" si="313"/>
        <v>#NUM!</v>
      </c>
      <c r="GV46" s="3" t="e">
        <f t="shared" si="314"/>
        <v>#NUM!</v>
      </c>
      <c r="GX46" s="37" t="e">
        <f t="shared" si="315"/>
        <v>#NUM!</v>
      </c>
      <c r="GZ46" s="3" t="e">
        <f t="shared" si="316"/>
        <v>#NUM!</v>
      </c>
      <c r="HA46" s="3" t="e">
        <f t="shared" ca="1" si="336"/>
        <v>#NUM!</v>
      </c>
      <c r="HB46" s="2" t="e">
        <f t="shared" ca="1" si="214"/>
        <v>#NUM!</v>
      </c>
      <c r="HC46" s="2" t="e">
        <f t="shared" ca="1" si="224"/>
        <v>#NUM!</v>
      </c>
      <c r="HD46" s="39" t="e">
        <f t="shared" ca="1" si="163"/>
        <v>#NUM!</v>
      </c>
      <c r="HF46" s="3" t="str">
        <f t="shared" si="317"/>
        <v/>
      </c>
      <c r="HG46" s="3" t="str">
        <f t="shared" si="318"/>
        <v/>
      </c>
      <c r="HH46" s="3" t="str">
        <f t="shared" ca="1" si="247"/>
        <v xml:space="preserve"> </v>
      </c>
      <c r="HI46" s="3" t="str">
        <f t="shared" ca="1" si="248"/>
        <v/>
      </c>
      <c r="HJ46" s="3" t="str">
        <f t="shared" ca="1" si="241"/>
        <v/>
      </c>
      <c r="HK46" s="3" t="str">
        <f t="shared" ca="1" si="235"/>
        <v/>
      </c>
      <c r="HL46" s="3" t="str">
        <f t="shared" ca="1" si="225"/>
        <v/>
      </c>
      <c r="HM46" s="3" t="str">
        <f t="shared" ca="1" si="215"/>
        <v/>
      </c>
      <c r="HN46" s="3" t="str">
        <f t="shared" ca="1" si="201"/>
        <v/>
      </c>
      <c r="HO46" s="3" t="str">
        <f t="shared" ca="1" si="164"/>
        <v/>
      </c>
      <c r="HP46" s="37" t="e">
        <f t="shared" ca="1" si="319"/>
        <v>#N/A</v>
      </c>
      <c r="HQ46" s="3" t="str">
        <f t="shared" ca="1" si="249"/>
        <v xml:space="preserve"> </v>
      </c>
      <c r="HR46" s="3" t="str">
        <f t="shared" ca="1" si="250"/>
        <v/>
      </c>
      <c r="HS46" s="3" t="str">
        <f t="shared" ca="1" si="242"/>
        <v/>
      </c>
      <c r="HT46" s="3" t="str">
        <f t="shared" ca="1" si="236"/>
        <v/>
      </c>
      <c r="HU46" s="3" t="str">
        <f t="shared" ca="1" si="226"/>
        <v/>
      </c>
      <c r="HV46" s="3" t="str">
        <f t="shared" ca="1" si="216"/>
        <v/>
      </c>
      <c r="HW46" s="3" t="str">
        <f t="shared" ca="1" si="202"/>
        <v/>
      </c>
      <c r="HX46" s="3" t="str">
        <f t="shared" ca="1" si="165"/>
        <v/>
      </c>
      <c r="HY46" s="37" t="e">
        <f t="shared" ca="1" si="320"/>
        <v>#N/A</v>
      </c>
      <c r="IA46" s="3" t="e">
        <f t="shared" ca="1" si="333"/>
        <v>#NUM!</v>
      </c>
      <c r="IB46" s="3" t="e">
        <f t="shared" ca="1" si="203"/>
        <v>#NUM!</v>
      </c>
      <c r="IC46" s="2" t="e">
        <f t="shared" ca="1" si="167"/>
        <v>#NUM!</v>
      </c>
      <c r="ID46" s="37" t="e">
        <f t="shared" ca="1" si="321"/>
        <v>#NUM!</v>
      </c>
      <c r="IE46" s="3" t="e">
        <f t="shared" ca="1" si="334"/>
        <v>#NUM!</v>
      </c>
      <c r="IF46" s="3" t="e">
        <f t="shared" ca="1" si="335"/>
        <v>#NUM!</v>
      </c>
      <c r="IG46" s="2" t="e">
        <f t="shared" ca="1" si="170"/>
        <v>#NUM!</v>
      </c>
      <c r="IH46" s="37" t="e">
        <f t="shared" ca="1" si="322"/>
        <v>#NUM!</v>
      </c>
      <c r="II46" s="3" t="e">
        <f t="shared" si="171"/>
        <v>#N/A</v>
      </c>
      <c r="IJ46" s="3" t="e">
        <f t="shared" si="172"/>
        <v>#N/A</v>
      </c>
      <c r="IK46" s="3" t="e">
        <f t="shared" ca="1" si="269"/>
        <v>#N/A</v>
      </c>
      <c r="IL46" s="3" t="e">
        <f t="shared" ca="1" si="270"/>
        <v>#N/A</v>
      </c>
      <c r="IM46" s="3" t="e">
        <f t="shared" ca="1" si="267"/>
        <v>#N/A</v>
      </c>
      <c r="IN46" s="3" t="e">
        <f t="shared" ca="1" si="265"/>
        <v>#N/A</v>
      </c>
      <c r="IO46" s="3" t="e">
        <f t="shared" ca="1" si="263"/>
        <v>#N/A</v>
      </c>
      <c r="IP46" s="3" t="e">
        <f t="shared" ca="1" si="261"/>
        <v>#N/A</v>
      </c>
      <c r="IQ46" s="3" t="e">
        <f t="shared" ca="1" si="259"/>
        <v>#N/A</v>
      </c>
      <c r="IR46" s="3" t="e">
        <f t="shared" ca="1" si="257"/>
        <v>#N/A</v>
      </c>
      <c r="IS46" s="3" t="e">
        <f t="shared" ca="1" si="251"/>
        <v>#N/A</v>
      </c>
      <c r="IT46" s="3" t="e">
        <f t="shared" ca="1" si="243"/>
        <v>#N/A</v>
      </c>
      <c r="IU46" s="3" t="e">
        <f t="shared" ca="1" si="237"/>
        <v>#N/A</v>
      </c>
      <c r="IV46" s="3" t="e">
        <f t="shared" ca="1" si="227"/>
        <v>#N/A</v>
      </c>
      <c r="IW46" s="3" t="e">
        <f t="shared" ca="1" si="217"/>
        <v>#N/A</v>
      </c>
      <c r="IX46" s="3" t="e">
        <f t="shared" ca="1" si="204"/>
        <v>#N/A</v>
      </c>
      <c r="IY46" s="3" t="e">
        <f t="shared" ca="1" si="173"/>
        <v>#N/A</v>
      </c>
      <c r="IZ46" s="37" t="e">
        <f t="shared" ca="1" si="323"/>
        <v>#N/A</v>
      </c>
      <c r="JB46" s="3" t="str">
        <f t="shared" si="174"/>
        <v/>
      </c>
      <c r="JC46" s="55" t="e">
        <f t="shared" si="324"/>
        <v>#NUM!</v>
      </c>
      <c r="JD46" s="41" t="e">
        <f t="shared" si="176"/>
        <v>#NUM!</v>
      </c>
      <c r="JE46" s="41" t="e">
        <f t="shared" si="177"/>
        <v>#NUM!</v>
      </c>
      <c r="JF46" s="3" t="e">
        <f t="shared" si="178"/>
        <v>#NUM!</v>
      </c>
      <c r="JG46" s="41" t="e">
        <f t="shared" si="179"/>
        <v>#NUM!</v>
      </c>
      <c r="JH46" s="41" t="e">
        <f t="shared" si="180"/>
        <v>#NUM!</v>
      </c>
      <c r="JJ46" s="37" t="e">
        <f t="shared" si="181"/>
        <v>#NUM!</v>
      </c>
      <c r="JL46" s="3" t="e">
        <f t="shared" si="182"/>
        <v>#NUM!</v>
      </c>
      <c r="JM46" s="3" t="e">
        <f t="shared" ca="1" si="337"/>
        <v>#NUM!</v>
      </c>
      <c r="JP46" s="37" t="e">
        <f t="shared" ca="1" si="183"/>
        <v>#NUM!</v>
      </c>
      <c r="JR46" s="37" t="str">
        <f t="shared" si="184"/>
        <v/>
      </c>
      <c r="JS46" s="3" t="str">
        <f t="shared" si="185"/>
        <v/>
      </c>
      <c r="JT46" s="3" t="str">
        <f t="shared" ca="1" si="252"/>
        <v xml:space="preserve"> </v>
      </c>
      <c r="JU46" s="3" t="str">
        <f t="shared" ca="1" si="253"/>
        <v/>
      </c>
      <c r="JV46" s="3" t="str">
        <f t="shared" ca="1" si="244"/>
        <v/>
      </c>
      <c r="JW46" s="3" t="str">
        <f t="shared" ca="1" si="238"/>
        <v/>
      </c>
      <c r="JX46" s="3" t="str">
        <f t="shared" ca="1" si="228"/>
        <v/>
      </c>
      <c r="JY46" s="3" t="str">
        <f t="shared" ca="1" si="218"/>
        <v/>
      </c>
      <c r="JZ46" s="3" t="str">
        <f t="shared" ca="1" si="206"/>
        <v/>
      </c>
      <c r="KA46" s="3" t="str">
        <f t="shared" ca="1" si="186"/>
        <v/>
      </c>
      <c r="KB46" s="3" t="e">
        <f t="shared" ca="1" si="187"/>
        <v>#N/A</v>
      </c>
      <c r="KC46" s="3" t="str">
        <f t="shared" ca="1" si="254"/>
        <v xml:space="preserve"> </v>
      </c>
      <c r="KD46" s="3" t="str">
        <f t="shared" ca="1" si="255"/>
        <v/>
      </c>
      <c r="KE46" s="3" t="str">
        <f t="shared" ca="1" si="245"/>
        <v/>
      </c>
      <c r="KF46" s="3" t="str">
        <f t="shared" ca="1" si="239"/>
        <v/>
      </c>
      <c r="KG46" s="3" t="str">
        <f t="shared" ca="1" si="229"/>
        <v/>
      </c>
      <c r="KH46" s="3" t="str">
        <f t="shared" ca="1" si="219"/>
        <v/>
      </c>
      <c r="KI46" s="3" t="str">
        <f t="shared" ca="1" si="207"/>
        <v/>
      </c>
      <c r="KJ46" s="3" t="str">
        <f t="shared" ca="1" si="188"/>
        <v/>
      </c>
      <c r="KK46" s="3" t="e">
        <f t="shared" ca="1" si="189"/>
        <v>#N/A</v>
      </c>
      <c r="KU46" s="3" t="e">
        <f t="shared" si="190"/>
        <v>#NUM!</v>
      </c>
      <c r="KV46" s="3" t="e">
        <f t="shared" si="191"/>
        <v>#NUM!</v>
      </c>
      <c r="KW46" s="3" t="e">
        <f t="shared" ca="1" si="271"/>
        <v>#NUM!</v>
      </c>
      <c r="KX46" s="3" t="e">
        <f t="shared" ca="1" si="272"/>
        <v>#NUM!</v>
      </c>
      <c r="KY46" s="3" t="e">
        <f t="shared" ca="1" si="268"/>
        <v>#NUM!</v>
      </c>
      <c r="KZ46" s="3" t="e">
        <f t="shared" ca="1" si="266"/>
        <v>#NUM!</v>
      </c>
      <c r="LA46" s="3" t="e">
        <f t="shared" ca="1" si="264"/>
        <v>#NUM!</v>
      </c>
      <c r="LB46" s="3" t="e">
        <f t="shared" ca="1" si="262"/>
        <v>#NUM!</v>
      </c>
      <c r="LC46" s="3" t="e">
        <f t="shared" ca="1" si="260"/>
        <v>#NUM!</v>
      </c>
      <c r="LD46" s="3" t="e">
        <f t="shared" ca="1" si="258"/>
        <v>#NUM!</v>
      </c>
      <c r="LE46" s="3" t="e">
        <f t="shared" ca="1" si="256"/>
        <v>#NUM!</v>
      </c>
      <c r="LF46" s="3" t="e">
        <f t="shared" ca="1" si="246"/>
        <v>#NUM!</v>
      </c>
      <c r="LG46" s="3" t="e">
        <f t="shared" ca="1" si="240"/>
        <v>#NUM!</v>
      </c>
      <c r="LH46" s="3" t="e">
        <f t="shared" ca="1" si="230"/>
        <v>#NUM!</v>
      </c>
      <c r="LI46" s="3" t="e">
        <f t="shared" ca="1" si="220"/>
        <v>#NUM!</v>
      </c>
      <c r="LJ46" s="3" t="e">
        <f t="shared" ca="1" si="208"/>
        <v>#NUM!</v>
      </c>
      <c r="LK46" s="3" t="e">
        <f t="shared" ca="1" si="192"/>
        <v>#NUM!</v>
      </c>
      <c r="LL46" s="37" t="e">
        <f t="shared" ca="1" si="325"/>
        <v>#NUM!</v>
      </c>
    </row>
    <row r="47" spans="1:324" s="3" customFormat="1">
      <c r="A47" s="42" t="e">
        <f>IF(D47="","",Data!C55)</f>
        <v>#N/A</v>
      </c>
      <c r="B47" s="5" t="e">
        <f>IF(D47="","",Data!B55)</f>
        <v>#N/A</v>
      </c>
      <c r="C47" s="3">
        <v>39</v>
      </c>
      <c r="D47" s="3" t="e">
        <f>IF(Data!C55="", NA(), Data!C55)</f>
        <v>#N/A</v>
      </c>
      <c r="E47" s="3" t="str">
        <f>IF(Data!C55="", " ", Data!D55)</f>
        <v xml:space="preserve"> </v>
      </c>
      <c r="F47" s="3" t="str">
        <f>IF(E47=" "," ",Data!F$26)</f>
        <v xml:space="preserve"> </v>
      </c>
      <c r="G47" s="3" t="str">
        <f>IF($C47&lt;Data!$F$37,"x"," ")</f>
        <v xml:space="preserve"> </v>
      </c>
      <c r="H47" s="3" t="e">
        <f>IF(I47="",#REF!,I47)</f>
        <v>#N/A</v>
      </c>
      <c r="I47" s="2" t="e">
        <f t="shared" si="49"/>
        <v>#N/A</v>
      </c>
      <c r="J47" s="3" t="str">
        <f>IF(AND(Data!$F$37&lt;&gt;""),IF(AD47=$E47,1,""))</f>
        <v/>
      </c>
      <c r="K47" s="3">
        <f>IF(AND(Data!$F$40&lt;&gt;""),IF(AE47=$E47,2,""))</f>
        <v>2</v>
      </c>
      <c r="L47" s="3" t="str">
        <f>IF(AND(Data!$F$43&lt;&gt;""),IF(AF47=$E47,3,""))</f>
        <v/>
      </c>
      <c r="M47" s="3" t="str">
        <f>IF(AND(Data!$F$46&lt;&gt;""),IF(AG47=$E47,4,""))</f>
        <v/>
      </c>
      <c r="N47" s="3" t="str">
        <f>IF(AND(Data!$F$49&lt;&gt;""),IF(AH47=$E47,5,""))</f>
        <v/>
      </c>
      <c r="O47" s="3" t="str">
        <f>IF(AND(Calc!$LQ$3&lt;&gt;""),IF(AI47=$E47,6,""))</f>
        <v/>
      </c>
      <c r="P47" s="3">
        <f t="shared" si="50"/>
        <v>2</v>
      </c>
      <c r="Q47" s="3">
        <f t="shared" si="51"/>
        <v>2</v>
      </c>
      <c r="R47" s="3" t="str">
        <f t="shared" si="52"/>
        <v/>
      </c>
      <c r="S47" s="3" t="str">
        <f t="shared" si="53"/>
        <v/>
      </c>
      <c r="T47" s="3" t="str">
        <f t="shared" si="54"/>
        <v/>
      </c>
      <c r="U47" s="3">
        <f t="shared" si="55"/>
        <v>2</v>
      </c>
      <c r="V47" s="3">
        <f t="shared" si="56"/>
        <v>2</v>
      </c>
      <c r="W47" s="3" t="str">
        <f t="shared" si="57"/>
        <v/>
      </c>
      <c r="X47" s="3" t="str">
        <f t="shared" si="58"/>
        <v/>
      </c>
      <c r="Y47" s="3">
        <f t="shared" si="59"/>
        <v>2</v>
      </c>
      <c r="Z47" s="3">
        <f t="shared" si="60"/>
        <v>2</v>
      </c>
      <c r="AA47" s="3" t="str">
        <f t="shared" si="61"/>
        <v/>
      </c>
      <c r="AB47" s="3">
        <f t="shared" si="62"/>
        <v>2</v>
      </c>
      <c r="AC47" s="49">
        <f t="shared" si="63"/>
        <v>2</v>
      </c>
      <c r="AD47" s="3" t="str">
        <f>IF($C47&lt;Data!$F$37,E47,"")</f>
        <v/>
      </c>
      <c r="AE47" s="3" t="str">
        <f>IF(AND($C47&gt;=Data!$F$37),IF($C47&lt;Data!$F$40,E47,""))</f>
        <v xml:space="preserve"> </v>
      </c>
      <c r="AF47" s="3" t="b">
        <f>IF(AND($C47&gt;=Data!$F$40),IF($C47&lt;Data!$F$43,E47,""))</f>
        <v>0</v>
      </c>
      <c r="AG47" s="3" t="b">
        <f>IF(AND($C47&gt;=Data!$F$43),IF($C47&lt;Data!$F$46,E47,""))</f>
        <v>0</v>
      </c>
      <c r="AH47" s="3" t="b">
        <f>IF(AND($C47&gt;=Data!$F$46),IF($C47&lt;Data!$F$49,E47,""))</f>
        <v>0</v>
      </c>
      <c r="AI47" s="3" t="b">
        <f>IF(AND($C47&gt;=Data!$F$49),IF($C47&lt;=Calc!$LQ$3,E47,""))</f>
        <v>0</v>
      </c>
      <c r="AJ47" s="3" t="str">
        <f t="shared" si="274"/>
        <v xml:space="preserve"> </v>
      </c>
      <c r="AK47" s="3" t="str">
        <f t="shared" si="64"/>
        <v/>
      </c>
      <c r="AL47" s="3" t="e">
        <f t="shared" si="65"/>
        <v>#NUM!</v>
      </c>
      <c r="AM47" s="3" t="str">
        <f t="shared" si="66"/>
        <v/>
      </c>
      <c r="AN47" s="3" t="str">
        <f t="shared" si="67"/>
        <v/>
      </c>
      <c r="AO47" s="3" t="str">
        <f t="shared" si="68"/>
        <v/>
      </c>
      <c r="AP47" s="3" t="str">
        <f t="shared" si="69"/>
        <v/>
      </c>
      <c r="AQ47" s="3" t="e">
        <f t="shared" si="338"/>
        <v>#NUM!</v>
      </c>
      <c r="AR47" s="3" t="e">
        <f t="shared" si="339"/>
        <v>#NUM!</v>
      </c>
      <c r="AS47" s="3" t="str">
        <f t="shared" si="340"/>
        <v/>
      </c>
      <c r="AT47" s="3" t="str">
        <f t="shared" si="73"/>
        <v/>
      </c>
      <c r="AU47" s="3" t="str">
        <f t="shared" si="74"/>
        <v/>
      </c>
      <c r="AV47" s="3" t="e">
        <f t="shared" si="75"/>
        <v>#NUM!</v>
      </c>
      <c r="AW47" s="3" t="e">
        <f t="shared" si="76"/>
        <v>#NUM!</v>
      </c>
      <c r="AX47" s="3" t="str">
        <f t="shared" si="77"/>
        <v/>
      </c>
      <c r="AY47" s="3" t="str">
        <f t="shared" si="78"/>
        <v/>
      </c>
      <c r="AZ47" s="3" t="e">
        <f t="shared" si="79"/>
        <v>#NUM!</v>
      </c>
      <c r="BA47" s="3" t="e">
        <f t="shared" si="80"/>
        <v>#NUM!</v>
      </c>
      <c r="BB47" s="3" t="str">
        <f t="shared" si="81"/>
        <v/>
      </c>
      <c r="BC47" s="3" t="e">
        <f t="shared" si="82"/>
        <v>#NUM!</v>
      </c>
      <c r="BD47" s="3" t="e">
        <f t="shared" si="83"/>
        <v>#NUM!</v>
      </c>
      <c r="BE47" s="3" t="e">
        <f t="shared" si="84"/>
        <v>#NUM!</v>
      </c>
      <c r="BF47" s="9" t="e">
        <f t="shared" si="275"/>
        <v>#N/A</v>
      </c>
      <c r="BG47" s="3" t="e">
        <f t="shared" si="276"/>
        <v>#N/A</v>
      </c>
      <c r="BH47" s="3" t="e">
        <f t="shared" si="3"/>
        <v>#N/A</v>
      </c>
      <c r="BI47" s="3" t="e">
        <f t="shared" si="85"/>
        <v>#NUM!</v>
      </c>
      <c r="BJ47" s="44" t="str">
        <f t="shared" si="86"/>
        <v/>
      </c>
      <c r="BK47" s="52">
        <f t="shared" si="277"/>
        <v>2</v>
      </c>
      <c r="BL47" s="52" t="str">
        <f t="shared" ca="1" si="341"/>
        <v xml:space="preserve"> </v>
      </c>
      <c r="BM47" s="52" t="str">
        <f t="shared" ca="1" si="232"/>
        <v xml:space="preserve"> </v>
      </c>
      <c r="BN47" s="52" t="str">
        <f t="shared" ca="1" si="221"/>
        <v xml:space="preserve"> </v>
      </c>
      <c r="BO47" s="52" t="str">
        <f t="shared" ca="1" si="209"/>
        <v xml:space="preserve"> </v>
      </c>
      <c r="BP47" s="52" t="str">
        <f t="shared" ca="1" si="194"/>
        <v xml:space="preserve"> </v>
      </c>
      <c r="BQ47" s="52" t="str">
        <f t="shared" ca="1" si="87"/>
        <v xml:space="preserve"> </v>
      </c>
      <c r="BR47" s="52" t="e">
        <f t="shared" ca="1" si="278"/>
        <v>#N/A</v>
      </c>
      <c r="BS47" s="52"/>
      <c r="BT47" s="3" t="str">
        <f t="shared" si="279"/>
        <v/>
      </c>
      <c r="BU47" s="3">
        <f t="shared" si="280"/>
        <v>0</v>
      </c>
      <c r="BV47" s="3">
        <f t="shared" si="89"/>
        <v>1</v>
      </c>
      <c r="BW47" s="3">
        <f t="shared" si="326"/>
        <v>0</v>
      </c>
      <c r="BX47" s="3" t="str">
        <f t="shared" ca="1" si="281"/>
        <v xml:space="preserve"> </v>
      </c>
      <c r="BY47" s="3" t="str">
        <f t="shared" ca="1" si="233"/>
        <v/>
      </c>
      <c r="BZ47" s="3" t="str">
        <f t="shared" ca="1" si="222"/>
        <v/>
      </c>
      <c r="CA47" s="3" t="str">
        <f t="shared" ca="1" si="210"/>
        <v/>
      </c>
      <c r="CB47" s="3" t="str">
        <f t="shared" ca="1" si="195"/>
        <v/>
      </c>
      <c r="CC47" s="3" t="str">
        <f t="shared" ca="1" si="91"/>
        <v/>
      </c>
      <c r="CD47" s="3" t="str">
        <f t="shared" ca="1" si="8"/>
        <v/>
      </c>
      <c r="CE47" s="3" t="str">
        <f t="shared" ca="1" si="282"/>
        <v/>
      </c>
      <c r="CF47" s="3" t="str">
        <f t="shared" si="283"/>
        <v/>
      </c>
      <c r="CG47" s="37" t="e">
        <f t="shared" ca="1" si="284"/>
        <v>#N/A</v>
      </c>
      <c r="CH47" s="3" t="str">
        <f t="shared" si="285"/>
        <v/>
      </c>
      <c r="CI47" s="3">
        <f t="shared" si="92"/>
        <v>0</v>
      </c>
      <c r="CJ47" s="3">
        <f t="shared" si="196"/>
        <v>1</v>
      </c>
      <c r="CK47" s="3">
        <f t="shared" si="327"/>
        <v>0</v>
      </c>
      <c r="CL47" s="3" t="str">
        <f t="shared" ca="1" si="286"/>
        <v xml:space="preserve"> </v>
      </c>
      <c r="CM47" s="3" t="str">
        <f t="shared" ca="1" si="234"/>
        <v/>
      </c>
      <c r="CN47" s="3" t="str">
        <f t="shared" ca="1" si="223"/>
        <v/>
      </c>
      <c r="CO47" s="3" t="str">
        <f t="shared" ca="1" si="211"/>
        <v/>
      </c>
      <c r="CP47" s="3" t="str">
        <f t="shared" ca="1" si="198"/>
        <v/>
      </c>
      <c r="CQ47" s="3" t="str">
        <f t="shared" ca="1" si="93"/>
        <v/>
      </c>
      <c r="CR47" s="3" t="str">
        <f t="shared" ca="1" si="94"/>
        <v/>
      </c>
      <c r="CS47" s="3" t="str">
        <f t="shared" ca="1" si="287"/>
        <v/>
      </c>
      <c r="CT47" s="3" t="str">
        <f t="shared" si="96"/>
        <v/>
      </c>
      <c r="CU47" s="37" t="e">
        <f t="shared" ca="1" si="97"/>
        <v>#N/A</v>
      </c>
      <c r="CW47" s="3" t="str">
        <f t="shared" ca="1" si="328"/>
        <v/>
      </c>
      <c r="CX47" s="3">
        <f t="shared" ca="1" si="212"/>
        <v>0</v>
      </c>
      <c r="CY47" s="2">
        <f t="shared" ca="1" si="99"/>
        <v>0</v>
      </c>
      <c r="CZ47" s="3" t="str">
        <f t="shared" ca="1" si="288"/>
        <v/>
      </c>
      <c r="DA47" s="3" t="str">
        <f t="shared" ca="1" si="289"/>
        <v/>
      </c>
      <c r="DB47" s="3" t="str">
        <f t="shared" ca="1" si="290"/>
        <v/>
      </c>
      <c r="DC47" s="3" t="str">
        <f t="shared" ca="1" si="291"/>
        <v/>
      </c>
      <c r="DD47" s="37" t="e">
        <f t="shared" ca="1" si="292"/>
        <v>#N/A</v>
      </c>
      <c r="DE47" s="3" t="str">
        <f t="shared" ca="1" si="329"/>
        <v/>
      </c>
      <c r="DF47" s="3">
        <f t="shared" ca="1" si="199"/>
        <v>0</v>
      </c>
      <c r="DG47" s="2">
        <f t="shared" ca="1" si="102"/>
        <v>0</v>
      </c>
      <c r="DH47" s="3" t="str">
        <f t="shared" ca="1" si="293"/>
        <v/>
      </c>
      <c r="DI47" s="3" t="str">
        <f t="shared" ca="1" si="273"/>
        <v/>
      </c>
      <c r="DJ47" s="3" t="str">
        <f t="shared" ca="1" si="294"/>
        <v/>
      </c>
      <c r="DK47" s="3" t="str">
        <f t="shared" ca="1" si="103"/>
        <v/>
      </c>
      <c r="DL47" s="37" t="e">
        <f t="shared" ca="1" si="295"/>
        <v>#N/A</v>
      </c>
      <c r="DN47" s="2" t="str">
        <f t="shared" si="296"/>
        <v xml:space="preserve"> </v>
      </c>
      <c r="DO47" s="3" t="str">
        <f t="shared" si="104"/>
        <v xml:space="preserve"> </v>
      </c>
      <c r="DP47" s="3" t="str">
        <f t="shared" si="105"/>
        <v xml:space="preserve"> </v>
      </c>
      <c r="DT47" s="37" t="e">
        <f t="shared" si="297"/>
        <v>#N/A</v>
      </c>
      <c r="DU47" s="7">
        <v>40</v>
      </c>
      <c r="DV47" s="7">
        <v>15</v>
      </c>
      <c r="DW47" s="7">
        <v>26</v>
      </c>
      <c r="DX47" s="7"/>
      <c r="DY47" s="7" t="e">
        <f t="shared" si="298"/>
        <v>#NUM!</v>
      </c>
      <c r="DZ47" s="7" t="e">
        <f t="shared" si="299"/>
        <v>#NUM!</v>
      </c>
      <c r="EA47" s="7" t="e">
        <f t="shared" si="300"/>
        <v>#NUM!</v>
      </c>
      <c r="EB47" s="7" t="e">
        <f t="shared" si="330"/>
        <v>#NUM!</v>
      </c>
      <c r="EC47" s="3" t="e">
        <f t="shared" si="301"/>
        <v>#NUM!</v>
      </c>
      <c r="ED47" s="3" t="str">
        <f t="shared" si="108"/>
        <v/>
      </c>
      <c r="EE47" s="3" t="e">
        <f t="shared" si="109"/>
        <v>#DIV/0!</v>
      </c>
      <c r="EF47" s="3" t="str">
        <f t="shared" si="110"/>
        <v/>
      </c>
      <c r="EG47" s="3" t="str">
        <f t="shared" si="111"/>
        <v/>
      </c>
      <c r="EH47" s="3" t="str">
        <f t="shared" si="112"/>
        <v/>
      </c>
      <c r="EI47" s="3" t="str">
        <f t="shared" si="113"/>
        <v/>
      </c>
      <c r="EJ47" s="3" t="e">
        <f t="shared" si="114"/>
        <v>#DIV/0!</v>
      </c>
      <c r="EK47" s="3" t="e">
        <f t="shared" si="115"/>
        <v>#DIV/0!</v>
      </c>
      <c r="EL47" s="3" t="str">
        <f t="shared" si="116"/>
        <v/>
      </c>
      <c r="EM47" s="3" t="str">
        <f t="shared" si="117"/>
        <v/>
      </c>
      <c r="EN47" s="3" t="str">
        <f t="shared" si="118"/>
        <v/>
      </c>
      <c r="EO47" s="3" t="e">
        <f t="shared" si="119"/>
        <v>#DIV/0!</v>
      </c>
      <c r="EP47" s="3" t="e">
        <f t="shared" si="120"/>
        <v>#DIV/0!</v>
      </c>
      <c r="EQ47" s="3" t="str">
        <f t="shared" si="121"/>
        <v/>
      </c>
      <c r="ER47" s="3" t="str">
        <f t="shared" si="122"/>
        <v/>
      </c>
      <c r="ES47" s="3" t="e">
        <f t="shared" si="123"/>
        <v>#DIV/0!</v>
      </c>
      <c r="ET47" s="3" t="e">
        <f t="shared" si="124"/>
        <v>#DIV/0!</v>
      </c>
      <c r="EU47" s="3" t="str">
        <f t="shared" si="125"/>
        <v/>
      </c>
      <c r="EV47" s="3" t="e">
        <f t="shared" si="126"/>
        <v>#DIV/0!</v>
      </c>
      <c r="EW47" s="3" t="e">
        <f t="shared" si="127"/>
        <v>#DIV/0!</v>
      </c>
      <c r="EX47" s="3" t="e">
        <f t="shared" si="128"/>
        <v>#NUM!</v>
      </c>
      <c r="EZ47" s="40">
        <f t="shared" si="302"/>
        <v>1</v>
      </c>
      <c r="FA47" s="9" t="e">
        <f t="shared" si="303"/>
        <v>#NUM!</v>
      </c>
      <c r="FB47" s="9" t="e">
        <f t="shared" si="304"/>
        <v>#N/A</v>
      </c>
      <c r="FC47" s="9" t="e">
        <f t="shared" si="305"/>
        <v>#N/A</v>
      </c>
      <c r="FD47" s="9" t="e">
        <f t="shared" si="306"/>
        <v>#N/A</v>
      </c>
      <c r="FE47" s="3" t="e">
        <f t="shared" si="129"/>
        <v>#NUM!</v>
      </c>
      <c r="FG47" s="3" t="str">
        <f t="shared" si="130"/>
        <v/>
      </c>
      <c r="FH47" s="3" t="e">
        <f t="shared" si="131"/>
        <v>#DIV/0!</v>
      </c>
      <c r="FI47" s="3" t="str">
        <f t="shared" si="132"/>
        <v/>
      </c>
      <c r="FJ47" s="3" t="str">
        <f t="shared" si="133"/>
        <v/>
      </c>
      <c r="FK47" s="3" t="str">
        <f t="shared" si="134"/>
        <v/>
      </c>
      <c r="FL47" s="3" t="str">
        <f t="shared" si="135"/>
        <v/>
      </c>
      <c r="FM47" s="3" t="e">
        <f t="shared" si="136"/>
        <v>#DIV/0!</v>
      </c>
      <c r="FN47" s="3" t="e">
        <f t="shared" si="137"/>
        <v>#DIV/0!</v>
      </c>
      <c r="FO47" s="3" t="str">
        <f t="shared" si="138"/>
        <v/>
      </c>
      <c r="FP47" s="3" t="str">
        <f t="shared" si="139"/>
        <v/>
      </c>
      <c r="FQ47" s="3" t="str">
        <f t="shared" si="140"/>
        <v/>
      </c>
      <c r="FR47" s="3" t="e">
        <f t="shared" si="141"/>
        <v>#DIV/0!</v>
      </c>
      <c r="FS47" s="3" t="e">
        <f t="shared" si="142"/>
        <v>#DIV/0!</v>
      </c>
      <c r="FT47" s="3" t="str">
        <f t="shared" si="143"/>
        <v/>
      </c>
      <c r="FU47" s="3" t="str">
        <f t="shared" si="144"/>
        <v/>
      </c>
      <c r="FV47" s="3" t="e">
        <f t="shared" si="145"/>
        <v>#DIV/0!</v>
      </c>
      <c r="FW47" s="3" t="e">
        <f t="shared" si="146"/>
        <v>#DIV/0!</v>
      </c>
      <c r="FX47" s="3" t="str">
        <f t="shared" si="147"/>
        <v/>
      </c>
      <c r="FY47" s="3" t="e">
        <f t="shared" si="148"/>
        <v>#DIV/0!</v>
      </c>
      <c r="FZ47" s="3" t="e">
        <f t="shared" si="149"/>
        <v>#DIV/0!</v>
      </c>
      <c r="GA47" s="3" t="e">
        <f t="shared" si="150"/>
        <v>#NUM!</v>
      </c>
      <c r="GB47" s="3" t="str">
        <f t="shared" si="151"/>
        <v/>
      </c>
      <c r="GC47" s="3" t="str">
        <f t="shared" si="152"/>
        <v/>
      </c>
      <c r="GD47" s="3" t="str">
        <f t="shared" si="153"/>
        <v/>
      </c>
      <c r="GE47" s="3" t="str">
        <f t="shared" si="154"/>
        <v/>
      </c>
      <c r="GF47" s="3" t="str">
        <f t="shared" si="155"/>
        <v/>
      </c>
      <c r="GG47" s="3" t="str">
        <f t="shared" si="156"/>
        <v/>
      </c>
      <c r="GI47" s="9" t="str">
        <f t="shared" si="200"/>
        <v/>
      </c>
      <c r="GJ47" s="9" t="str">
        <f t="shared" si="331"/>
        <v/>
      </c>
      <c r="GK47" s="9" t="str">
        <f t="shared" si="332"/>
        <v/>
      </c>
      <c r="GL47" s="41" t="e">
        <f t="shared" si="159"/>
        <v>#DIV/0!</v>
      </c>
      <c r="GM47" s="41" t="e">
        <f t="shared" si="160"/>
        <v>#DIV/0!</v>
      </c>
      <c r="GN47" s="41" t="e">
        <f t="shared" si="307"/>
        <v>#N/A</v>
      </c>
      <c r="GO47" s="41" t="e">
        <f t="shared" si="308"/>
        <v>#N/A</v>
      </c>
      <c r="GP47" s="3" t="e">
        <f t="shared" si="161"/>
        <v>#NUM!</v>
      </c>
      <c r="GQ47" s="55" t="e">
        <f t="shared" si="309"/>
        <v>#NUM!</v>
      </c>
      <c r="GR47" s="55" t="e">
        <f t="shared" si="310"/>
        <v>#NUM!</v>
      </c>
      <c r="GS47" s="3" t="e">
        <f t="shared" si="311"/>
        <v>#NUM!</v>
      </c>
      <c r="GT47" s="3" t="e">
        <f t="shared" si="312"/>
        <v>#NUM!</v>
      </c>
      <c r="GU47" s="3" t="e">
        <f t="shared" si="313"/>
        <v>#NUM!</v>
      </c>
      <c r="GV47" s="3" t="e">
        <f t="shared" si="314"/>
        <v>#NUM!</v>
      </c>
      <c r="GX47" s="37" t="e">
        <f t="shared" si="315"/>
        <v>#NUM!</v>
      </c>
      <c r="GZ47" s="3" t="e">
        <f t="shared" si="316"/>
        <v>#NUM!</v>
      </c>
      <c r="HA47" s="3" t="e">
        <f t="shared" ca="1" si="336"/>
        <v>#NUM!</v>
      </c>
      <c r="HB47" s="2" t="e">
        <f t="shared" ca="1" si="214"/>
        <v>#NUM!</v>
      </c>
      <c r="HC47" s="2" t="e">
        <f t="shared" ca="1" si="224"/>
        <v>#NUM!</v>
      </c>
      <c r="HD47" s="39" t="e">
        <f t="shared" ca="1" si="163"/>
        <v>#NUM!</v>
      </c>
      <c r="HF47" s="3" t="str">
        <f t="shared" si="317"/>
        <v/>
      </c>
      <c r="HG47" s="3" t="str">
        <f t="shared" si="318"/>
        <v/>
      </c>
      <c r="HH47" s="3" t="str">
        <f t="shared" ca="1" si="247"/>
        <v xml:space="preserve"> </v>
      </c>
      <c r="HI47" s="3" t="str">
        <f t="shared" ca="1" si="248"/>
        <v/>
      </c>
      <c r="HJ47" s="3" t="str">
        <f t="shared" ca="1" si="241"/>
        <v/>
      </c>
      <c r="HK47" s="3" t="str">
        <f t="shared" ca="1" si="235"/>
        <v/>
      </c>
      <c r="HL47" s="3" t="str">
        <f t="shared" ca="1" si="225"/>
        <v/>
      </c>
      <c r="HM47" s="3" t="str">
        <f t="shared" ca="1" si="215"/>
        <v/>
      </c>
      <c r="HN47" s="3" t="str">
        <f t="shared" ca="1" si="201"/>
        <v/>
      </c>
      <c r="HO47" s="3" t="str">
        <f t="shared" ca="1" si="164"/>
        <v/>
      </c>
      <c r="HP47" s="37" t="e">
        <f t="shared" ca="1" si="319"/>
        <v>#N/A</v>
      </c>
      <c r="HQ47" s="3" t="str">
        <f t="shared" ca="1" si="249"/>
        <v xml:space="preserve"> </v>
      </c>
      <c r="HR47" s="3" t="str">
        <f t="shared" ca="1" si="250"/>
        <v/>
      </c>
      <c r="HS47" s="3" t="str">
        <f t="shared" ca="1" si="242"/>
        <v/>
      </c>
      <c r="HT47" s="3" t="str">
        <f t="shared" ca="1" si="236"/>
        <v/>
      </c>
      <c r="HU47" s="3" t="str">
        <f t="shared" ca="1" si="226"/>
        <v/>
      </c>
      <c r="HV47" s="3" t="str">
        <f t="shared" ca="1" si="216"/>
        <v/>
      </c>
      <c r="HW47" s="3" t="str">
        <f t="shared" ca="1" si="202"/>
        <v/>
      </c>
      <c r="HX47" s="3" t="str">
        <f t="shared" ca="1" si="165"/>
        <v/>
      </c>
      <c r="HY47" s="37" t="e">
        <f t="shared" ca="1" si="320"/>
        <v>#N/A</v>
      </c>
      <c r="IA47" s="3" t="e">
        <f t="shared" ca="1" si="333"/>
        <v>#NUM!</v>
      </c>
      <c r="IB47" s="3" t="e">
        <f t="shared" ca="1" si="203"/>
        <v>#NUM!</v>
      </c>
      <c r="IC47" s="2" t="e">
        <f t="shared" ca="1" si="167"/>
        <v>#NUM!</v>
      </c>
      <c r="ID47" s="37" t="e">
        <f t="shared" ca="1" si="321"/>
        <v>#NUM!</v>
      </c>
      <c r="IE47" s="3" t="e">
        <f t="shared" ca="1" si="334"/>
        <v>#NUM!</v>
      </c>
      <c r="IF47" s="3" t="e">
        <f t="shared" ca="1" si="335"/>
        <v>#NUM!</v>
      </c>
      <c r="IG47" s="2" t="e">
        <f t="shared" ca="1" si="170"/>
        <v>#NUM!</v>
      </c>
      <c r="IH47" s="37" t="e">
        <f t="shared" ca="1" si="322"/>
        <v>#NUM!</v>
      </c>
      <c r="II47" s="3" t="e">
        <f t="shared" si="171"/>
        <v>#N/A</v>
      </c>
      <c r="IJ47" s="3" t="e">
        <f t="shared" si="172"/>
        <v>#N/A</v>
      </c>
      <c r="IK47" s="3" t="e">
        <f t="shared" ca="1" si="269"/>
        <v>#N/A</v>
      </c>
      <c r="IL47" s="3" t="e">
        <f t="shared" ca="1" si="270"/>
        <v>#N/A</v>
      </c>
      <c r="IM47" s="3" t="e">
        <f t="shared" ca="1" si="267"/>
        <v>#N/A</v>
      </c>
      <c r="IN47" s="3" t="e">
        <f t="shared" ca="1" si="265"/>
        <v>#N/A</v>
      </c>
      <c r="IO47" s="3" t="e">
        <f t="shared" ca="1" si="263"/>
        <v>#N/A</v>
      </c>
      <c r="IP47" s="3" t="e">
        <f t="shared" ca="1" si="261"/>
        <v>#N/A</v>
      </c>
      <c r="IQ47" s="3" t="e">
        <f t="shared" ca="1" si="259"/>
        <v>#N/A</v>
      </c>
      <c r="IR47" s="3" t="e">
        <f t="shared" ca="1" si="257"/>
        <v>#N/A</v>
      </c>
      <c r="IS47" s="3" t="e">
        <f t="shared" ca="1" si="251"/>
        <v>#N/A</v>
      </c>
      <c r="IT47" s="3" t="e">
        <f t="shared" ca="1" si="243"/>
        <v>#N/A</v>
      </c>
      <c r="IU47" s="3" t="e">
        <f t="shared" ca="1" si="237"/>
        <v>#N/A</v>
      </c>
      <c r="IV47" s="3" t="e">
        <f t="shared" ca="1" si="227"/>
        <v>#N/A</v>
      </c>
      <c r="IW47" s="3" t="e">
        <f t="shared" ca="1" si="217"/>
        <v>#N/A</v>
      </c>
      <c r="IX47" s="3" t="e">
        <f t="shared" ca="1" si="204"/>
        <v>#N/A</v>
      </c>
      <c r="IY47" s="3" t="e">
        <f t="shared" ca="1" si="173"/>
        <v>#N/A</v>
      </c>
      <c r="IZ47" s="37" t="e">
        <f t="shared" ca="1" si="323"/>
        <v>#N/A</v>
      </c>
      <c r="JB47" s="3" t="str">
        <f t="shared" si="174"/>
        <v/>
      </c>
      <c r="JC47" s="55" t="e">
        <f t="shared" si="324"/>
        <v>#NUM!</v>
      </c>
      <c r="JD47" s="41" t="e">
        <f t="shared" si="176"/>
        <v>#NUM!</v>
      </c>
      <c r="JE47" s="41" t="e">
        <f t="shared" si="177"/>
        <v>#NUM!</v>
      </c>
      <c r="JF47" s="3" t="e">
        <f t="shared" si="178"/>
        <v>#NUM!</v>
      </c>
      <c r="JG47" s="41" t="e">
        <f t="shared" si="179"/>
        <v>#NUM!</v>
      </c>
      <c r="JH47" s="41" t="e">
        <f t="shared" si="180"/>
        <v>#NUM!</v>
      </c>
      <c r="JJ47" s="37" t="e">
        <f t="shared" si="181"/>
        <v>#NUM!</v>
      </c>
      <c r="JL47" s="3" t="e">
        <f t="shared" si="182"/>
        <v>#NUM!</v>
      </c>
      <c r="JM47" s="3" t="e">
        <f t="shared" ca="1" si="337"/>
        <v>#NUM!</v>
      </c>
      <c r="JP47" s="37" t="e">
        <f t="shared" ca="1" si="183"/>
        <v>#NUM!</v>
      </c>
      <c r="JR47" s="37" t="str">
        <f t="shared" si="184"/>
        <v/>
      </c>
      <c r="JS47" s="3" t="str">
        <f t="shared" si="185"/>
        <v/>
      </c>
      <c r="JT47" s="3" t="str">
        <f t="shared" ca="1" si="252"/>
        <v xml:space="preserve"> </v>
      </c>
      <c r="JU47" s="3" t="str">
        <f t="shared" ca="1" si="253"/>
        <v/>
      </c>
      <c r="JV47" s="3" t="str">
        <f t="shared" ca="1" si="244"/>
        <v/>
      </c>
      <c r="JW47" s="3" t="str">
        <f t="shared" ca="1" si="238"/>
        <v/>
      </c>
      <c r="JX47" s="3" t="str">
        <f t="shared" ca="1" si="228"/>
        <v/>
      </c>
      <c r="JY47" s="3" t="str">
        <f t="shared" ca="1" si="218"/>
        <v/>
      </c>
      <c r="JZ47" s="3" t="str">
        <f t="shared" ca="1" si="206"/>
        <v/>
      </c>
      <c r="KA47" s="3" t="str">
        <f t="shared" ca="1" si="186"/>
        <v/>
      </c>
      <c r="KB47" s="3" t="e">
        <f t="shared" ca="1" si="187"/>
        <v>#N/A</v>
      </c>
      <c r="KC47" s="3" t="str">
        <f t="shared" ca="1" si="254"/>
        <v xml:space="preserve"> </v>
      </c>
      <c r="KD47" s="3" t="str">
        <f t="shared" ca="1" si="255"/>
        <v/>
      </c>
      <c r="KE47" s="3" t="str">
        <f t="shared" ca="1" si="245"/>
        <v/>
      </c>
      <c r="KF47" s="3" t="str">
        <f t="shared" ca="1" si="239"/>
        <v/>
      </c>
      <c r="KG47" s="3" t="str">
        <f t="shared" ca="1" si="229"/>
        <v/>
      </c>
      <c r="KH47" s="3" t="str">
        <f t="shared" ca="1" si="219"/>
        <v/>
      </c>
      <c r="KI47" s="3" t="str">
        <f t="shared" ca="1" si="207"/>
        <v/>
      </c>
      <c r="KJ47" s="3" t="str">
        <f t="shared" ca="1" si="188"/>
        <v/>
      </c>
      <c r="KK47" s="3" t="e">
        <f t="shared" ca="1" si="189"/>
        <v>#N/A</v>
      </c>
      <c r="KU47" s="3" t="e">
        <f t="shared" si="190"/>
        <v>#NUM!</v>
      </c>
      <c r="KV47" s="3" t="e">
        <f t="shared" si="191"/>
        <v>#NUM!</v>
      </c>
      <c r="KW47" s="3" t="e">
        <f t="shared" ca="1" si="271"/>
        <v>#NUM!</v>
      </c>
      <c r="KX47" s="3" t="e">
        <f t="shared" ca="1" si="272"/>
        <v>#NUM!</v>
      </c>
      <c r="KY47" s="3" t="e">
        <f t="shared" ca="1" si="268"/>
        <v>#NUM!</v>
      </c>
      <c r="KZ47" s="3" t="e">
        <f t="shared" ca="1" si="266"/>
        <v>#NUM!</v>
      </c>
      <c r="LA47" s="3" t="e">
        <f t="shared" ca="1" si="264"/>
        <v>#NUM!</v>
      </c>
      <c r="LB47" s="3" t="e">
        <f t="shared" ca="1" si="262"/>
        <v>#NUM!</v>
      </c>
      <c r="LC47" s="3" t="e">
        <f t="shared" ca="1" si="260"/>
        <v>#NUM!</v>
      </c>
      <c r="LD47" s="3" t="e">
        <f t="shared" ca="1" si="258"/>
        <v>#NUM!</v>
      </c>
      <c r="LE47" s="3" t="e">
        <f t="shared" ca="1" si="256"/>
        <v>#NUM!</v>
      </c>
      <c r="LF47" s="3" t="e">
        <f t="shared" ca="1" si="246"/>
        <v>#NUM!</v>
      </c>
      <c r="LG47" s="3" t="e">
        <f t="shared" ca="1" si="240"/>
        <v>#NUM!</v>
      </c>
      <c r="LH47" s="3" t="e">
        <f t="shared" ca="1" si="230"/>
        <v>#NUM!</v>
      </c>
      <c r="LI47" s="3" t="e">
        <f t="shared" ca="1" si="220"/>
        <v>#NUM!</v>
      </c>
      <c r="LJ47" s="3" t="e">
        <f t="shared" ca="1" si="208"/>
        <v>#NUM!</v>
      </c>
      <c r="LK47" s="3" t="e">
        <f t="shared" ca="1" si="192"/>
        <v>#NUM!</v>
      </c>
      <c r="LL47" s="37" t="e">
        <f t="shared" ca="1" si="325"/>
        <v>#NUM!</v>
      </c>
    </row>
    <row r="48" spans="1:324" s="3" customFormat="1">
      <c r="A48" s="42" t="e">
        <f>IF(D48="","",Data!C56)</f>
        <v>#N/A</v>
      </c>
      <c r="B48" s="5" t="e">
        <f>IF(D48="","",Data!B56)</f>
        <v>#N/A</v>
      </c>
      <c r="C48" s="3">
        <v>40</v>
      </c>
      <c r="D48" s="3" t="e">
        <f>IF(Data!C56="", NA(), Data!C56)</f>
        <v>#N/A</v>
      </c>
      <c r="E48" s="3" t="str">
        <f>IF(Data!C56="", " ", Data!D56)</f>
        <v xml:space="preserve"> </v>
      </c>
      <c r="F48" s="3" t="str">
        <f>IF(E48=" "," ",Data!F$26)</f>
        <v xml:space="preserve"> </v>
      </c>
      <c r="G48" s="3" t="str">
        <f>IF($C48&lt;Data!$F$37,"x"," ")</f>
        <v xml:space="preserve"> </v>
      </c>
      <c r="H48" s="3" t="e">
        <f>IF(I48="",#REF!,I48)</f>
        <v>#N/A</v>
      </c>
      <c r="I48" s="2" t="e">
        <f t="shared" si="49"/>
        <v>#N/A</v>
      </c>
      <c r="J48" s="3" t="str">
        <f>IF(AND(Data!$F$37&lt;&gt;""),IF(AD48=$E48,1,""))</f>
        <v/>
      </c>
      <c r="K48" s="3">
        <f>IF(AND(Data!$F$40&lt;&gt;""),IF(AE48=$E48,2,""))</f>
        <v>2</v>
      </c>
      <c r="L48" s="3" t="str">
        <f>IF(AND(Data!$F$43&lt;&gt;""),IF(AF48=$E48,3,""))</f>
        <v/>
      </c>
      <c r="M48" s="3" t="str">
        <f>IF(AND(Data!$F$46&lt;&gt;""),IF(AG48=$E48,4,""))</f>
        <v/>
      </c>
      <c r="N48" s="3" t="str">
        <f>IF(AND(Data!$F$49&lt;&gt;""),IF(AH48=$E48,5,""))</f>
        <v/>
      </c>
      <c r="O48" s="3" t="str">
        <f>IF(AND(Calc!$LQ$3&lt;&gt;""),IF(AI48=$E48,6,""))</f>
        <v/>
      </c>
      <c r="P48" s="3">
        <f t="shared" si="50"/>
        <v>2</v>
      </c>
      <c r="Q48" s="3">
        <f t="shared" si="51"/>
        <v>2</v>
      </c>
      <c r="R48" s="3" t="str">
        <f t="shared" si="52"/>
        <v/>
      </c>
      <c r="S48" s="3" t="str">
        <f t="shared" si="53"/>
        <v/>
      </c>
      <c r="T48" s="3" t="str">
        <f t="shared" si="54"/>
        <v/>
      </c>
      <c r="U48" s="3">
        <f t="shared" si="55"/>
        <v>2</v>
      </c>
      <c r="V48" s="3">
        <f t="shared" si="56"/>
        <v>2</v>
      </c>
      <c r="W48" s="3" t="str">
        <f t="shared" si="57"/>
        <v/>
      </c>
      <c r="X48" s="3" t="str">
        <f t="shared" si="58"/>
        <v/>
      </c>
      <c r="Y48" s="3">
        <f t="shared" si="59"/>
        <v>2</v>
      </c>
      <c r="Z48" s="3">
        <f t="shared" si="60"/>
        <v>2</v>
      </c>
      <c r="AA48" s="3" t="str">
        <f t="shared" si="61"/>
        <v/>
      </c>
      <c r="AB48" s="3">
        <f t="shared" si="62"/>
        <v>2</v>
      </c>
      <c r="AC48" s="49">
        <f t="shared" si="63"/>
        <v>2</v>
      </c>
      <c r="AD48" s="3" t="str">
        <f>IF($C48&lt;Data!$F$37,E48,"")</f>
        <v/>
      </c>
      <c r="AE48" s="3" t="str">
        <f>IF(AND($C48&gt;=Data!$F$37),IF($C48&lt;Data!$F$40,E48,""))</f>
        <v xml:space="preserve"> </v>
      </c>
      <c r="AF48" s="3" t="b">
        <f>IF(AND($C48&gt;=Data!$F$40),IF($C48&lt;Data!$F$43,E48,""))</f>
        <v>0</v>
      </c>
      <c r="AG48" s="3" t="b">
        <f>IF(AND($C48&gt;=Data!$F$43),IF($C48&lt;Data!$F$46,E48,""))</f>
        <v>0</v>
      </c>
      <c r="AH48" s="3" t="b">
        <f>IF(AND($C48&gt;=Data!$F$46),IF($C48&lt;Data!$F$49,E48,""))</f>
        <v>0</v>
      </c>
      <c r="AI48" s="3" t="b">
        <f>IF(AND($C48&gt;=Data!$F$49),IF($C48&lt;=Calc!$LQ$3,E48,""))</f>
        <v>0</v>
      </c>
      <c r="AJ48" s="3" t="str">
        <f t="shared" si="274"/>
        <v xml:space="preserve"> </v>
      </c>
      <c r="AK48" s="3" t="str">
        <f t="shared" si="64"/>
        <v/>
      </c>
      <c r="AL48" s="3" t="e">
        <f t="shared" si="65"/>
        <v>#NUM!</v>
      </c>
      <c r="AM48" s="3" t="str">
        <f t="shared" si="66"/>
        <v/>
      </c>
      <c r="AN48" s="3" t="str">
        <f t="shared" si="67"/>
        <v/>
      </c>
      <c r="AO48" s="3" t="str">
        <f t="shared" si="68"/>
        <v/>
      </c>
      <c r="AP48" s="3" t="str">
        <f t="shared" si="69"/>
        <v/>
      </c>
      <c r="AQ48" s="3" t="e">
        <f t="shared" si="338"/>
        <v>#NUM!</v>
      </c>
      <c r="AR48" s="3" t="e">
        <f t="shared" si="339"/>
        <v>#NUM!</v>
      </c>
      <c r="AS48" s="3" t="str">
        <f t="shared" si="340"/>
        <v/>
      </c>
      <c r="AT48" s="3" t="str">
        <f t="shared" si="73"/>
        <v/>
      </c>
      <c r="AU48" s="3" t="str">
        <f t="shared" si="74"/>
        <v/>
      </c>
      <c r="AV48" s="3" t="e">
        <f t="shared" si="75"/>
        <v>#NUM!</v>
      </c>
      <c r="AW48" s="3" t="e">
        <f t="shared" si="76"/>
        <v>#NUM!</v>
      </c>
      <c r="AX48" s="3" t="str">
        <f t="shared" si="77"/>
        <v/>
      </c>
      <c r="AY48" s="3" t="str">
        <f t="shared" si="78"/>
        <v/>
      </c>
      <c r="AZ48" s="3" t="e">
        <f t="shared" si="79"/>
        <v>#NUM!</v>
      </c>
      <c r="BA48" s="3" t="e">
        <f t="shared" si="80"/>
        <v>#NUM!</v>
      </c>
      <c r="BB48" s="3" t="str">
        <f t="shared" si="81"/>
        <v/>
      </c>
      <c r="BC48" s="3" t="e">
        <f t="shared" si="82"/>
        <v>#NUM!</v>
      </c>
      <c r="BD48" s="3" t="e">
        <f t="shared" si="83"/>
        <v>#NUM!</v>
      </c>
      <c r="BE48" s="3" t="e">
        <f t="shared" si="84"/>
        <v>#NUM!</v>
      </c>
      <c r="BF48" s="9" t="e">
        <f t="shared" si="275"/>
        <v>#N/A</v>
      </c>
      <c r="BG48" s="3" t="e">
        <f t="shared" si="276"/>
        <v>#N/A</v>
      </c>
      <c r="BH48" s="3" t="e">
        <f t="shared" si="3"/>
        <v>#N/A</v>
      </c>
      <c r="BI48" s="3" t="e">
        <f t="shared" si="85"/>
        <v>#NUM!</v>
      </c>
      <c r="BJ48" s="44" t="str">
        <f t="shared" si="86"/>
        <v/>
      </c>
      <c r="BK48" s="52">
        <f t="shared" si="277"/>
        <v>2</v>
      </c>
      <c r="BL48" s="52" t="str">
        <f t="shared" ca="1" si="341"/>
        <v xml:space="preserve"> </v>
      </c>
      <c r="BM48" s="52" t="str">
        <f t="shared" ca="1" si="232"/>
        <v xml:space="preserve"> </v>
      </c>
      <c r="BN48" s="52" t="str">
        <f t="shared" ca="1" si="221"/>
        <v xml:space="preserve"> </v>
      </c>
      <c r="BO48" s="52" t="str">
        <f t="shared" ca="1" si="209"/>
        <v xml:space="preserve"> </v>
      </c>
      <c r="BP48" s="52" t="str">
        <f t="shared" ca="1" si="194"/>
        <v xml:space="preserve"> </v>
      </c>
      <c r="BQ48" s="52" t="str">
        <f t="shared" ca="1" si="87"/>
        <v xml:space="preserve"> </v>
      </c>
      <c r="BR48" s="52" t="e">
        <f t="shared" ca="1" si="278"/>
        <v>#N/A</v>
      </c>
      <c r="BS48" s="52"/>
      <c r="BT48" s="3" t="str">
        <f t="shared" si="279"/>
        <v/>
      </c>
      <c r="BU48" s="3">
        <f t="shared" si="280"/>
        <v>0</v>
      </c>
      <c r="BV48" s="3">
        <f t="shared" si="89"/>
        <v>1</v>
      </c>
      <c r="BW48" s="3">
        <f t="shared" si="326"/>
        <v>0</v>
      </c>
      <c r="BX48" s="3" t="str">
        <f t="shared" ca="1" si="281"/>
        <v xml:space="preserve"> </v>
      </c>
      <c r="BY48" s="3" t="str">
        <f t="shared" ca="1" si="233"/>
        <v/>
      </c>
      <c r="BZ48" s="3" t="str">
        <f t="shared" ca="1" si="222"/>
        <v/>
      </c>
      <c r="CA48" s="3" t="str">
        <f t="shared" ca="1" si="210"/>
        <v/>
      </c>
      <c r="CB48" s="3" t="str">
        <f t="shared" ca="1" si="195"/>
        <v/>
      </c>
      <c r="CC48" s="3" t="str">
        <f t="shared" ca="1" si="91"/>
        <v/>
      </c>
      <c r="CD48" s="3" t="str">
        <f t="shared" ca="1" si="8"/>
        <v/>
      </c>
      <c r="CE48" s="3" t="str">
        <f t="shared" ca="1" si="282"/>
        <v/>
      </c>
      <c r="CF48" s="3" t="str">
        <f t="shared" si="283"/>
        <v/>
      </c>
      <c r="CG48" s="37" t="e">
        <f t="shared" ca="1" si="284"/>
        <v>#N/A</v>
      </c>
      <c r="CH48" s="3" t="str">
        <f t="shared" si="285"/>
        <v/>
      </c>
      <c r="CI48" s="3">
        <f t="shared" si="92"/>
        <v>0</v>
      </c>
      <c r="CJ48" s="3">
        <f t="shared" si="196"/>
        <v>1</v>
      </c>
      <c r="CK48" s="3">
        <f t="shared" si="327"/>
        <v>0</v>
      </c>
      <c r="CL48" s="3" t="str">
        <f t="shared" ca="1" si="286"/>
        <v xml:space="preserve"> </v>
      </c>
      <c r="CM48" s="3" t="str">
        <f t="shared" ca="1" si="234"/>
        <v/>
      </c>
      <c r="CN48" s="3" t="str">
        <f t="shared" ca="1" si="223"/>
        <v/>
      </c>
      <c r="CO48" s="3" t="str">
        <f t="shared" ca="1" si="211"/>
        <v/>
      </c>
      <c r="CP48" s="3" t="str">
        <f t="shared" ca="1" si="198"/>
        <v/>
      </c>
      <c r="CQ48" s="3" t="str">
        <f t="shared" ca="1" si="93"/>
        <v/>
      </c>
      <c r="CR48" s="3" t="str">
        <f t="shared" ca="1" si="94"/>
        <v/>
      </c>
      <c r="CS48" s="3" t="str">
        <f t="shared" ca="1" si="287"/>
        <v/>
      </c>
      <c r="CT48" s="3" t="str">
        <f t="shared" si="96"/>
        <v/>
      </c>
      <c r="CU48" s="37" t="e">
        <f t="shared" ca="1" si="97"/>
        <v>#N/A</v>
      </c>
      <c r="CW48" s="3" t="str">
        <f t="shared" ca="1" si="328"/>
        <v/>
      </c>
      <c r="CX48" s="3">
        <f t="shared" ca="1" si="212"/>
        <v>0</v>
      </c>
      <c r="CY48" s="2">
        <f t="shared" ca="1" si="99"/>
        <v>0</v>
      </c>
      <c r="CZ48" s="3" t="str">
        <f t="shared" ca="1" si="288"/>
        <v/>
      </c>
      <c r="DA48" s="3" t="str">
        <f t="shared" ca="1" si="289"/>
        <v/>
      </c>
      <c r="DB48" s="3" t="str">
        <f t="shared" ca="1" si="290"/>
        <v/>
      </c>
      <c r="DC48" s="3" t="str">
        <f t="shared" ca="1" si="291"/>
        <v/>
      </c>
      <c r="DD48" s="37" t="e">
        <f t="shared" ca="1" si="292"/>
        <v>#N/A</v>
      </c>
      <c r="DE48" s="3" t="str">
        <f t="shared" ca="1" si="329"/>
        <v/>
      </c>
      <c r="DF48" s="3">
        <f t="shared" ca="1" si="199"/>
        <v>0</v>
      </c>
      <c r="DG48" s="2">
        <f t="shared" ca="1" si="102"/>
        <v>0</v>
      </c>
      <c r="DH48" s="3" t="str">
        <f t="shared" ca="1" si="293"/>
        <v/>
      </c>
      <c r="DI48" s="3" t="str">
        <f t="shared" ca="1" si="273"/>
        <v/>
      </c>
      <c r="DJ48" s="3" t="str">
        <f t="shared" ca="1" si="294"/>
        <v/>
      </c>
      <c r="DK48" s="3" t="str">
        <f t="shared" ca="1" si="103"/>
        <v/>
      </c>
      <c r="DL48" s="37" t="e">
        <f t="shared" ca="1" si="295"/>
        <v>#N/A</v>
      </c>
      <c r="DN48" s="2" t="str">
        <f t="shared" si="296"/>
        <v xml:space="preserve"> </v>
      </c>
      <c r="DO48" s="3" t="str">
        <f t="shared" si="104"/>
        <v xml:space="preserve"> </v>
      </c>
      <c r="DP48" s="3" t="str">
        <f t="shared" si="105"/>
        <v xml:space="preserve"> </v>
      </c>
      <c r="DT48" s="37" t="e">
        <f t="shared" si="297"/>
        <v>#N/A</v>
      </c>
      <c r="DU48" s="7">
        <v>41</v>
      </c>
      <c r="DV48" s="7">
        <v>16</v>
      </c>
      <c r="DW48" s="7">
        <v>26</v>
      </c>
      <c r="DX48" s="7"/>
      <c r="DY48" s="7" t="e">
        <f t="shared" si="298"/>
        <v>#NUM!</v>
      </c>
      <c r="DZ48" s="7" t="e">
        <f t="shared" si="299"/>
        <v>#NUM!</v>
      </c>
      <c r="EA48" s="7" t="e">
        <f t="shared" si="300"/>
        <v>#NUM!</v>
      </c>
      <c r="EB48" s="7" t="e">
        <f t="shared" si="330"/>
        <v>#NUM!</v>
      </c>
      <c r="EC48" s="3" t="e">
        <f t="shared" si="301"/>
        <v>#NUM!</v>
      </c>
      <c r="ED48" s="3" t="str">
        <f t="shared" si="108"/>
        <v/>
      </c>
      <c r="EE48" s="3" t="e">
        <f t="shared" si="109"/>
        <v>#DIV/0!</v>
      </c>
      <c r="EF48" s="3" t="str">
        <f t="shared" si="110"/>
        <v/>
      </c>
      <c r="EG48" s="3" t="str">
        <f t="shared" si="111"/>
        <v/>
      </c>
      <c r="EH48" s="3" t="str">
        <f t="shared" si="112"/>
        <v/>
      </c>
      <c r="EI48" s="3" t="str">
        <f t="shared" si="113"/>
        <v/>
      </c>
      <c r="EJ48" s="3" t="e">
        <f t="shared" si="114"/>
        <v>#DIV/0!</v>
      </c>
      <c r="EK48" s="3" t="e">
        <f t="shared" si="115"/>
        <v>#DIV/0!</v>
      </c>
      <c r="EL48" s="3" t="str">
        <f t="shared" si="116"/>
        <v/>
      </c>
      <c r="EM48" s="3" t="str">
        <f t="shared" si="117"/>
        <v/>
      </c>
      <c r="EN48" s="3" t="str">
        <f t="shared" si="118"/>
        <v/>
      </c>
      <c r="EO48" s="3" t="e">
        <f t="shared" si="119"/>
        <v>#DIV/0!</v>
      </c>
      <c r="EP48" s="3" t="e">
        <f t="shared" si="120"/>
        <v>#DIV/0!</v>
      </c>
      <c r="EQ48" s="3" t="str">
        <f t="shared" si="121"/>
        <v/>
      </c>
      <c r="ER48" s="3" t="str">
        <f t="shared" si="122"/>
        <v/>
      </c>
      <c r="ES48" s="3" t="e">
        <f t="shared" si="123"/>
        <v>#DIV/0!</v>
      </c>
      <c r="ET48" s="3" t="e">
        <f t="shared" si="124"/>
        <v>#DIV/0!</v>
      </c>
      <c r="EU48" s="3" t="str">
        <f t="shared" si="125"/>
        <v/>
      </c>
      <c r="EV48" s="3" t="e">
        <f t="shared" si="126"/>
        <v>#DIV/0!</v>
      </c>
      <c r="EW48" s="3" t="e">
        <f t="shared" si="127"/>
        <v>#DIV/0!</v>
      </c>
      <c r="EX48" s="3" t="e">
        <f t="shared" si="128"/>
        <v>#NUM!</v>
      </c>
      <c r="EZ48" s="40">
        <f t="shared" si="302"/>
        <v>1</v>
      </c>
      <c r="FA48" s="9" t="e">
        <f t="shared" si="303"/>
        <v>#NUM!</v>
      </c>
      <c r="FB48" s="9" t="e">
        <f t="shared" si="304"/>
        <v>#N/A</v>
      </c>
      <c r="FC48" s="9" t="e">
        <f t="shared" si="305"/>
        <v>#N/A</v>
      </c>
      <c r="FD48" s="9" t="e">
        <f t="shared" si="306"/>
        <v>#N/A</v>
      </c>
      <c r="FE48" s="3" t="e">
        <f t="shared" si="129"/>
        <v>#NUM!</v>
      </c>
      <c r="FG48" s="3" t="str">
        <f t="shared" si="130"/>
        <v/>
      </c>
      <c r="FH48" s="3" t="e">
        <f t="shared" si="131"/>
        <v>#DIV/0!</v>
      </c>
      <c r="FI48" s="3" t="str">
        <f t="shared" si="132"/>
        <v/>
      </c>
      <c r="FJ48" s="3" t="str">
        <f t="shared" si="133"/>
        <v/>
      </c>
      <c r="FK48" s="3" t="str">
        <f t="shared" si="134"/>
        <v/>
      </c>
      <c r="FL48" s="3" t="str">
        <f t="shared" si="135"/>
        <v/>
      </c>
      <c r="FM48" s="3" t="e">
        <f t="shared" si="136"/>
        <v>#DIV/0!</v>
      </c>
      <c r="FN48" s="3" t="e">
        <f t="shared" si="137"/>
        <v>#DIV/0!</v>
      </c>
      <c r="FO48" s="3" t="str">
        <f t="shared" si="138"/>
        <v/>
      </c>
      <c r="FP48" s="3" t="str">
        <f t="shared" si="139"/>
        <v/>
      </c>
      <c r="FQ48" s="3" t="str">
        <f t="shared" si="140"/>
        <v/>
      </c>
      <c r="FR48" s="3" t="e">
        <f t="shared" si="141"/>
        <v>#DIV/0!</v>
      </c>
      <c r="FS48" s="3" t="e">
        <f t="shared" si="142"/>
        <v>#DIV/0!</v>
      </c>
      <c r="FT48" s="3" t="str">
        <f t="shared" si="143"/>
        <v/>
      </c>
      <c r="FU48" s="3" t="str">
        <f t="shared" si="144"/>
        <v/>
      </c>
      <c r="FV48" s="3" t="e">
        <f t="shared" si="145"/>
        <v>#DIV/0!</v>
      </c>
      <c r="FW48" s="3" t="e">
        <f t="shared" si="146"/>
        <v>#DIV/0!</v>
      </c>
      <c r="FX48" s="3" t="str">
        <f t="shared" si="147"/>
        <v/>
      </c>
      <c r="FY48" s="3" t="e">
        <f t="shared" si="148"/>
        <v>#DIV/0!</v>
      </c>
      <c r="FZ48" s="3" t="e">
        <f t="shared" si="149"/>
        <v>#DIV/0!</v>
      </c>
      <c r="GA48" s="3" t="e">
        <f t="shared" si="150"/>
        <v>#NUM!</v>
      </c>
      <c r="GB48" s="3" t="str">
        <f t="shared" si="151"/>
        <v/>
      </c>
      <c r="GC48" s="3" t="str">
        <f t="shared" si="152"/>
        <v/>
      </c>
      <c r="GD48" s="3" t="str">
        <f t="shared" si="153"/>
        <v/>
      </c>
      <c r="GE48" s="3" t="str">
        <f t="shared" si="154"/>
        <v/>
      </c>
      <c r="GF48" s="3" t="str">
        <f t="shared" si="155"/>
        <v/>
      </c>
      <c r="GG48" s="3" t="str">
        <f t="shared" si="156"/>
        <v/>
      </c>
      <c r="GI48" s="9" t="str">
        <f t="shared" si="200"/>
        <v/>
      </c>
      <c r="GJ48" s="9" t="str">
        <f t="shared" si="331"/>
        <v/>
      </c>
      <c r="GK48" s="9" t="str">
        <f t="shared" si="332"/>
        <v/>
      </c>
      <c r="GL48" s="41" t="e">
        <f t="shared" si="159"/>
        <v>#DIV/0!</v>
      </c>
      <c r="GM48" s="41" t="e">
        <f t="shared" si="160"/>
        <v>#DIV/0!</v>
      </c>
      <c r="GN48" s="41" t="e">
        <f t="shared" si="307"/>
        <v>#N/A</v>
      </c>
      <c r="GO48" s="41" t="e">
        <f t="shared" si="308"/>
        <v>#N/A</v>
      </c>
      <c r="GP48" s="3" t="e">
        <f t="shared" si="161"/>
        <v>#NUM!</v>
      </c>
      <c r="GQ48" s="55" t="e">
        <f t="shared" si="309"/>
        <v>#NUM!</v>
      </c>
      <c r="GR48" s="55" t="e">
        <f t="shared" si="310"/>
        <v>#NUM!</v>
      </c>
      <c r="GS48" s="3" t="e">
        <f t="shared" si="311"/>
        <v>#NUM!</v>
      </c>
      <c r="GT48" s="3" t="e">
        <f t="shared" si="312"/>
        <v>#NUM!</v>
      </c>
      <c r="GU48" s="3" t="e">
        <f t="shared" si="313"/>
        <v>#NUM!</v>
      </c>
      <c r="GV48" s="3" t="e">
        <f t="shared" si="314"/>
        <v>#NUM!</v>
      </c>
      <c r="GX48" s="37" t="e">
        <f t="shared" si="315"/>
        <v>#NUM!</v>
      </c>
      <c r="GZ48" s="3" t="e">
        <f t="shared" si="316"/>
        <v>#NUM!</v>
      </c>
      <c r="HA48" s="3" t="e">
        <f t="shared" ca="1" si="336"/>
        <v>#NUM!</v>
      </c>
      <c r="HB48" s="2" t="e">
        <f t="shared" ca="1" si="214"/>
        <v>#NUM!</v>
      </c>
      <c r="HC48" s="2" t="e">
        <f t="shared" ca="1" si="224"/>
        <v>#NUM!</v>
      </c>
      <c r="HD48" s="39" t="e">
        <f t="shared" ca="1" si="163"/>
        <v>#NUM!</v>
      </c>
      <c r="HF48" s="3" t="str">
        <f t="shared" si="317"/>
        <v/>
      </c>
      <c r="HG48" s="3" t="str">
        <f t="shared" si="318"/>
        <v/>
      </c>
      <c r="HH48" s="3" t="str">
        <f t="shared" ref="HH48:HH79" ca="1" si="342">IF(AND(G48=" ",OFFSET(G48,-7,0)="x"), " ", IF(SUM(OFFSET(HF48,0,0,-8,1))&gt;7,1," "))</f>
        <v xml:space="preserve"> </v>
      </c>
      <c r="HI48" s="3" t="str">
        <f t="shared" ca="1" si="248"/>
        <v/>
      </c>
      <c r="HJ48" s="3" t="str">
        <f t="shared" ca="1" si="241"/>
        <v/>
      </c>
      <c r="HK48" s="3" t="str">
        <f t="shared" ca="1" si="235"/>
        <v/>
      </c>
      <c r="HL48" s="3" t="str">
        <f t="shared" ca="1" si="225"/>
        <v/>
      </c>
      <c r="HM48" s="3" t="str">
        <f t="shared" ca="1" si="215"/>
        <v/>
      </c>
      <c r="HN48" s="3" t="str">
        <f t="shared" ca="1" si="201"/>
        <v/>
      </c>
      <c r="HO48" s="3" t="str">
        <f t="shared" ca="1" si="164"/>
        <v/>
      </c>
      <c r="HP48" s="37" t="e">
        <f t="shared" ca="1" si="319"/>
        <v>#N/A</v>
      </c>
      <c r="HQ48" s="3" t="str">
        <f t="shared" ref="HQ48:HQ79" ca="1" si="343">IF(AND(G48=" ",OFFSET(G48,-7,0)="x"), " ", IF(SUM(OFFSET(HG48,0,0,-8,1))&gt;7,1," "))</f>
        <v xml:space="preserve"> </v>
      </c>
      <c r="HR48" s="3" t="str">
        <f t="shared" ca="1" si="250"/>
        <v/>
      </c>
      <c r="HS48" s="3" t="str">
        <f t="shared" ca="1" si="242"/>
        <v/>
      </c>
      <c r="HT48" s="3" t="str">
        <f t="shared" ca="1" si="236"/>
        <v/>
      </c>
      <c r="HU48" s="3" t="str">
        <f t="shared" ca="1" si="226"/>
        <v/>
      </c>
      <c r="HV48" s="3" t="str">
        <f t="shared" ca="1" si="216"/>
        <v/>
      </c>
      <c r="HW48" s="3" t="str">
        <f t="shared" ca="1" si="202"/>
        <v/>
      </c>
      <c r="HX48" s="3" t="str">
        <f t="shared" ca="1" si="165"/>
        <v/>
      </c>
      <c r="HY48" s="37" t="e">
        <f t="shared" ca="1" si="320"/>
        <v>#N/A</v>
      </c>
      <c r="IA48" s="3" t="e">
        <f t="shared" ca="1" si="333"/>
        <v>#NUM!</v>
      </c>
      <c r="IB48" s="3" t="e">
        <f t="shared" ca="1" si="203"/>
        <v>#NUM!</v>
      </c>
      <c r="IC48" s="2" t="e">
        <f t="shared" ca="1" si="167"/>
        <v>#NUM!</v>
      </c>
      <c r="ID48" s="37" t="e">
        <f t="shared" ca="1" si="321"/>
        <v>#NUM!</v>
      </c>
      <c r="IE48" s="3" t="e">
        <f t="shared" ca="1" si="334"/>
        <v>#NUM!</v>
      </c>
      <c r="IF48" s="3" t="e">
        <f t="shared" ca="1" si="335"/>
        <v>#NUM!</v>
      </c>
      <c r="IG48" s="2" t="e">
        <f t="shared" ca="1" si="170"/>
        <v>#NUM!</v>
      </c>
      <c r="IH48" s="37" t="e">
        <f t="shared" ca="1" si="322"/>
        <v>#NUM!</v>
      </c>
      <c r="II48" s="3" t="e">
        <f t="shared" si="171"/>
        <v>#N/A</v>
      </c>
      <c r="IJ48" s="3" t="e">
        <f t="shared" si="172"/>
        <v>#N/A</v>
      </c>
      <c r="IK48" s="3" t="e">
        <f t="shared" ca="1" si="269"/>
        <v>#N/A</v>
      </c>
      <c r="IL48" s="3" t="e">
        <f t="shared" ca="1" si="270"/>
        <v>#N/A</v>
      </c>
      <c r="IM48" s="3" t="e">
        <f t="shared" ca="1" si="267"/>
        <v>#N/A</v>
      </c>
      <c r="IN48" s="3" t="e">
        <f t="shared" ca="1" si="265"/>
        <v>#N/A</v>
      </c>
      <c r="IO48" s="3" t="e">
        <f t="shared" ca="1" si="263"/>
        <v>#N/A</v>
      </c>
      <c r="IP48" s="3" t="e">
        <f t="shared" ca="1" si="261"/>
        <v>#N/A</v>
      </c>
      <c r="IQ48" s="3" t="e">
        <f t="shared" ca="1" si="259"/>
        <v>#N/A</v>
      </c>
      <c r="IR48" s="3" t="e">
        <f t="shared" ca="1" si="257"/>
        <v>#N/A</v>
      </c>
      <c r="IS48" s="3" t="e">
        <f t="shared" ca="1" si="251"/>
        <v>#N/A</v>
      </c>
      <c r="IT48" s="3" t="e">
        <f t="shared" ca="1" si="243"/>
        <v>#N/A</v>
      </c>
      <c r="IU48" s="3" t="e">
        <f t="shared" ca="1" si="237"/>
        <v>#N/A</v>
      </c>
      <c r="IV48" s="3" t="e">
        <f t="shared" ca="1" si="227"/>
        <v>#N/A</v>
      </c>
      <c r="IW48" s="3" t="e">
        <f t="shared" ca="1" si="217"/>
        <v>#N/A</v>
      </c>
      <c r="IX48" s="3" t="e">
        <f t="shared" ca="1" si="204"/>
        <v>#N/A</v>
      </c>
      <c r="IY48" s="3" t="e">
        <f t="shared" ca="1" si="173"/>
        <v>#N/A</v>
      </c>
      <c r="IZ48" s="37" t="e">
        <f t="shared" ca="1" si="323"/>
        <v>#N/A</v>
      </c>
      <c r="JB48" s="3" t="str">
        <f t="shared" si="174"/>
        <v/>
      </c>
      <c r="JC48" s="55" t="e">
        <f t="shared" si="324"/>
        <v>#NUM!</v>
      </c>
      <c r="JD48" s="41" t="e">
        <f t="shared" si="176"/>
        <v>#NUM!</v>
      </c>
      <c r="JE48" s="41" t="e">
        <f t="shared" si="177"/>
        <v>#NUM!</v>
      </c>
      <c r="JF48" s="3" t="e">
        <f t="shared" si="178"/>
        <v>#NUM!</v>
      </c>
      <c r="JG48" s="41" t="e">
        <f t="shared" si="179"/>
        <v>#NUM!</v>
      </c>
      <c r="JH48" s="41" t="e">
        <f t="shared" si="180"/>
        <v>#NUM!</v>
      </c>
      <c r="JJ48" s="37" t="e">
        <f t="shared" si="181"/>
        <v>#NUM!</v>
      </c>
      <c r="JL48" s="3" t="e">
        <f t="shared" si="182"/>
        <v>#NUM!</v>
      </c>
      <c r="JM48" s="3" t="e">
        <f t="shared" ca="1" si="337"/>
        <v>#NUM!</v>
      </c>
      <c r="JP48" s="37" t="e">
        <f t="shared" ca="1" si="183"/>
        <v>#NUM!</v>
      </c>
      <c r="JR48" s="37" t="str">
        <f t="shared" si="184"/>
        <v/>
      </c>
      <c r="JS48" s="3" t="str">
        <f t="shared" si="185"/>
        <v/>
      </c>
      <c r="JT48" s="3" t="str">
        <f t="shared" ref="JT48:JT79" ca="1" si="344">IF(AND(G48=" ",OFFSET(G48,-7,0)="x"), " ", IF(SUM(OFFSET(JS48,0,0,-8,1))&gt;7,1," "))</f>
        <v xml:space="preserve"> </v>
      </c>
      <c r="JU48" s="3" t="str">
        <f t="shared" ca="1" si="253"/>
        <v/>
      </c>
      <c r="JV48" s="3" t="str">
        <f t="shared" ca="1" si="244"/>
        <v/>
      </c>
      <c r="JW48" s="3" t="str">
        <f t="shared" ca="1" si="238"/>
        <v/>
      </c>
      <c r="JX48" s="3" t="str">
        <f t="shared" ca="1" si="228"/>
        <v/>
      </c>
      <c r="JY48" s="3" t="str">
        <f t="shared" ca="1" si="218"/>
        <v/>
      </c>
      <c r="JZ48" s="3" t="str">
        <f t="shared" ca="1" si="206"/>
        <v/>
      </c>
      <c r="KA48" s="3" t="str">
        <f t="shared" ca="1" si="186"/>
        <v/>
      </c>
      <c r="KB48" s="3" t="e">
        <f t="shared" ca="1" si="187"/>
        <v>#N/A</v>
      </c>
      <c r="KC48" s="3" t="str">
        <f t="shared" ref="KC48:KC79" ca="1" si="345">IF(AND(G48=" ",OFFSET(G48,-7,0)="x"), " ", IF(SUM(OFFSET(JS48,0,0,-8,1))&gt;7,1," "))</f>
        <v xml:space="preserve"> </v>
      </c>
      <c r="KD48" s="3" t="str">
        <f t="shared" ca="1" si="255"/>
        <v/>
      </c>
      <c r="KE48" s="3" t="str">
        <f t="shared" ca="1" si="245"/>
        <v/>
      </c>
      <c r="KF48" s="3" t="str">
        <f t="shared" ca="1" si="239"/>
        <v/>
      </c>
      <c r="KG48" s="3" t="str">
        <f t="shared" ca="1" si="229"/>
        <v/>
      </c>
      <c r="KH48" s="3" t="str">
        <f t="shared" ca="1" si="219"/>
        <v/>
      </c>
      <c r="KI48" s="3" t="str">
        <f t="shared" ca="1" si="207"/>
        <v/>
      </c>
      <c r="KJ48" s="3" t="str">
        <f t="shared" ca="1" si="188"/>
        <v/>
      </c>
      <c r="KK48" s="3" t="e">
        <f t="shared" ca="1" si="189"/>
        <v>#N/A</v>
      </c>
      <c r="KU48" s="3" t="e">
        <f t="shared" si="190"/>
        <v>#NUM!</v>
      </c>
      <c r="KV48" s="3" t="e">
        <f t="shared" si="191"/>
        <v>#NUM!</v>
      </c>
      <c r="KW48" s="3" t="e">
        <f t="shared" ca="1" si="271"/>
        <v>#NUM!</v>
      </c>
      <c r="KX48" s="3" t="e">
        <f t="shared" ca="1" si="272"/>
        <v>#NUM!</v>
      </c>
      <c r="KY48" s="3" t="e">
        <f t="shared" ca="1" si="268"/>
        <v>#NUM!</v>
      </c>
      <c r="KZ48" s="3" t="e">
        <f t="shared" ca="1" si="266"/>
        <v>#NUM!</v>
      </c>
      <c r="LA48" s="3" t="e">
        <f t="shared" ca="1" si="264"/>
        <v>#NUM!</v>
      </c>
      <c r="LB48" s="3" t="e">
        <f t="shared" ca="1" si="262"/>
        <v>#NUM!</v>
      </c>
      <c r="LC48" s="3" t="e">
        <f t="shared" ca="1" si="260"/>
        <v>#NUM!</v>
      </c>
      <c r="LD48" s="3" t="e">
        <f t="shared" ca="1" si="258"/>
        <v>#NUM!</v>
      </c>
      <c r="LE48" s="3" t="e">
        <f t="shared" ca="1" si="256"/>
        <v>#NUM!</v>
      </c>
      <c r="LF48" s="3" t="e">
        <f t="shared" ca="1" si="246"/>
        <v>#NUM!</v>
      </c>
      <c r="LG48" s="3" t="e">
        <f t="shared" ca="1" si="240"/>
        <v>#NUM!</v>
      </c>
      <c r="LH48" s="3" t="e">
        <f t="shared" ca="1" si="230"/>
        <v>#NUM!</v>
      </c>
      <c r="LI48" s="3" t="e">
        <f t="shared" ca="1" si="220"/>
        <v>#NUM!</v>
      </c>
      <c r="LJ48" s="3" t="e">
        <f t="shared" ca="1" si="208"/>
        <v>#NUM!</v>
      </c>
      <c r="LK48" s="3" t="e">
        <f t="shared" ca="1" si="192"/>
        <v>#NUM!</v>
      </c>
      <c r="LL48" s="37" t="e">
        <f t="shared" ca="1" si="325"/>
        <v>#NUM!</v>
      </c>
    </row>
    <row r="49" spans="1:324" s="3" customFormat="1">
      <c r="A49" s="42" t="e">
        <f>IF(D49="","",Data!C57)</f>
        <v>#N/A</v>
      </c>
      <c r="B49" s="5" t="e">
        <f>IF(D49="","",Data!B57)</f>
        <v>#N/A</v>
      </c>
      <c r="C49" s="3">
        <v>41</v>
      </c>
      <c r="D49" s="3" t="e">
        <f>IF(Data!C57="", NA(), Data!C57)</f>
        <v>#N/A</v>
      </c>
      <c r="E49" s="3" t="str">
        <f>IF(Data!C57="", " ", Data!D57)</f>
        <v xml:space="preserve"> </v>
      </c>
      <c r="F49" s="3" t="str">
        <f>IF(E49=" "," ",Data!F$26)</f>
        <v xml:space="preserve"> </v>
      </c>
      <c r="G49" s="3" t="str">
        <f>IF($C49&lt;Data!$F$37,"x"," ")</f>
        <v xml:space="preserve"> </v>
      </c>
      <c r="H49" s="3" t="e">
        <f>IF(I49="",#REF!,I49)</f>
        <v>#N/A</v>
      </c>
      <c r="I49" s="2" t="e">
        <f t="shared" si="49"/>
        <v>#N/A</v>
      </c>
      <c r="J49" s="3" t="str">
        <f>IF(AND(Data!$F$37&lt;&gt;""),IF(AD49=$E49,1,""))</f>
        <v/>
      </c>
      <c r="K49" s="3">
        <f>IF(AND(Data!$F$40&lt;&gt;""),IF(AE49=$E49,2,""))</f>
        <v>2</v>
      </c>
      <c r="L49" s="3" t="str">
        <f>IF(AND(Data!$F$43&lt;&gt;""),IF(AF49=$E49,3,""))</f>
        <v/>
      </c>
      <c r="M49" s="3" t="str">
        <f>IF(AND(Data!$F$46&lt;&gt;""),IF(AG49=$E49,4,""))</f>
        <v/>
      </c>
      <c r="N49" s="3" t="str">
        <f>IF(AND(Data!$F$49&lt;&gt;""),IF(AH49=$E49,5,""))</f>
        <v/>
      </c>
      <c r="O49" s="3" t="str">
        <f>IF(AND(Calc!$LQ$3&lt;&gt;""),IF(AI49=$E49,6,""))</f>
        <v/>
      </c>
      <c r="P49" s="3">
        <f t="shared" si="50"/>
        <v>2</v>
      </c>
      <c r="Q49" s="3">
        <f t="shared" si="51"/>
        <v>2</v>
      </c>
      <c r="R49" s="3" t="str">
        <f t="shared" si="52"/>
        <v/>
      </c>
      <c r="S49" s="3" t="str">
        <f t="shared" si="53"/>
        <v/>
      </c>
      <c r="T49" s="3" t="str">
        <f t="shared" si="54"/>
        <v/>
      </c>
      <c r="U49" s="3">
        <f t="shared" si="55"/>
        <v>2</v>
      </c>
      <c r="V49" s="3">
        <f t="shared" si="56"/>
        <v>2</v>
      </c>
      <c r="W49" s="3" t="str">
        <f t="shared" si="57"/>
        <v/>
      </c>
      <c r="X49" s="3" t="str">
        <f t="shared" si="58"/>
        <v/>
      </c>
      <c r="Y49" s="3">
        <f t="shared" si="59"/>
        <v>2</v>
      </c>
      <c r="Z49" s="3">
        <f t="shared" si="60"/>
        <v>2</v>
      </c>
      <c r="AA49" s="3" t="str">
        <f t="shared" si="61"/>
        <v/>
      </c>
      <c r="AB49" s="3">
        <f t="shared" si="62"/>
        <v>2</v>
      </c>
      <c r="AC49" s="49">
        <f t="shared" si="63"/>
        <v>2</v>
      </c>
      <c r="AD49" s="3" t="str">
        <f>IF($C49&lt;Data!$F$37,E49,"")</f>
        <v/>
      </c>
      <c r="AE49" s="3" t="str">
        <f>IF(AND($C49&gt;=Data!$F$37),IF($C49&lt;Data!$F$40,E49,""))</f>
        <v xml:space="preserve"> </v>
      </c>
      <c r="AF49" s="3" t="b">
        <f>IF(AND($C49&gt;=Data!$F$40),IF($C49&lt;Data!$F$43,E49,""))</f>
        <v>0</v>
      </c>
      <c r="AG49" s="3" t="b">
        <f>IF(AND($C49&gt;=Data!$F$43),IF($C49&lt;Data!$F$46,E49,""))</f>
        <v>0</v>
      </c>
      <c r="AH49" s="3" t="b">
        <f>IF(AND($C49&gt;=Data!$F$46),IF($C49&lt;Data!$F$49,E49,""))</f>
        <v>0</v>
      </c>
      <c r="AI49" s="3" t="b">
        <f>IF(AND($C49&gt;=Data!$F$49),IF($C49&lt;=Calc!$LQ$3,E49,""))</f>
        <v>0</v>
      </c>
      <c r="AJ49" s="3" t="str">
        <f t="shared" si="274"/>
        <v xml:space="preserve"> </v>
      </c>
      <c r="AK49" s="3" t="str">
        <f t="shared" si="64"/>
        <v/>
      </c>
      <c r="AL49" s="3" t="e">
        <f t="shared" si="65"/>
        <v>#NUM!</v>
      </c>
      <c r="AM49" s="3" t="str">
        <f t="shared" si="66"/>
        <v/>
      </c>
      <c r="AN49" s="3" t="str">
        <f t="shared" si="67"/>
        <v/>
      </c>
      <c r="AO49" s="3" t="str">
        <f t="shared" si="68"/>
        <v/>
      </c>
      <c r="AP49" s="3" t="str">
        <f t="shared" si="69"/>
        <v/>
      </c>
      <c r="AQ49" s="3" t="e">
        <f t="shared" si="338"/>
        <v>#NUM!</v>
      </c>
      <c r="AR49" s="3" t="e">
        <f t="shared" si="339"/>
        <v>#NUM!</v>
      </c>
      <c r="AS49" s="3" t="str">
        <f t="shared" si="340"/>
        <v/>
      </c>
      <c r="AT49" s="3" t="str">
        <f t="shared" si="73"/>
        <v/>
      </c>
      <c r="AU49" s="3" t="str">
        <f t="shared" si="74"/>
        <v/>
      </c>
      <c r="AV49" s="3" t="e">
        <f t="shared" si="75"/>
        <v>#NUM!</v>
      </c>
      <c r="AW49" s="3" t="e">
        <f t="shared" si="76"/>
        <v>#NUM!</v>
      </c>
      <c r="AX49" s="3" t="str">
        <f t="shared" si="77"/>
        <v/>
      </c>
      <c r="AY49" s="3" t="str">
        <f t="shared" si="78"/>
        <v/>
      </c>
      <c r="AZ49" s="3" t="e">
        <f t="shared" si="79"/>
        <v>#NUM!</v>
      </c>
      <c r="BA49" s="3" t="e">
        <f t="shared" si="80"/>
        <v>#NUM!</v>
      </c>
      <c r="BB49" s="3" t="str">
        <f t="shared" si="81"/>
        <v/>
      </c>
      <c r="BC49" s="3" t="e">
        <f t="shared" si="82"/>
        <v>#NUM!</v>
      </c>
      <c r="BD49" s="3" t="e">
        <f t="shared" si="83"/>
        <v>#NUM!</v>
      </c>
      <c r="BE49" s="3" t="e">
        <f t="shared" si="84"/>
        <v>#NUM!</v>
      </c>
      <c r="BF49" s="9" t="e">
        <f t="shared" si="275"/>
        <v>#N/A</v>
      </c>
      <c r="BG49" s="3" t="e">
        <f t="shared" si="276"/>
        <v>#N/A</v>
      </c>
      <c r="BH49" s="3" t="e">
        <f t="shared" si="3"/>
        <v>#N/A</v>
      </c>
      <c r="BI49" s="3" t="e">
        <f t="shared" si="85"/>
        <v>#NUM!</v>
      </c>
      <c r="BJ49" s="44" t="str">
        <f t="shared" si="86"/>
        <v/>
      </c>
      <c r="BK49" s="52">
        <f t="shared" si="277"/>
        <v>2</v>
      </c>
      <c r="BL49" s="52" t="str">
        <f t="shared" ca="1" si="341"/>
        <v xml:space="preserve"> </v>
      </c>
      <c r="BM49" s="52" t="str">
        <f t="shared" ca="1" si="232"/>
        <v xml:space="preserve"> </v>
      </c>
      <c r="BN49" s="52" t="str">
        <f t="shared" ca="1" si="221"/>
        <v xml:space="preserve"> </v>
      </c>
      <c r="BO49" s="52" t="str">
        <f t="shared" ca="1" si="209"/>
        <v xml:space="preserve"> </v>
      </c>
      <c r="BP49" s="52" t="str">
        <f t="shared" ca="1" si="194"/>
        <v xml:space="preserve"> </v>
      </c>
      <c r="BQ49" s="52" t="str">
        <f t="shared" ca="1" si="87"/>
        <v xml:space="preserve"> </v>
      </c>
      <c r="BR49" s="52" t="e">
        <f t="shared" ca="1" si="278"/>
        <v>#N/A</v>
      </c>
      <c r="BS49" s="52"/>
      <c r="BT49" s="3" t="str">
        <f t="shared" si="279"/>
        <v/>
      </c>
      <c r="BU49" s="3">
        <f t="shared" si="280"/>
        <v>0</v>
      </c>
      <c r="BV49" s="3">
        <f t="shared" si="89"/>
        <v>1</v>
      </c>
      <c r="BW49" s="3">
        <f t="shared" si="326"/>
        <v>0</v>
      </c>
      <c r="BX49" s="3" t="str">
        <f t="shared" ca="1" si="281"/>
        <v xml:space="preserve"> </v>
      </c>
      <c r="BY49" s="3" t="str">
        <f t="shared" ca="1" si="233"/>
        <v/>
      </c>
      <c r="BZ49" s="3" t="str">
        <f t="shared" ca="1" si="222"/>
        <v/>
      </c>
      <c r="CA49" s="3" t="str">
        <f t="shared" ca="1" si="210"/>
        <v/>
      </c>
      <c r="CB49" s="3" t="str">
        <f t="shared" ca="1" si="195"/>
        <v/>
      </c>
      <c r="CC49" s="3" t="str">
        <f t="shared" ca="1" si="91"/>
        <v/>
      </c>
      <c r="CD49" s="3" t="str">
        <f t="shared" ca="1" si="8"/>
        <v/>
      </c>
      <c r="CE49" s="3" t="str">
        <f t="shared" ca="1" si="282"/>
        <v/>
      </c>
      <c r="CF49" s="3" t="str">
        <f t="shared" si="283"/>
        <v/>
      </c>
      <c r="CG49" s="37" t="e">
        <f t="shared" ca="1" si="284"/>
        <v>#N/A</v>
      </c>
      <c r="CH49" s="3" t="str">
        <f t="shared" si="285"/>
        <v/>
      </c>
      <c r="CI49" s="3">
        <f t="shared" si="92"/>
        <v>0</v>
      </c>
      <c r="CJ49" s="3">
        <f t="shared" si="196"/>
        <v>1</v>
      </c>
      <c r="CK49" s="3">
        <f t="shared" si="327"/>
        <v>0</v>
      </c>
      <c r="CL49" s="3" t="str">
        <f t="shared" ca="1" si="286"/>
        <v xml:space="preserve"> </v>
      </c>
      <c r="CM49" s="3" t="str">
        <f t="shared" ca="1" si="234"/>
        <v/>
      </c>
      <c r="CN49" s="3" t="str">
        <f t="shared" ca="1" si="223"/>
        <v/>
      </c>
      <c r="CO49" s="3" t="str">
        <f t="shared" ca="1" si="211"/>
        <v/>
      </c>
      <c r="CP49" s="3" t="str">
        <f t="shared" ca="1" si="198"/>
        <v/>
      </c>
      <c r="CQ49" s="3" t="str">
        <f t="shared" ca="1" si="93"/>
        <v/>
      </c>
      <c r="CR49" s="3" t="str">
        <f t="shared" ca="1" si="94"/>
        <v/>
      </c>
      <c r="CS49" s="3" t="str">
        <f t="shared" ca="1" si="287"/>
        <v/>
      </c>
      <c r="CT49" s="3" t="str">
        <f t="shared" si="96"/>
        <v/>
      </c>
      <c r="CU49" s="37" t="e">
        <f t="shared" ca="1" si="97"/>
        <v>#N/A</v>
      </c>
      <c r="CW49" s="3" t="str">
        <f t="shared" ca="1" si="328"/>
        <v/>
      </c>
      <c r="CX49" s="3">
        <f t="shared" ca="1" si="212"/>
        <v>0</v>
      </c>
      <c r="CY49" s="2">
        <f t="shared" ca="1" si="99"/>
        <v>0</v>
      </c>
      <c r="CZ49" s="3" t="str">
        <f t="shared" ca="1" si="288"/>
        <v/>
      </c>
      <c r="DA49" s="3" t="str">
        <f t="shared" ca="1" si="289"/>
        <v/>
      </c>
      <c r="DB49" s="3" t="str">
        <f t="shared" ca="1" si="290"/>
        <v/>
      </c>
      <c r="DC49" s="3" t="str">
        <f t="shared" ca="1" si="291"/>
        <v/>
      </c>
      <c r="DD49" s="37" t="e">
        <f t="shared" ca="1" si="292"/>
        <v>#N/A</v>
      </c>
      <c r="DE49" s="3" t="str">
        <f t="shared" ca="1" si="329"/>
        <v/>
      </c>
      <c r="DF49" s="3">
        <f t="shared" ca="1" si="199"/>
        <v>0</v>
      </c>
      <c r="DG49" s="2">
        <f t="shared" ca="1" si="102"/>
        <v>0</v>
      </c>
      <c r="DH49" s="3" t="str">
        <f t="shared" ca="1" si="293"/>
        <v/>
      </c>
      <c r="DI49" s="3" t="str">
        <f t="shared" ca="1" si="273"/>
        <v/>
      </c>
      <c r="DJ49" s="3" t="str">
        <f t="shared" ca="1" si="294"/>
        <v/>
      </c>
      <c r="DK49" s="3" t="str">
        <f t="shared" ca="1" si="103"/>
        <v/>
      </c>
      <c r="DL49" s="37" t="e">
        <f t="shared" ca="1" si="295"/>
        <v>#N/A</v>
      </c>
      <c r="DN49" s="2" t="str">
        <f t="shared" si="296"/>
        <v xml:space="preserve"> </v>
      </c>
      <c r="DO49" s="3" t="str">
        <f t="shared" si="104"/>
        <v xml:space="preserve"> </v>
      </c>
      <c r="DP49" s="3" t="str">
        <f t="shared" si="105"/>
        <v xml:space="preserve"> </v>
      </c>
      <c r="DT49" s="37" t="e">
        <f t="shared" si="297"/>
        <v>#N/A</v>
      </c>
      <c r="DU49" s="7">
        <v>42</v>
      </c>
      <c r="DV49" s="7">
        <v>16</v>
      </c>
      <c r="DW49" s="7">
        <v>27</v>
      </c>
      <c r="DX49" s="7"/>
      <c r="DY49" s="7" t="e">
        <f t="shared" si="298"/>
        <v>#NUM!</v>
      </c>
      <c r="DZ49" s="7" t="e">
        <f t="shared" si="299"/>
        <v>#NUM!</v>
      </c>
      <c r="EA49" s="7" t="e">
        <f t="shared" si="300"/>
        <v>#NUM!</v>
      </c>
      <c r="EB49" s="7" t="e">
        <f t="shared" si="330"/>
        <v>#NUM!</v>
      </c>
      <c r="EC49" s="3" t="e">
        <f t="shared" si="301"/>
        <v>#NUM!</v>
      </c>
      <c r="ED49" s="3" t="str">
        <f t="shared" si="108"/>
        <v/>
      </c>
      <c r="EE49" s="3" t="e">
        <f t="shared" si="109"/>
        <v>#DIV/0!</v>
      </c>
      <c r="EF49" s="3" t="str">
        <f t="shared" si="110"/>
        <v/>
      </c>
      <c r="EG49" s="3" t="str">
        <f t="shared" si="111"/>
        <v/>
      </c>
      <c r="EH49" s="3" t="str">
        <f t="shared" si="112"/>
        <v/>
      </c>
      <c r="EI49" s="3" t="str">
        <f t="shared" si="113"/>
        <v/>
      </c>
      <c r="EJ49" s="3" t="e">
        <f t="shared" si="114"/>
        <v>#DIV/0!</v>
      </c>
      <c r="EK49" s="3" t="e">
        <f t="shared" si="115"/>
        <v>#DIV/0!</v>
      </c>
      <c r="EL49" s="3" t="str">
        <f t="shared" si="116"/>
        <v/>
      </c>
      <c r="EM49" s="3" t="str">
        <f t="shared" si="117"/>
        <v/>
      </c>
      <c r="EN49" s="3" t="str">
        <f t="shared" si="118"/>
        <v/>
      </c>
      <c r="EO49" s="3" t="e">
        <f t="shared" si="119"/>
        <v>#DIV/0!</v>
      </c>
      <c r="EP49" s="3" t="e">
        <f t="shared" si="120"/>
        <v>#DIV/0!</v>
      </c>
      <c r="EQ49" s="3" t="str">
        <f t="shared" si="121"/>
        <v/>
      </c>
      <c r="ER49" s="3" t="str">
        <f t="shared" si="122"/>
        <v/>
      </c>
      <c r="ES49" s="3" t="e">
        <f t="shared" si="123"/>
        <v>#DIV/0!</v>
      </c>
      <c r="ET49" s="3" t="e">
        <f t="shared" si="124"/>
        <v>#DIV/0!</v>
      </c>
      <c r="EU49" s="3" t="str">
        <f t="shared" si="125"/>
        <v/>
      </c>
      <c r="EV49" s="3" t="e">
        <f t="shared" si="126"/>
        <v>#DIV/0!</v>
      </c>
      <c r="EW49" s="3" t="e">
        <f t="shared" si="127"/>
        <v>#DIV/0!</v>
      </c>
      <c r="EX49" s="3" t="e">
        <f t="shared" si="128"/>
        <v>#NUM!</v>
      </c>
      <c r="EZ49" s="40">
        <f t="shared" si="302"/>
        <v>1</v>
      </c>
      <c r="FA49" s="9" t="e">
        <f t="shared" si="303"/>
        <v>#NUM!</v>
      </c>
      <c r="FB49" s="9" t="e">
        <f t="shared" si="304"/>
        <v>#N/A</v>
      </c>
      <c r="FC49" s="9" t="e">
        <f t="shared" si="305"/>
        <v>#N/A</v>
      </c>
      <c r="FD49" s="9" t="e">
        <f t="shared" si="306"/>
        <v>#N/A</v>
      </c>
      <c r="FE49" s="3" t="e">
        <f t="shared" si="129"/>
        <v>#NUM!</v>
      </c>
      <c r="FG49" s="3" t="str">
        <f t="shared" si="130"/>
        <v/>
      </c>
      <c r="FH49" s="3" t="e">
        <f t="shared" si="131"/>
        <v>#DIV/0!</v>
      </c>
      <c r="FI49" s="3" t="str">
        <f t="shared" si="132"/>
        <v/>
      </c>
      <c r="FJ49" s="3" t="str">
        <f t="shared" si="133"/>
        <v/>
      </c>
      <c r="FK49" s="3" t="str">
        <f t="shared" si="134"/>
        <v/>
      </c>
      <c r="FL49" s="3" t="str">
        <f t="shared" si="135"/>
        <v/>
      </c>
      <c r="FM49" s="3" t="e">
        <f t="shared" si="136"/>
        <v>#DIV/0!</v>
      </c>
      <c r="FN49" s="3" t="e">
        <f t="shared" si="137"/>
        <v>#DIV/0!</v>
      </c>
      <c r="FO49" s="3" t="str">
        <f t="shared" si="138"/>
        <v/>
      </c>
      <c r="FP49" s="3" t="str">
        <f t="shared" si="139"/>
        <v/>
      </c>
      <c r="FQ49" s="3" t="str">
        <f t="shared" si="140"/>
        <v/>
      </c>
      <c r="FR49" s="3" t="e">
        <f t="shared" si="141"/>
        <v>#DIV/0!</v>
      </c>
      <c r="FS49" s="3" t="e">
        <f t="shared" si="142"/>
        <v>#DIV/0!</v>
      </c>
      <c r="FT49" s="3" t="str">
        <f t="shared" si="143"/>
        <v/>
      </c>
      <c r="FU49" s="3" t="str">
        <f t="shared" si="144"/>
        <v/>
      </c>
      <c r="FV49" s="3" t="e">
        <f t="shared" si="145"/>
        <v>#DIV/0!</v>
      </c>
      <c r="FW49" s="3" t="e">
        <f t="shared" si="146"/>
        <v>#DIV/0!</v>
      </c>
      <c r="FX49" s="3" t="str">
        <f t="shared" si="147"/>
        <v/>
      </c>
      <c r="FY49" s="3" t="e">
        <f t="shared" si="148"/>
        <v>#DIV/0!</v>
      </c>
      <c r="FZ49" s="3" t="e">
        <f t="shared" si="149"/>
        <v>#DIV/0!</v>
      </c>
      <c r="GA49" s="3" t="e">
        <f t="shared" si="150"/>
        <v>#NUM!</v>
      </c>
      <c r="GB49" s="3" t="str">
        <f t="shared" si="151"/>
        <v/>
      </c>
      <c r="GC49" s="3" t="str">
        <f t="shared" si="152"/>
        <v/>
      </c>
      <c r="GD49" s="3" t="str">
        <f t="shared" si="153"/>
        <v/>
      </c>
      <c r="GE49" s="3" t="str">
        <f t="shared" si="154"/>
        <v/>
      </c>
      <c r="GF49" s="3" t="str">
        <f t="shared" si="155"/>
        <v/>
      </c>
      <c r="GG49" s="3" t="str">
        <f t="shared" si="156"/>
        <v/>
      </c>
      <c r="GI49" s="9" t="str">
        <f t="shared" si="200"/>
        <v/>
      </c>
      <c r="GJ49" s="9" t="str">
        <f t="shared" si="331"/>
        <v/>
      </c>
      <c r="GK49" s="9" t="str">
        <f t="shared" si="332"/>
        <v/>
      </c>
      <c r="GL49" s="41" t="e">
        <f t="shared" si="159"/>
        <v>#DIV/0!</v>
      </c>
      <c r="GM49" s="41" t="e">
        <f t="shared" si="160"/>
        <v>#DIV/0!</v>
      </c>
      <c r="GN49" s="41" t="e">
        <f t="shared" si="307"/>
        <v>#N/A</v>
      </c>
      <c r="GO49" s="41" t="e">
        <f t="shared" si="308"/>
        <v>#N/A</v>
      </c>
      <c r="GP49" s="3" t="e">
        <f t="shared" si="161"/>
        <v>#NUM!</v>
      </c>
      <c r="GQ49" s="55" t="e">
        <f t="shared" si="309"/>
        <v>#NUM!</v>
      </c>
      <c r="GR49" s="55" t="e">
        <f t="shared" si="310"/>
        <v>#NUM!</v>
      </c>
      <c r="GS49" s="3" t="e">
        <f t="shared" si="311"/>
        <v>#NUM!</v>
      </c>
      <c r="GT49" s="3" t="e">
        <f t="shared" si="312"/>
        <v>#NUM!</v>
      </c>
      <c r="GU49" s="3" t="e">
        <f t="shared" si="313"/>
        <v>#NUM!</v>
      </c>
      <c r="GV49" s="3" t="e">
        <f t="shared" si="314"/>
        <v>#NUM!</v>
      </c>
      <c r="GX49" s="37" t="e">
        <f t="shared" si="315"/>
        <v>#NUM!</v>
      </c>
      <c r="GZ49" s="3" t="e">
        <f t="shared" si="316"/>
        <v>#NUM!</v>
      </c>
      <c r="HA49" s="3" t="e">
        <f t="shared" ca="1" si="336"/>
        <v>#NUM!</v>
      </c>
      <c r="HB49" s="2" t="e">
        <f t="shared" ca="1" si="214"/>
        <v>#NUM!</v>
      </c>
      <c r="HC49" s="2" t="e">
        <f t="shared" ca="1" si="224"/>
        <v>#NUM!</v>
      </c>
      <c r="HD49" s="39" t="e">
        <f t="shared" ca="1" si="163"/>
        <v>#NUM!</v>
      </c>
      <c r="HF49" s="3" t="str">
        <f t="shared" si="317"/>
        <v/>
      </c>
      <c r="HG49" s="3" t="str">
        <f t="shared" si="318"/>
        <v/>
      </c>
      <c r="HH49" s="3" t="str">
        <f t="shared" ca="1" si="342"/>
        <v xml:space="preserve"> </v>
      </c>
      <c r="HI49" s="3" t="str">
        <f t="shared" ca="1" si="248"/>
        <v/>
      </c>
      <c r="HJ49" s="3" t="str">
        <f t="shared" ca="1" si="241"/>
        <v/>
      </c>
      <c r="HK49" s="3" t="str">
        <f t="shared" ca="1" si="235"/>
        <v/>
      </c>
      <c r="HL49" s="3" t="str">
        <f t="shared" ca="1" si="225"/>
        <v/>
      </c>
      <c r="HM49" s="3" t="str">
        <f t="shared" ca="1" si="215"/>
        <v/>
      </c>
      <c r="HN49" s="3" t="str">
        <f t="shared" ca="1" si="201"/>
        <v/>
      </c>
      <c r="HO49" s="3" t="str">
        <f t="shared" ca="1" si="164"/>
        <v/>
      </c>
      <c r="HP49" s="37" t="e">
        <f t="shared" ca="1" si="319"/>
        <v>#N/A</v>
      </c>
      <c r="HQ49" s="3" t="str">
        <f t="shared" ca="1" si="343"/>
        <v xml:space="preserve"> </v>
      </c>
      <c r="HR49" s="3" t="str">
        <f t="shared" ca="1" si="250"/>
        <v/>
      </c>
      <c r="HS49" s="3" t="str">
        <f t="shared" ca="1" si="242"/>
        <v/>
      </c>
      <c r="HT49" s="3" t="str">
        <f t="shared" ca="1" si="236"/>
        <v/>
      </c>
      <c r="HU49" s="3" t="str">
        <f t="shared" ca="1" si="226"/>
        <v/>
      </c>
      <c r="HV49" s="3" t="str">
        <f t="shared" ca="1" si="216"/>
        <v/>
      </c>
      <c r="HW49" s="3" t="str">
        <f t="shared" ca="1" si="202"/>
        <v/>
      </c>
      <c r="HX49" s="3" t="str">
        <f t="shared" ca="1" si="165"/>
        <v/>
      </c>
      <c r="HY49" s="37" t="e">
        <f t="shared" ca="1" si="320"/>
        <v>#N/A</v>
      </c>
      <c r="IA49" s="3" t="e">
        <f t="shared" ca="1" si="333"/>
        <v>#NUM!</v>
      </c>
      <c r="IB49" s="3" t="e">
        <f t="shared" ca="1" si="203"/>
        <v>#NUM!</v>
      </c>
      <c r="IC49" s="2" t="e">
        <f t="shared" ca="1" si="167"/>
        <v>#NUM!</v>
      </c>
      <c r="ID49" s="37" t="e">
        <f t="shared" ca="1" si="321"/>
        <v>#NUM!</v>
      </c>
      <c r="IE49" s="3" t="e">
        <f t="shared" ca="1" si="334"/>
        <v>#NUM!</v>
      </c>
      <c r="IF49" s="3" t="e">
        <f t="shared" ca="1" si="335"/>
        <v>#NUM!</v>
      </c>
      <c r="IG49" s="2" t="e">
        <f t="shared" ca="1" si="170"/>
        <v>#NUM!</v>
      </c>
      <c r="IH49" s="37" t="e">
        <f t="shared" ca="1" si="322"/>
        <v>#NUM!</v>
      </c>
      <c r="II49" s="3" t="e">
        <f t="shared" si="171"/>
        <v>#N/A</v>
      </c>
      <c r="IJ49" s="3" t="e">
        <f t="shared" si="172"/>
        <v>#N/A</v>
      </c>
      <c r="IK49" s="3" t="e">
        <f t="shared" ca="1" si="269"/>
        <v>#N/A</v>
      </c>
      <c r="IL49" s="3" t="e">
        <f t="shared" ca="1" si="270"/>
        <v>#N/A</v>
      </c>
      <c r="IM49" s="3" t="e">
        <f t="shared" ca="1" si="267"/>
        <v>#N/A</v>
      </c>
      <c r="IN49" s="3" t="e">
        <f t="shared" ca="1" si="265"/>
        <v>#N/A</v>
      </c>
      <c r="IO49" s="3" t="e">
        <f t="shared" ca="1" si="263"/>
        <v>#N/A</v>
      </c>
      <c r="IP49" s="3" t="e">
        <f t="shared" ca="1" si="261"/>
        <v>#N/A</v>
      </c>
      <c r="IQ49" s="3" t="e">
        <f t="shared" ca="1" si="259"/>
        <v>#N/A</v>
      </c>
      <c r="IR49" s="3" t="e">
        <f t="shared" ca="1" si="257"/>
        <v>#N/A</v>
      </c>
      <c r="IS49" s="3" t="e">
        <f t="shared" ca="1" si="251"/>
        <v>#N/A</v>
      </c>
      <c r="IT49" s="3" t="e">
        <f t="shared" ca="1" si="243"/>
        <v>#N/A</v>
      </c>
      <c r="IU49" s="3" t="e">
        <f t="shared" ca="1" si="237"/>
        <v>#N/A</v>
      </c>
      <c r="IV49" s="3" t="e">
        <f t="shared" ca="1" si="227"/>
        <v>#N/A</v>
      </c>
      <c r="IW49" s="3" t="e">
        <f t="shared" ca="1" si="217"/>
        <v>#N/A</v>
      </c>
      <c r="IX49" s="3" t="e">
        <f t="shared" ca="1" si="204"/>
        <v>#N/A</v>
      </c>
      <c r="IY49" s="3" t="e">
        <f t="shared" ca="1" si="173"/>
        <v>#N/A</v>
      </c>
      <c r="IZ49" s="37" t="e">
        <f t="shared" ca="1" si="323"/>
        <v>#N/A</v>
      </c>
      <c r="JB49" s="3" t="str">
        <f t="shared" si="174"/>
        <v/>
      </c>
      <c r="JC49" s="55" t="e">
        <f t="shared" si="324"/>
        <v>#NUM!</v>
      </c>
      <c r="JD49" s="41" t="e">
        <f t="shared" si="176"/>
        <v>#NUM!</v>
      </c>
      <c r="JE49" s="41" t="e">
        <f t="shared" si="177"/>
        <v>#NUM!</v>
      </c>
      <c r="JF49" s="3" t="e">
        <f t="shared" si="178"/>
        <v>#NUM!</v>
      </c>
      <c r="JG49" s="41" t="e">
        <f t="shared" si="179"/>
        <v>#NUM!</v>
      </c>
      <c r="JH49" s="41" t="e">
        <f t="shared" si="180"/>
        <v>#NUM!</v>
      </c>
      <c r="JJ49" s="37" t="e">
        <f t="shared" si="181"/>
        <v>#NUM!</v>
      </c>
      <c r="JL49" s="3" t="e">
        <f t="shared" si="182"/>
        <v>#NUM!</v>
      </c>
      <c r="JM49" s="3" t="e">
        <f t="shared" ca="1" si="337"/>
        <v>#NUM!</v>
      </c>
      <c r="JP49" s="37" t="e">
        <f t="shared" ca="1" si="183"/>
        <v>#NUM!</v>
      </c>
      <c r="JR49" s="37" t="str">
        <f t="shared" si="184"/>
        <v/>
      </c>
      <c r="JS49" s="3" t="str">
        <f t="shared" si="185"/>
        <v/>
      </c>
      <c r="JT49" s="3" t="str">
        <f t="shared" ca="1" si="344"/>
        <v xml:space="preserve"> </v>
      </c>
      <c r="JU49" s="3" t="str">
        <f t="shared" ca="1" si="253"/>
        <v/>
      </c>
      <c r="JV49" s="3" t="str">
        <f t="shared" ca="1" si="244"/>
        <v/>
      </c>
      <c r="JW49" s="3" t="str">
        <f t="shared" ca="1" si="238"/>
        <v/>
      </c>
      <c r="JX49" s="3" t="str">
        <f t="shared" ca="1" si="228"/>
        <v/>
      </c>
      <c r="JY49" s="3" t="str">
        <f t="shared" ca="1" si="218"/>
        <v/>
      </c>
      <c r="JZ49" s="3" t="str">
        <f t="shared" ca="1" si="206"/>
        <v/>
      </c>
      <c r="KA49" s="3" t="str">
        <f t="shared" ca="1" si="186"/>
        <v/>
      </c>
      <c r="KB49" s="3" t="e">
        <f t="shared" ca="1" si="187"/>
        <v>#N/A</v>
      </c>
      <c r="KC49" s="3" t="str">
        <f t="shared" ca="1" si="345"/>
        <v xml:space="preserve"> </v>
      </c>
      <c r="KD49" s="3" t="str">
        <f t="shared" ca="1" si="255"/>
        <v/>
      </c>
      <c r="KE49" s="3" t="str">
        <f t="shared" ca="1" si="245"/>
        <v/>
      </c>
      <c r="KF49" s="3" t="str">
        <f t="shared" ca="1" si="239"/>
        <v/>
      </c>
      <c r="KG49" s="3" t="str">
        <f t="shared" ca="1" si="229"/>
        <v/>
      </c>
      <c r="KH49" s="3" t="str">
        <f t="shared" ca="1" si="219"/>
        <v/>
      </c>
      <c r="KI49" s="3" t="str">
        <f t="shared" ca="1" si="207"/>
        <v/>
      </c>
      <c r="KJ49" s="3" t="str">
        <f t="shared" ca="1" si="188"/>
        <v/>
      </c>
      <c r="KK49" s="3" t="e">
        <f t="shared" ca="1" si="189"/>
        <v>#N/A</v>
      </c>
      <c r="KU49" s="3" t="e">
        <f t="shared" si="190"/>
        <v>#NUM!</v>
      </c>
      <c r="KV49" s="3" t="e">
        <f t="shared" si="191"/>
        <v>#NUM!</v>
      </c>
      <c r="KW49" s="3" t="e">
        <f t="shared" ca="1" si="271"/>
        <v>#NUM!</v>
      </c>
      <c r="KX49" s="3" t="e">
        <f t="shared" ca="1" si="272"/>
        <v>#NUM!</v>
      </c>
      <c r="KY49" s="3" t="e">
        <f t="shared" ca="1" si="268"/>
        <v>#NUM!</v>
      </c>
      <c r="KZ49" s="3" t="e">
        <f t="shared" ca="1" si="266"/>
        <v>#NUM!</v>
      </c>
      <c r="LA49" s="3" t="e">
        <f t="shared" ca="1" si="264"/>
        <v>#NUM!</v>
      </c>
      <c r="LB49" s="3" t="e">
        <f t="shared" ca="1" si="262"/>
        <v>#NUM!</v>
      </c>
      <c r="LC49" s="3" t="e">
        <f t="shared" ca="1" si="260"/>
        <v>#NUM!</v>
      </c>
      <c r="LD49" s="3" t="e">
        <f t="shared" ca="1" si="258"/>
        <v>#NUM!</v>
      </c>
      <c r="LE49" s="3" t="e">
        <f t="shared" ca="1" si="256"/>
        <v>#NUM!</v>
      </c>
      <c r="LF49" s="3" t="e">
        <f t="shared" ca="1" si="246"/>
        <v>#NUM!</v>
      </c>
      <c r="LG49" s="3" t="e">
        <f t="shared" ca="1" si="240"/>
        <v>#NUM!</v>
      </c>
      <c r="LH49" s="3" t="e">
        <f t="shared" ca="1" si="230"/>
        <v>#NUM!</v>
      </c>
      <c r="LI49" s="3" t="e">
        <f t="shared" ca="1" si="220"/>
        <v>#NUM!</v>
      </c>
      <c r="LJ49" s="3" t="e">
        <f t="shared" ca="1" si="208"/>
        <v>#NUM!</v>
      </c>
      <c r="LK49" s="3" t="e">
        <f t="shared" ca="1" si="192"/>
        <v>#NUM!</v>
      </c>
      <c r="LL49" s="37" t="e">
        <f t="shared" ca="1" si="325"/>
        <v>#NUM!</v>
      </c>
    </row>
    <row r="50" spans="1:324" s="3" customFormat="1">
      <c r="A50" s="42" t="e">
        <f>IF(D50="","",Data!C58)</f>
        <v>#N/A</v>
      </c>
      <c r="B50" s="5" t="e">
        <f>IF(D50="","",Data!B58)</f>
        <v>#N/A</v>
      </c>
      <c r="C50" s="3">
        <v>42</v>
      </c>
      <c r="D50" s="3" t="e">
        <f>IF(Data!C58="", NA(), Data!C58)</f>
        <v>#N/A</v>
      </c>
      <c r="E50" s="3" t="str">
        <f>IF(Data!C58="", " ", Data!D58)</f>
        <v xml:space="preserve"> </v>
      </c>
      <c r="F50" s="3" t="str">
        <f>IF(E50=" "," ",Data!F$26)</f>
        <v xml:space="preserve"> </v>
      </c>
      <c r="G50" s="3" t="str">
        <f>IF($C50&lt;Data!$F$37,"x"," ")</f>
        <v xml:space="preserve"> </v>
      </c>
      <c r="H50" s="3" t="e">
        <f>IF(I50="",#REF!,I50)</f>
        <v>#N/A</v>
      </c>
      <c r="I50" s="2" t="e">
        <f t="shared" si="49"/>
        <v>#N/A</v>
      </c>
      <c r="J50" s="3" t="str">
        <f>IF(AND(Data!$F$37&lt;&gt;""),IF(AD50=$E50,1,""))</f>
        <v/>
      </c>
      <c r="K50" s="3">
        <f>IF(AND(Data!$F$40&lt;&gt;""),IF(AE50=$E50,2,""))</f>
        <v>2</v>
      </c>
      <c r="L50" s="3" t="str">
        <f>IF(AND(Data!$F$43&lt;&gt;""),IF(AF50=$E50,3,""))</f>
        <v/>
      </c>
      <c r="M50" s="3" t="str">
        <f>IF(AND(Data!$F$46&lt;&gt;""),IF(AG50=$E50,4,""))</f>
        <v/>
      </c>
      <c r="N50" s="3" t="str">
        <f>IF(AND(Data!$F$49&lt;&gt;""),IF(AH50=$E50,5,""))</f>
        <v/>
      </c>
      <c r="O50" s="3" t="str">
        <f>IF(AND(Calc!$LQ$3&lt;&gt;""),IF(AI50=$E50,6,""))</f>
        <v/>
      </c>
      <c r="P50" s="3">
        <f t="shared" si="50"/>
        <v>2</v>
      </c>
      <c r="Q50" s="3">
        <f t="shared" si="51"/>
        <v>2</v>
      </c>
      <c r="R50" s="3" t="str">
        <f t="shared" si="52"/>
        <v/>
      </c>
      <c r="S50" s="3" t="str">
        <f t="shared" si="53"/>
        <v/>
      </c>
      <c r="T50" s="3" t="str">
        <f t="shared" si="54"/>
        <v/>
      </c>
      <c r="U50" s="3">
        <f t="shared" si="55"/>
        <v>2</v>
      </c>
      <c r="V50" s="3">
        <f t="shared" si="56"/>
        <v>2</v>
      </c>
      <c r="W50" s="3" t="str">
        <f t="shared" si="57"/>
        <v/>
      </c>
      <c r="X50" s="3" t="str">
        <f t="shared" si="58"/>
        <v/>
      </c>
      <c r="Y50" s="3">
        <f t="shared" si="59"/>
        <v>2</v>
      </c>
      <c r="Z50" s="3">
        <f t="shared" si="60"/>
        <v>2</v>
      </c>
      <c r="AA50" s="3" t="str">
        <f t="shared" si="61"/>
        <v/>
      </c>
      <c r="AB50" s="3">
        <f t="shared" si="62"/>
        <v>2</v>
      </c>
      <c r="AC50" s="49">
        <f t="shared" si="63"/>
        <v>2</v>
      </c>
      <c r="AD50" s="3" t="str">
        <f>IF($C50&lt;Data!$F$37,E50,"")</f>
        <v/>
      </c>
      <c r="AE50" s="3" t="str">
        <f>IF(AND($C50&gt;=Data!$F$37),IF($C50&lt;Data!$F$40,E50,""))</f>
        <v xml:space="preserve"> </v>
      </c>
      <c r="AF50" s="3" t="b">
        <f>IF(AND($C50&gt;=Data!$F$40),IF($C50&lt;Data!$F$43,E50,""))</f>
        <v>0</v>
      </c>
      <c r="AG50" s="3" t="b">
        <f>IF(AND($C50&gt;=Data!$F$43),IF($C50&lt;Data!$F$46,E50,""))</f>
        <v>0</v>
      </c>
      <c r="AH50" s="3" t="b">
        <f>IF(AND($C50&gt;=Data!$F$46),IF($C50&lt;Data!$F$49,E50,""))</f>
        <v>0</v>
      </c>
      <c r="AI50" s="3" t="b">
        <f>IF(AND($C50&gt;=Data!$F$49),IF($C50&lt;=Calc!$LQ$3,E50,""))</f>
        <v>0</v>
      </c>
      <c r="AJ50" s="3" t="str">
        <f t="shared" si="274"/>
        <v xml:space="preserve"> </v>
      </c>
      <c r="AK50" s="3" t="str">
        <f t="shared" si="64"/>
        <v/>
      </c>
      <c r="AL50" s="3" t="e">
        <f t="shared" si="65"/>
        <v>#NUM!</v>
      </c>
      <c r="AM50" s="3" t="str">
        <f t="shared" si="66"/>
        <v/>
      </c>
      <c r="AN50" s="3" t="str">
        <f t="shared" si="67"/>
        <v/>
      </c>
      <c r="AO50" s="3" t="str">
        <f t="shared" si="68"/>
        <v/>
      </c>
      <c r="AP50" s="3" t="str">
        <f t="shared" si="69"/>
        <v/>
      </c>
      <c r="AQ50" s="3" t="e">
        <f t="shared" si="338"/>
        <v>#NUM!</v>
      </c>
      <c r="AR50" s="3" t="e">
        <f t="shared" si="339"/>
        <v>#NUM!</v>
      </c>
      <c r="AS50" s="3" t="str">
        <f t="shared" si="340"/>
        <v/>
      </c>
      <c r="AT50" s="3" t="str">
        <f t="shared" si="73"/>
        <v/>
      </c>
      <c r="AU50" s="3" t="str">
        <f t="shared" si="74"/>
        <v/>
      </c>
      <c r="AV50" s="3" t="e">
        <f t="shared" si="75"/>
        <v>#NUM!</v>
      </c>
      <c r="AW50" s="3" t="e">
        <f t="shared" si="76"/>
        <v>#NUM!</v>
      </c>
      <c r="AX50" s="3" t="str">
        <f t="shared" si="77"/>
        <v/>
      </c>
      <c r="AY50" s="3" t="str">
        <f t="shared" si="78"/>
        <v/>
      </c>
      <c r="AZ50" s="3" t="e">
        <f t="shared" si="79"/>
        <v>#NUM!</v>
      </c>
      <c r="BA50" s="3" t="e">
        <f t="shared" si="80"/>
        <v>#NUM!</v>
      </c>
      <c r="BB50" s="3" t="str">
        <f t="shared" si="81"/>
        <v/>
      </c>
      <c r="BC50" s="3" t="e">
        <f t="shared" si="82"/>
        <v>#NUM!</v>
      </c>
      <c r="BD50" s="3" t="e">
        <f t="shared" si="83"/>
        <v>#NUM!</v>
      </c>
      <c r="BE50" s="3" t="e">
        <f t="shared" si="84"/>
        <v>#NUM!</v>
      </c>
      <c r="BF50" s="9" t="e">
        <f t="shared" si="275"/>
        <v>#N/A</v>
      </c>
      <c r="BG50" s="3" t="e">
        <f t="shared" si="276"/>
        <v>#N/A</v>
      </c>
      <c r="BH50" s="3" t="e">
        <f t="shared" si="3"/>
        <v>#N/A</v>
      </c>
      <c r="BI50" s="3" t="e">
        <f t="shared" si="85"/>
        <v>#NUM!</v>
      </c>
      <c r="BJ50" s="44" t="str">
        <f t="shared" si="86"/>
        <v/>
      </c>
      <c r="BK50" s="52">
        <f t="shared" si="277"/>
        <v>2</v>
      </c>
      <c r="BL50" s="52" t="str">
        <f t="shared" ca="1" si="341"/>
        <v xml:space="preserve"> </v>
      </c>
      <c r="BM50" s="52" t="str">
        <f t="shared" ca="1" si="232"/>
        <v xml:space="preserve"> </v>
      </c>
      <c r="BN50" s="52" t="str">
        <f t="shared" ca="1" si="221"/>
        <v xml:space="preserve"> </v>
      </c>
      <c r="BO50" s="52" t="str">
        <f t="shared" ca="1" si="209"/>
        <v xml:space="preserve"> </v>
      </c>
      <c r="BP50" s="52" t="str">
        <f t="shared" ca="1" si="194"/>
        <v xml:space="preserve"> </v>
      </c>
      <c r="BQ50" s="52" t="str">
        <f t="shared" ca="1" si="87"/>
        <v xml:space="preserve"> </v>
      </c>
      <c r="BR50" s="52" t="e">
        <f t="shared" ca="1" si="278"/>
        <v>#N/A</v>
      </c>
      <c r="BS50" s="52"/>
      <c r="BT50" s="3" t="str">
        <f t="shared" si="279"/>
        <v/>
      </c>
      <c r="BU50" s="3">
        <f t="shared" si="280"/>
        <v>0</v>
      </c>
      <c r="BV50" s="3">
        <f t="shared" si="89"/>
        <v>1</v>
      </c>
      <c r="BW50" s="3">
        <f t="shared" si="326"/>
        <v>0</v>
      </c>
      <c r="BX50" s="3" t="str">
        <f t="shared" ca="1" si="281"/>
        <v xml:space="preserve"> </v>
      </c>
      <c r="BY50" s="3" t="str">
        <f t="shared" ca="1" si="233"/>
        <v/>
      </c>
      <c r="BZ50" s="3" t="str">
        <f t="shared" ca="1" si="222"/>
        <v/>
      </c>
      <c r="CA50" s="3" t="str">
        <f t="shared" ca="1" si="210"/>
        <v/>
      </c>
      <c r="CB50" s="3" t="str">
        <f t="shared" ca="1" si="195"/>
        <v/>
      </c>
      <c r="CC50" s="3" t="str">
        <f t="shared" ca="1" si="91"/>
        <v/>
      </c>
      <c r="CD50" s="3" t="str">
        <f t="shared" ca="1" si="8"/>
        <v/>
      </c>
      <c r="CE50" s="3" t="str">
        <f t="shared" ca="1" si="282"/>
        <v/>
      </c>
      <c r="CF50" s="3" t="str">
        <f t="shared" si="283"/>
        <v/>
      </c>
      <c r="CG50" s="37" t="e">
        <f t="shared" ca="1" si="284"/>
        <v>#N/A</v>
      </c>
      <c r="CH50" s="3" t="str">
        <f t="shared" si="285"/>
        <v/>
      </c>
      <c r="CI50" s="3">
        <f t="shared" si="92"/>
        <v>0</v>
      </c>
      <c r="CJ50" s="3">
        <f t="shared" si="196"/>
        <v>1</v>
      </c>
      <c r="CK50" s="3">
        <f t="shared" si="327"/>
        <v>0</v>
      </c>
      <c r="CL50" s="3" t="str">
        <f t="shared" ca="1" si="286"/>
        <v xml:space="preserve"> </v>
      </c>
      <c r="CM50" s="3" t="str">
        <f t="shared" ca="1" si="234"/>
        <v/>
      </c>
      <c r="CN50" s="3" t="str">
        <f t="shared" ca="1" si="223"/>
        <v/>
      </c>
      <c r="CO50" s="3" t="str">
        <f t="shared" ca="1" si="211"/>
        <v/>
      </c>
      <c r="CP50" s="3" t="str">
        <f t="shared" ca="1" si="198"/>
        <v/>
      </c>
      <c r="CQ50" s="3" t="str">
        <f t="shared" ca="1" si="93"/>
        <v/>
      </c>
      <c r="CR50" s="3" t="str">
        <f t="shared" ca="1" si="94"/>
        <v/>
      </c>
      <c r="CS50" s="3" t="str">
        <f t="shared" ca="1" si="287"/>
        <v/>
      </c>
      <c r="CT50" s="3" t="str">
        <f t="shared" si="96"/>
        <v/>
      </c>
      <c r="CU50" s="37" t="e">
        <f t="shared" ca="1" si="97"/>
        <v>#N/A</v>
      </c>
      <c r="CW50" s="3" t="str">
        <f t="shared" ca="1" si="328"/>
        <v/>
      </c>
      <c r="CX50" s="3">
        <f t="shared" ca="1" si="212"/>
        <v>0</v>
      </c>
      <c r="CY50" s="2">
        <f t="shared" ca="1" si="99"/>
        <v>0</v>
      </c>
      <c r="CZ50" s="3" t="str">
        <f t="shared" ca="1" si="288"/>
        <v/>
      </c>
      <c r="DA50" s="3" t="str">
        <f t="shared" ca="1" si="289"/>
        <v/>
      </c>
      <c r="DB50" s="3" t="str">
        <f t="shared" ca="1" si="290"/>
        <v/>
      </c>
      <c r="DC50" s="3" t="str">
        <f t="shared" ca="1" si="291"/>
        <v/>
      </c>
      <c r="DD50" s="37" t="e">
        <f t="shared" ca="1" si="292"/>
        <v>#N/A</v>
      </c>
      <c r="DE50" s="3" t="str">
        <f t="shared" ca="1" si="329"/>
        <v/>
      </c>
      <c r="DF50" s="3">
        <f t="shared" ca="1" si="199"/>
        <v>0</v>
      </c>
      <c r="DG50" s="2">
        <f t="shared" ca="1" si="102"/>
        <v>0</v>
      </c>
      <c r="DH50" s="3" t="str">
        <f t="shared" ca="1" si="293"/>
        <v/>
      </c>
      <c r="DI50" s="3" t="str">
        <f t="shared" ca="1" si="273"/>
        <v/>
      </c>
      <c r="DJ50" s="3" t="str">
        <f t="shared" ca="1" si="294"/>
        <v/>
      </c>
      <c r="DK50" s="3" t="str">
        <f t="shared" ca="1" si="103"/>
        <v/>
      </c>
      <c r="DL50" s="37" t="e">
        <f t="shared" ca="1" si="295"/>
        <v>#N/A</v>
      </c>
      <c r="DN50" s="2" t="str">
        <f t="shared" si="296"/>
        <v xml:space="preserve"> </v>
      </c>
      <c r="DO50" s="3" t="str">
        <f t="shared" si="104"/>
        <v xml:space="preserve"> </v>
      </c>
      <c r="DP50" s="3" t="str">
        <f t="shared" si="105"/>
        <v xml:space="preserve"> </v>
      </c>
      <c r="DT50" s="37" t="e">
        <f t="shared" si="297"/>
        <v>#N/A</v>
      </c>
      <c r="DU50" s="7">
        <v>43</v>
      </c>
      <c r="DV50" s="7">
        <v>17</v>
      </c>
      <c r="DW50" s="7">
        <v>27</v>
      </c>
      <c r="DX50" s="7"/>
      <c r="DY50" s="7" t="e">
        <f t="shared" si="298"/>
        <v>#NUM!</v>
      </c>
      <c r="DZ50" s="7" t="e">
        <f t="shared" si="299"/>
        <v>#NUM!</v>
      </c>
      <c r="EA50" s="7" t="e">
        <f t="shared" si="300"/>
        <v>#NUM!</v>
      </c>
      <c r="EB50" s="7" t="e">
        <f t="shared" si="330"/>
        <v>#NUM!</v>
      </c>
      <c r="EC50" s="3" t="e">
        <f t="shared" si="301"/>
        <v>#NUM!</v>
      </c>
      <c r="ED50" s="3" t="str">
        <f t="shared" si="108"/>
        <v/>
      </c>
      <c r="EE50" s="3" t="e">
        <f t="shared" si="109"/>
        <v>#DIV/0!</v>
      </c>
      <c r="EF50" s="3" t="str">
        <f t="shared" si="110"/>
        <v/>
      </c>
      <c r="EG50" s="3" t="str">
        <f t="shared" si="111"/>
        <v/>
      </c>
      <c r="EH50" s="3" t="str">
        <f t="shared" si="112"/>
        <v/>
      </c>
      <c r="EI50" s="3" t="str">
        <f t="shared" si="113"/>
        <v/>
      </c>
      <c r="EJ50" s="3" t="e">
        <f t="shared" si="114"/>
        <v>#DIV/0!</v>
      </c>
      <c r="EK50" s="3" t="e">
        <f t="shared" si="115"/>
        <v>#DIV/0!</v>
      </c>
      <c r="EL50" s="3" t="str">
        <f t="shared" si="116"/>
        <v/>
      </c>
      <c r="EM50" s="3" t="str">
        <f t="shared" si="117"/>
        <v/>
      </c>
      <c r="EN50" s="3" t="str">
        <f t="shared" si="118"/>
        <v/>
      </c>
      <c r="EO50" s="3" t="e">
        <f t="shared" si="119"/>
        <v>#DIV/0!</v>
      </c>
      <c r="EP50" s="3" t="e">
        <f t="shared" si="120"/>
        <v>#DIV/0!</v>
      </c>
      <c r="EQ50" s="3" t="str">
        <f t="shared" si="121"/>
        <v/>
      </c>
      <c r="ER50" s="3" t="str">
        <f t="shared" si="122"/>
        <v/>
      </c>
      <c r="ES50" s="3" t="e">
        <f t="shared" si="123"/>
        <v>#DIV/0!</v>
      </c>
      <c r="ET50" s="3" t="e">
        <f t="shared" si="124"/>
        <v>#DIV/0!</v>
      </c>
      <c r="EU50" s="3" t="str">
        <f t="shared" si="125"/>
        <v/>
      </c>
      <c r="EV50" s="3" t="e">
        <f t="shared" si="126"/>
        <v>#DIV/0!</v>
      </c>
      <c r="EW50" s="3" t="e">
        <f t="shared" si="127"/>
        <v>#DIV/0!</v>
      </c>
      <c r="EX50" s="3" t="e">
        <f t="shared" si="128"/>
        <v>#NUM!</v>
      </c>
      <c r="EZ50" s="40">
        <f t="shared" si="302"/>
        <v>1</v>
      </c>
      <c r="FA50" s="9" t="e">
        <f t="shared" si="303"/>
        <v>#NUM!</v>
      </c>
      <c r="FB50" s="9" t="e">
        <f t="shared" si="304"/>
        <v>#N/A</v>
      </c>
      <c r="FC50" s="9" t="e">
        <f t="shared" si="305"/>
        <v>#N/A</v>
      </c>
      <c r="FD50" s="9" t="e">
        <f t="shared" si="306"/>
        <v>#N/A</v>
      </c>
      <c r="FE50" s="3" t="e">
        <f t="shared" si="129"/>
        <v>#NUM!</v>
      </c>
      <c r="FG50" s="3" t="str">
        <f t="shared" si="130"/>
        <v/>
      </c>
      <c r="FH50" s="3" t="e">
        <f t="shared" si="131"/>
        <v>#DIV/0!</v>
      </c>
      <c r="FI50" s="3" t="str">
        <f t="shared" si="132"/>
        <v/>
      </c>
      <c r="FJ50" s="3" t="str">
        <f t="shared" si="133"/>
        <v/>
      </c>
      <c r="FK50" s="3" t="str">
        <f t="shared" si="134"/>
        <v/>
      </c>
      <c r="FL50" s="3" t="str">
        <f t="shared" si="135"/>
        <v/>
      </c>
      <c r="FM50" s="3" t="e">
        <f t="shared" si="136"/>
        <v>#DIV/0!</v>
      </c>
      <c r="FN50" s="3" t="e">
        <f t="shared" si="137"/>
        <v>#DIV/0!</v>
      </c>
      <c r="FO50" s="3" t="str">
        <f t="shared" si="138"/>
        <v/>
      </c>
      <c r="FP50" s="3" t="str">
        <f t="shared" si="139"/>
        <v/>
      </c>
      <c r="FQ50" s="3" t="str">
        <f t="shared" si="140"/>
        <v/>
      </c>
      <c r="FR50" s="3" t="e">
        <f t="shared" si="141"/>
        <v>#DIV/0!</v>
      </c>
      <c r="FS50" s="3" t="e">
        <f t="shared" si="142"/>
        <v>#DIV/0!</v>
      </c>
      <c r="FT50" s="3" t="str">
        <f t="shared" si="143"/>
        <v/>
      </c>
      <c r="FU50" s="3" t="str">
        <f t="shared" si="144"/>
        <v/>
      </c>
      <c r="FV50" s="3" t="e">
        <f t="shared" si="145"/>
        <v>#DIV/0!</v>
      </c>
      <c r="FW50" s="3" t="e">
        <f t="shared" si="146"/>
        <v>#DIV/0!</v>
      </c>
      <c r="FX50" s="3" t="str">
        <f t="shared" si="147"/>
        <v/>
      </c>
      <c r="FY50" s="3" t="e">
        <f t="shared" si="148"/>
        <v>#DIV/0!</v>
      </c>
      <c r="FZ50" s="3" t="e">
        <f t="shared" si="149"/>
        <v>#DIV/0!</v>
      </c>
      <c r="GA50" s="3" t="e">
        <f t="shared" si="150"/>
        <v>#NUM!</v>
      </c>
      <c r="GB50" s="3" t="str">
        <f t="shared" si="151"/>
        <v/>
      </c>
      <c r="GC50" s="3" t="str">
        <f t="shared" si="152"/>
        <v/>
      </c>
      <c r="GD50" s="3" t="str">
        <f t="shared" si="153"/>
        <v/>
      </c>
      <c r="GE50" s="3" t="str">
        <f t="shared" si="154"/>
        <v/>
      </c>
      <c r="GF50" s="3" t="str">
        <f t="shared" si="155"/>
        <v/>
      </c>
      <c r="GG50" s="3" t="str">
        <f t="shared" si="156"/>
        <v/>
      </c>
      <c r="GI50" s="9" t="str">
        <f t="shared" si="200"/>
        <v/>
      </c>
      <c r="GJ50" s="9" t="str">
        <f t="shared" si="331"/>
        <v/>
      </c>
      <c r="GK50" s="9" t="str">
        <f t="shared" si="332"/>
        <v/>
      </c>
      <c r="GL50" s="41" t="e">
        <f t="shared" si="159"/>
        <v>#DIV/0!</v>
      </c>
      <c r="GM50" s="41" t="e">
        <f t="shared" si="160"/>
        <v>#DIV/0!</v>
      </c>
      <c r="GN50" s="41" t="e">
        <f t="shared" si="307"/>
        <v>#N/A</v>
      </c>
      <c r="GO50" s="41" t="e">
        <f t="shared" si="308"/>
        <v>#N/A</v>
      </c>
      <c r="GP50" s="3" t="e">
        <f t="shared" si="161"/>
        <v>#NUM!</v>
      </c>
      <c r="GQ50" s="55" t="e">
        <f t="shared" si="309"/>
        <v>#NUM!</v>
      </c>
      <c r="GR50" s="55" t="e">
        <f t="shared" si="310"/>
        <v>#NUM!</v>
      </c>
      <c r="GS50" s="3" t="e">
        <f t="shared" si="311"/>
        <v>#NUM!</v>
      </c>
      <c r="GT50" s="3" t="e">
        <f t="shared" si="312"/>
        <v>#NUM!</v>
      </c>
      <c r="GU50" s="3" t="e">
        <f t="shared" si="313"/>
        <v>#NUM!</v>
      </c>
      <c r="GV50" s="3" t="e">
        <f t="shared" si="314"/>
        <v>#NUM!</v>
      </c>
      <c r="GX50" s="37" t="e">
        <f t="shared" si="315"/>
        <v>#NUM!</v>
      </c>
      <c r="GZ50" s="3" t="e">
        <f t="shared" si="316"/>
        <v>#NUM!</v>
      </c>
      <c r="HA50" s="3" t="e">
        <f t="shared" ca="1" si="336"/>
        <v>#NUM!</v>
      </c>
      <c r="HB50" s="2" t="e">
        <f t="shared" ca="1" si="214"/>
        <v>#NUM!</v>
      </c>
      <c r="HC50" s="2" t="e">
        <f t="shared" ca="1" si="224"/>
        <v>#NUM!</v>
      </c>
      <c r="HD50" s="39" t="e">
        <f t="shared" ca="1" si="163"/>
        <v>#NUM!</v>
      </c>
      <c r="HF50" s="3" t="str">
        <f t="shared" si="317"/>
        <v/>
      </c>
      <c r="HG50" s="3" t="str">
        <f t="shared" si="318"/>
        <v/>
      </c>
      <c r="HH50" s="3" t="str">
        <f t="shared" ca="1" si="342"/>
        <v xml:space="preserve"> </v>
      </c>
      <c r="HI50" s="3" t="str">
        <f t="shared" ca="1" si="248"/>
        <v/>
      </c>
      <c r="HJ50" s="3" t="str">
        <f t="shared" ca="1" si="241"/>
        <v/>
      </c>
      <c r="HK50" s="3" t="str">
        <f t="shared" ca="1" si="235"/>
        <v/>
      </c>
      <c r="HL50" s="3" t="str">
        <f t="shared" ca="1" si="225"/>
        <v/>
      </c>
      <c r="HM50" s="3" t="str">
        <f t="shared" ca="1" si="215"/>
        <v/>
      </c>
      <c r="HN50" s="3" t="str">
        <f t="shared" ca="1" si="201"/>
        <v/>
      </c>
      <c r="HO50" s="3" t="str">
        <f t="shared" ca="1" si="164"/>
        <v/>
      </c>
      <c r="HP50" s="37" t="e">
        <f t="shared" ca="1" si="319"/>
        <v>#N/A</v>
      </c>
      <c r="HQ50" s="3" t="str">
        <f t="shared" ca="1" si="343"/>
        <v xml:space="preserve"> </v>
      </c>
      <c r="HR50" s="3" t="str">
        <f t="shared" ca="1" si="250"/>
        <v/>
      </c>
      <c r="HS50" s="3" t="str">
        <f t="shared" ca="1" si="242"/>
        <v/>
      </c>
      <c r="HT50" s="3" t="str">
        <f t="shared" ca="1" si="236"/>
        <v/>
      </c>
      <c r="HU50" s="3" t="str">
        <f t="shared" ca="1" si="226"/>
        <v/>
      </c>
      <c r="HV50" s="3" t="str">
        <f t="shared" ca="1" si="216"/>
        <v/>
      </c>
      <c r="HW50" s="3" t="str">
        <f t="shared" ca="1" si="202"/>
        <v/>
      </c>
      <c r="HX50" s="3" t="str">
        <f t="shared" ca="1" si="165"/>
        <v/>
      </c>
      <c r="HY50" s="37" t="e">
        <f t="shared" ca="1" si="320"/>
        <v>#N/A</v>
      </c>
      <c r="IA50" s="3" t="e">
        <f t="shared" ca="1" si="333"/>
        <v>#NUM!</v>
      </c>
      <c r="IB50" s="3" t="e">
        <f t="shared" ca="1" si="203"/>
        <v>#NUM!</v>
      </c>
      <c r="IC50" s="2" t="e">
        <f t="shared" ca="1" si="167"/>
        <v>#NUM!</v>
      </c>
      <c r="ID50" s="37" t="e">
        <f t="shared" ca="1" si="321"/>
        <v>#NUM!</v>
      </c>
      <c r="IE50" s="3" t="e">
        <f t="shared" ca="1" si="334"/>
        <v>#NUM!</v>
      </c>
      <c r="IF50" s="3" t="e">
        <f t="shared" ca="1" si="335"/>
        <v>#NUM!</v>
      </c>
      <c r="IG50" s="2" t="e">
        <f t="shared" ca="1" si="170"/>
        <v>#NUM!</v>
      </c>
      <c r="IH50" s="37" t="e">
        <f t="shared" ca="1" si="322"/>
        <v>#NUM!</v>
      </c>
      <c r="II50" s="3" t="e">
        <f t="shared" si="171"/>
        <v>#N/A</v>
      </c>
      <c r="IJ50" s="3" t="e">
        <f t="shared" si="172"/>
        <v>#N/A</v>
      </c>
      <c r="IK50" s="3" t="e">
        <f t="shared" ca="1" si="269"/>
        <v>#N/A</v>
      </c>
      <c r="IL50" s="3" t="e">
        <f t="shared" ca="1" si="270"/>
        <v>#N/A</v>
      </c>
      <c r="IM50" s="3" t="e">
        <f t="shared" ca="1" si="267"/>
        <v>#N/A</v>
      </c>
      <c r="IN50" s="3" t="e">
        <f t="shared" ca="1" si="265"/>
        <v>#N/A</v>
      </c>
      <c r="IO50" s="3" t="e">
        <f t="shared" ca="1" si="263"/>
        <v>#N/A</v>
      </c>
      <c r="IP50" s="3" t="e">
        <f t="shared" ca="1" si="261"/>
        <v>#N/A</v>
      </c>
      <c r="IQ50" s="3" t="e">
        <f t="shared" ca="1" si="259"/>
        <v>#N/A</v>
      </c>
      <c r="IR50" s="3" t="e">
        <f t="shared" ca="1" si="257"/>
        <v>#N/A</v>
      </c>
      <c r="IS50" s="3" t="e">
        <f t="shared" ca="1" si="251"/>
        <v>#N/A</v>
      </c>
      <c r="IT50" s="3" t="e">
        <f t="shared" ca="1" si="243"/>
        <v>#N/A</v>
      </c>
      <c r="IU50" s="3" t="e">
        <f t="shared" ca="1" si="237"/>
        <v>#N/A</v>
      </c>
      <c r="IV50" s="3" t="e">
        <f t="shared" ca="1" si="227"/>
        <v>#N/A</v>
      </c>
      <c r="IW50" s="3" t="e">
        <f t="shared" ca="1" si="217"/>
        <v>#N/A</v>
      </c>
      <c r="IX50" s="3" t="e">
        <f t="shared" ca="1" si="204"/>
        <v>#N/A</v>
      </c>
      <c r="IY50" s="3" t="e">
        <f t="shared" ca="1" si="173"/>
        <v>#N/A</v>
      </c>
      <c r="IZ50" s="37" t="e">
        <f t="shared" ca="1" si="323"/>
        <v>#N/A</v>
      </c>
      <c r="JB50" s="3" t="str">
        <f t="shared" si="174"/>
        <v/>
      </c>
      <c r="JC50" s="55" t="e">
        <f t="shared" si="324"/>
        <v>#NUM!</v>
      </c>
      <c r="JD50" s="41" t="e">
        <f t="shared" si="176"/>
        <v>#NUM!</v>
      </c>
      <c r="JE50" s="41" t="e">
        <f t="shared" si="177"/>
        <v>#NUM!</v>
      </c>
      <c r="JF50" s="3" t="e">
        <f t="shared" si="178"/>
        <v>#NUM!</v>
      </c>
      <c r="JG50" s="41" t="e">
        <f t="shared" si="179"/>
        <v>#NUM!</v>
      </c>
      <c r="JH50" s="41" t="e">
        <f t="shared" si="180"/>
        <v>#NUM!</v>
      </c>
      <c r="JJ50" s="37" t="e">
        <f t="shared" si="181"/>
        <v>#NUM!</v>
      </c>
      <c r="JL50" s="3" t="e">
        <f t="shared" si="182"/>
        <v>#NUM!</v>
      </c>
      <c r="JM50" s="3" t="e">
        <f t="shared" ca="1" si="337"/>
        <v>#NUM!</v>
      </c>
      <c r="JP50" s="37" t="e">
        <f t="shared" ca="1" si="183"/>
        <v>#NUM!</v>
      </c>
      <c r="JR50" s="37" t="str">
        <f t="shared" si="184"/>
        <v/>
      </c>
      <c r="JS50" s="3" t="str">
        <f t="shared" si="185"/>
        <v/>
      </c>
      <c r="JT50" s="3" t="str">
        <f t="shared" ca="1" si="344"/>
        <v xml:space="preserve"> </v>
      </c>
      <c r="JU50" s="3" t="str">
        <f t="shared" ca="1" si="253"/>
        <v/>
      </c>
      <c r="JV50" s="3" t="str">
        <f t="shared" ca="1" si="244"/>
        <v/>
      </c>
      <c r="JW50" s="3" t="str">
        <f t="shared" ca="1" si="238"/>
        <v/>
      </c>
      <c r="JX50" s="3" t="str">
        <f t="shared" ca="1" si="228"/>
        <v/>
      </c>
      <c r="JY50" s="3" t="str">
        <f t="shared" ca="1" si="218"/>
        <v/>
      </c>
      <c r="JZ50" s="3" t="str">
        <f t="shared" ca="1" si="206"/>
        <v/>
      </c>
      <c r="KA50" s="3" t="str">
        <f t="shared" ca="1" si="186"/>
        <v/>
      </c>
      <c r="KB50" s="3" t="e">
        <f t="shared" ca="1" si="187"/>
        <v>#N/A</v>
      </c>
      <c r="KC50" s="3" t="str">
        <f t="shared" ca="1" si="345"/>
        <v xml:space="preserve"> </v>
      </c>
      <c r="KD50" s="3" t="str">
        <f t="shared" ca="1" si="255"/>
        <v/>
      </c>
      <c r="KE50" s="3" t="str">
        <f t="shared" ca="1" si="245"/>
        <v/>
      </c>
      <c r="KF50" s="3" t="str">
        <f t="shared" ca="1" si="239"/>
        <v/>
      </c>
      <c r="KG50" s="3" t="str">
        <f t="shared" ca="1" si="229"/>
        <v/>
      </c>
      <c r="KH50" s="3" t="str">
        <f t="shared" ca="1" si="219"/>
        <v/>
      </c>
      <c r="KI50" s="3" t="str">
        <f t="shared" ca="1" si="207"/>
        <v/>
      </c>
      <c r="KJ50" s="3" t="str">
        <f t="shared" ca="1" si="188"/>
        <v/>
      </c>
      <c r="KK50" s="3" t="e">
        <f t="shared" ca="1" si="189"/>
        <v>#N/A</v>
      </c>
      <c r="KU50" s="3" t="e">
        <f t="shared" si="190"/>
        <v>#NUM!</v>
      </c>
      <c r="KV50" s="3" t="e">
        <f t="shared" si="191"/>
        <v>#NUM!</v>
      </c>
      <c r="KW50" s="3" t="e">
        <f t="shared" ca="1" si="271"/>
        <v>#NUM!</v>
      </c>
      <c r="KX50" s="3" t="e">
        <f t="shared" ca="1" si="272"/>
        <v>#NUM!</v>
      </c>
      <c r="KY50" s="3" t="e">
        <f t="shared" ca="1" si="268"/>
        <v>#NUM!</v>
      </c>
      <c r="KZ50" s="3" t="e">
        <f t="shared" ca="1" si="266"/>
        <v>#NUM!</v>
      </c>
      <c r="LA50" s="3" t="e">
        <f t="shared" ca="1" si="264"/>
        <v>#NUM!</v>
      </c>
      <c r="LB50" s="3" t="e">
        <f t="shared" ca="1" si="262"/>
        <v>#NUM!</v>
      </c>
      <c r="LC50" s="3" t="e">
        <f t="shared" ca="1" si="260"/>
        <v>#NUM!</v>
      </c>
      <c r="LD50" s="3" t="e">
        <f t="shared" ca="1" si="258"/>
        <v>#NUM!</v>
      </c>
      <c r="LE50" s="3" t="e">
        <f t="shared" ca="1" si="256"/>
        <v>#NUM!</v>
      </c>
      <c r="LF50" s="3" t="e">
        <f t="shared" ca="1" si="246"/>
        <v>#NUM!</v>
      </c>
      <c r="LG50" s="3" t="e">
        <f t="shared" ca="1" si="240"/>
        <v>#NUM!</v>
      </c>
      <c r="LH50" s="3" t="e">
        <f t="shared" ca="1" si="230"/>
        <v>#NUM!</v>
      </c>
      <c r="LI50" s="3" t="e">
        <f t="shared" ca="1" si="220"/>
        <v>#NUM!</v>
      </c>
      <c r="LJ50" s="3" t="e">
        <f t="shared" ca="1" si="208"/>
        <v>#NUM!</v>
      </c>
      <c r="LK50" s="3" t="e">
        <f t="shared" ca="1" si="192"/>
        <v>#NUM!</v>
      </c>
      <c r="LL50" s="37" t="e">
        <f t="shared" ca="1" si="325"/>
        <v>#NUM!</v>
      </c>
    </row>
    <row r="51" spans="1:324" s="3" customFormat="1">
      <c r="A51" s="42" t="e">
        <f>IF(D51="","",Data!C59)</f>
        <v>#N/A</v>
      </c>
      <c r="B51" s="5" t="e">
        <f>IF(D51="","",Data!B59)</f>
        <v>#N/A</v>
      </c>
      <c r="C51" s="3">
        <v>43</v>
      </c>
      <c r="D51" s="3" t="e">
        <f>IF(Data!C59="", NA(), Data!C59)</f>
        <v>#N/A</v>
      </c>
      <c r="E51" s="3" t="str">
        <f>IF(Data!C59="", " ", Data!D59)</f>
        <v xml:space="preserve"> </v>
      </c>
      <c r="F51" s="3" t="str">
        <f>IF(E51=" "," ",Data!F$26)</f>
        <v xml:space="preserve"> </v>
      </c>
      <c r="G51" s="3" t="str">
        <f>IF($C51&lt;Data!$F$37,"x"," ")</f>
        <v xml:space="preserve"> </v>
      </c>
      <c r="H51" s="3" t="e">
        <f>IF(I51="",#REF!,I51)</f>
        <v>#N/A</v>
      </c>
      <c r="I51" s="2" t="e">
        <f t="shared" si="49"/>
        <v>#N/A</v>
      </c>
      <c r="J51" s="3" t="str">
        <f>IF(AND(Data!$F$37&lt;&gt;""),IF(AD51=$E51,1,""))</f>
        <v/>
      </c>
      <c r="K51" s="3">
        <f>IF(AND(Data!$F$40&lt;&gt;""),IF(AE51=$E51,2,""))</f>
        <v>2</v>
      </c>
      <c r="L51" s="3" t="str">
        <f>IF(AND(Data!$F$43&lt;&gt;""),IF(AF51=$E51,3,""))</f>
        <v/>
      </c>
      <c r="M51" s="3" t="str">
        <f>IF(AND(Data!$F$46&lt;&gt;""),IF(AG51=$E51,4,""))</f>
        <v/>
      </c>
      <c r="N51" s="3" t="str">
        <f>IF(AND(Data!$F$49&lt;&gt;""),IF(AH51=$E51,5,""))</f>
        <v/>
      </c>
      <c r="O51" s="3" t="str">
        <f>IF(AND(Calc!$LQ$3&lt;&gt;""),IF(AI51=$E51,6,""))</f>
        <v/>
      </c>
      <c r="P51" s="3">
        <f t="shared" si="50"/>
        <v>2</v>
      </c>
      <c r="Q51" s="3">
        <f t="shared" si="51"/>
        <v>2</v>
      </c>
      <c r="R51" s="3" t="str">
        <f t="shared" si="52"/>
        <v/>
      </c>
      <c r="S51" s="3" t="str">
        <f t="shared" si="53"/>
        <v/>
      </c>
      <c r="T51" s="3" t="str">
        <f t="shared" si="54"/>
        <v/>
      </c>
      <c r="U51" s="3">
        <f t="shared" si="55"/>
        <v>2</v>
      </c>
      <c r="V51" s="3">
        <f t="shared" si="56"/>
        <v>2</v>
      </c>
      <c r="W51" s="3" t="str">
        <f t="shared" si="57"/>
        <v/>
      </c>
      <c r="X51" s="3" t="str">
        <f t="shared" si="58"/>
        <v/>
      </c>
      <c r="Y51" s="3">
        <f t="shared" si="59"/>
        <v>2</v>
      </c>
      <c r="Z51" s="3">
        <f t="shared" si="60"/>
        <v>2</v>
      </c>
      <c r="AA51" s="3" t="str">
        <f t="shared" si="61"/>
        <v/>
      </c>
      <c r="AB51" s="3">
        <f t="shared" si="62"/>
        <v>2</v>
      </c>
      <c r="AC51" s="49">
        <f t="shared" si="63"/>
        <v>2</v>
      </c>
      <c r="AD51" s="3" t="str">
        <f>IF($C51&lt;Data!$F$37,E51,"")</f>
        <v/>
      </c>
      <c r="AE51" s="3" t="str">
        <f>IF(AND($C51&gt;=Data!$F$37),IF($C51&lt;Data!$F$40,E51,""))</f>
        <v xml:space="preserve"> </v>
      </c>
      <c r="AF51" s="3" t="b">
        <f>IF(AND($C51&gt;=Data!$F$40),IF($C51&lt;Data!$F$43,E51,""))</f>
        <v>0</v>
      </c>
      <c r="AG51" s="3" t="b">
        <f>IF(AND($C51&gt;=Data!$F$43),IF($C51&lt;Data!$F$46,E51,""))</f>
        <v>0</v>
      </c>
      <c r="AH51" s="3" t="b">
        <f>IF(AND($C51&gt;=Data!$F$46),IF($C51&lt;Data!$F$49,E51,""))</f>
        <v>0</v>
      </c>
      <c r="AI51" s="3" t="b">
        <f>IF(AND($C51&gt;=Data!$F$49),IF($C51&lt;=Calc!$LQ$3,E51,""))</f>
        <v>0</v>
      </c>
      <c r="AJ51" s="3" t="str">
        <f t="shared" si="274"/>
        <v xml:space="preserve"> </v>
      </c>
      <c r="AK51" s="3" t="str">
        <f t="shared" si="64"/>
        <v/>
      </c>
      <c r="AL51" s="3" t="e">
        <f t="shared" si="65"/>
        <v>#NUM!</v>
      </c>
      <c r="AM51" s="3" t="str">
        <f t="shared" si="66"/>
        <v/>
      </c>
      <c r="AN51" s="3" t="str">
        <f t="shared" si="67"/>
        <v/>
      </c>
      <c r="AO51" s="3" t="str">
        <f t="shared" si="68"/>
        <v/>
      </c>
      <c r="AP51" s="3" t="str">
        <f t="shared" si="69"/>
        <v/>
      </c>
      <c r="AQ51" s="3" t="e">
        <f t="shared" si="338"/>
        <v>#NUM!</v>
      </c>
      <c r="AR51" s="3" t="e">
        <f t="shared" si="339"/>
        <v>#NUM!</v>
      </c>
      <c r="AS51" s="3" t="str">
        <f t="shared" si="340"/>
        <v/>
      </c>
      <c r="AT51" s="3" t="str">
        <f t="shared" si="73"/>
        <v/>
      </c>
      <c r="AU51" s="3" t="str">
        <f t="shared" si="74"/>
        <v/>
      </c>
      <c r="AV51" s="3" t="e">
        <f t="shared" si="75"/>
        <v>#NUM!</v>
      </c>
      <c r="AW51" s="3" t="e">
        <f t="shared" si="76"/>
        <v>#NUM!</v>
      </c>
      <c r="AX51" s="3" t="str">
        <f t="shared" si="77"/>
        <v/>
      </c>
      <c r="AY51" s="3" t="str">
        <f t="shared" si="78"/>
        <v/>
      </c>
      <c r="AZ51" s="3" t="e">
        <f t="shared" si="79"/>
        <v>#NUM!</v>
      </c>
      <c r="BA51" s="3" t="e">
        <f t="shared" si="80"/>
        <v>#NUM!</v>
      </c>
      <c r="BB51" s="3" t="str">
        <f t="shared" si="81"/>
        <v/>
      </c>
      <c r="BC51" s="3" t="e">
        <f t="shared" si="82"/>
        <v>#NUM!</v>
      </c>
      <c r="BD51" s="3" t="e">
        <f t="shared" si="83"/>
        <v>#NUM!</v>
      </c>
      <c r="BE51" s="3" t="e">
        <f t="shared" si="84"/>
        <v>#NUM!</v>
      </c>
      <c r="BF51" s="9" t="e">
        <f t="shared" si="275"/>
        <v>#N/A</v>
      </c>
      <c r="BG51" s="3" t="e">
        <f t="shared" si="276"/>
        <v>#N/A</v>
      </c>
      <c r="BH51" s="3" t="e">
        <f t="shared" si="3"/>
        <v>#N/A</v>
      </c>
      <c r="BI51" s="3" t="e">
        <f t="shared" si="85"/>
        <v>#NUM!</v>
      </c>
      <c r="BJ51" s="44" t="str">
        <f t="shared" si="86"/>
        <v/>
      </c>
      <c r="BK51" s="52">
        <f t="shared" si="277"/>
        <v>2</v>
      </c>
      <c r="BL51" s="52" t="str">
        <f t="shared" ca="1" si="341"/>
        <v xml:space="preserve"> </v>
      </c>
      <c r="BM51" s="52" t="str">
        <f t="shared" ca="1" si="232"/>
        <v xml:space="preserve"> </v>
      </c>
      <c r="BN51" s="52" t="str">
        <f t="shared" ca="1" si="221"/>
        <v xml:space="preserve"> </v>
      </c>
      <c r="BO51" s="52" t="str">
        <f t="shared" ca="1" si="209"/>
        <v xml:space="preserve"> </v>
      </c>
      <c r="BP51" s="52" t="str">
        <f t="shared" ca="1" si="194"/>
        <v xml:space="preserve"> </v>
      </c>
      <c r="BQ51" s="52" t="str">
        <f t="shared" ca="1" si="87"/>
        <v xml:space="preserve"> </v>
      </c>
      <c r="BR51" s="52" t="e">
        <f t="shared" ca="1" si="278"/>
        <v>#N/A</v>
      </c>
      <c r="BS51" s="52"/>
      <c r="BT51" s="3" t="str">
        <f t="shared" si="279"/>
        <v/>
      </c>
      <c r="BU51" s="3">
        <f t="shared" si="280"/>
        <v>0</v>
      </c>
      <c r="BV51" s="3">
        <f t="shared" si="89"/>
        <v>1</v>
      </c>
      <c r="BW51" s="3">
        <f t="shared" si="326"/>
        <v>0</v>
      </c>
      <c r="BX51" s="3" t="str">
        <f t="shared" ca="1" si="281"/>
        <v xml:space="preserve"> </v>
      </c>
      <c r="BY51" s="3" t="str">
        <f t="shared" ca="1" si="233"/>
        <v/>
      </c>
      <c r="BZ51" s="3" t="str">
        <f t="shared" ca="1" si="222"/>
        <v/>
      </c>
      <c r="CA51" s="3" t="str">
        <f t="shared" ca="1" si="210"/>
        <v/>
      </c>
      <c r="CB51" s="3" t="str">
        <f t="shared" ca="1" si="195"/>
        <v/>
      </c>
      <c r="CC51" s="3" t="str">
        <f t="shared" ca="1" si="91"/>
        <v/>
      </c>
      <c r="CD51" s="3" t="str">
        <f t="shared" ca="1" si="8"/>
        <v/>
      </c>
      <c r="CE51" s="3" t="str">
        <f t="shared" ca="1" si="282"/>
        <v/>
      </c>
      <c r="CF51" s="3" t="str">
        <f t="shared" si="283"/>
        <v/>
      </c>
      <c r="CG51" s="37" t="e">
        <f t="shared" ca="1" si="284"/>
        <v>#N/A</v>
      </c>
      <c r="CH51" s="3" t="str">
        <f t="shared" si="285"/>
        <v/>
      </c>
      <c r="CI51" s="3">
        <f t="shared" si="92"/>
        <v>0</v>
      </c>
      <c r="CJ51" s="3">
        <f t="shared" si="196"/>
        <v>1</v>
      </c>
      <c r="CK51" s="3">
        <f t="shared" si="327"/>
        <v>0</v>
      </c>
      <c r="CL51" s="3" t="str">
        <f t="shared" ca="1" si="286"/>
        <v xml:space="preserve"> </v>
      </c>
      <c r="CM51" s="3" t="str">
        <f t="shared" ca="1" si="234"/>
        <v/>
      </c>
      <c r="CN51" s="3" t="str">
        <f t="shared" ca="1" si="223"/>
        <v/>
      </c>
      <c r="CO51" s="3" t="str">
        <f t="shared" ca="1" si="211"/>
        <v/>
      </c>
      <c r="CP51" s="3" t="str">
        <f t="shared" ca="1" si="198"/>
        <v/>
      </c>
      <c r="CQ51" s="3" t="str">
        <f t="shared" ca="1" si="93"/>
        <v/>
      </c>
      <c r="CR51" s="3" t="str">
        <f t="shared" ca="1" si="94"/>
        <v/>
      </c>
      <c r="CS51" s="3" t="str">
        <f t="shared" ca="1" si="287"/>
        <v/>
      </c>
      <c r="CT51" s="3" t="str">
        <f t="shared" si="96"/>
        <v/>
      </c>
      <c r="CU51" s="37" t="e">
        <f t="shared" ca="1" si="97"/>
        <v>#N/A</v>
      </c>
      <c r="CW51" s="3" t="str">
        <f t="shared" ca="1" si="328"/>
        <v/>
      </c>
      <c r="CX51" s="3">
        <f t="shared" ca="1" si="212"/>
        <v>0</v>
      </c>
      <c r="CY51" s="2">
        <f t="shared" ca="1" si="99"/>
        <v>0</v>
      </c>
      <c r="CZ51" s="3" t="str">
        <f t="shared" ca="1" si="288"/>
        <v/>
      </c>
      <c r="DA51" s="3" t="str">
        <f t="shared" ca="1" si="289"/>
        <v/>
      </c>
      <c r="DB51" s="3" t="str">
        <f t="shared" ca="1" si="290"/>
        <v/>
      </c>
      <c r="DC51" s="3" t="str">
        <f t="shared" ca="1" si="291"/>
        <v/>
      </c>
      <c r="DD51" s="37" t="e">
        <f t="shared" ca="1" si="292"/>
        <v>#N/A</v>
      </c>
      <c r="DE51" s="3" t="str">
        <f t="shared" ca="1" si="329"/>
        <v/>
      </c>
      <c r="DF51" s="3">
        <f t="shared" ca="1" si="199"/>
        <v>0</v>
      </c>
      <c r="DG51" s="2">
        <f t="shared" ca="1" si="102"/>
        <v>0</v>
      </c>
      <c r="DH51" s="3" t="str">
        <f t="shared" ca="1" si="293"/>
        <v/>
      </c>
      <c r="DI51" s="3" t="str">
        <f t="shared" ca="1" si="273"/>
        <v/>
      </c>
      <c r="DJ51" s="3" t="str">
        <f t="shared" ca="1" si="294"/>
        <v/>
      </c>
      <c r="DK51" s="3" t="str">
        <f t="shared" ca="1" si="103"/>
        <v/>
      </c>
      <c r="DL51" s="37" t="e">
        <f t="shared" ca="1" si="295"/>
        <v>#N/A</v>
      </c>
      <c r="DN51" s="2" t="str">
        <f t="shared" si="296"/>
        <v xml:space="preserve"> </v>
      </c>
      <c r="DO51" s="3" t="str">
        <f t="shared" si="104"/>
        <v xml:space="preserve"> </v>
      </c>
      <c r="DP51" s="3" t="str">
        <f t="shared" si="105"/>
        <v xml:space="preserve"> </v>
      </c>
      <c r="DT51" s="37" t="e">
        <f t="shared" si="297"/>
        <v>#N/A</v>
      </c>
      <c r="DU51" s="7">
        <v>44</v>
      </c>
      <c r="DV51" s="7">
        <v>17</v>
      </c>
      <c r="DW51" s="7">
        <v>28</v>
      </c>
      <c r="DX51" s="7"/>
      <c r="DY51" s="7" t="e">
        <f t="shared" si="298"/>
        <v>#NUM!</v>
      </c>
      <c r="DZ51" s="7" t="e">
        <f t="shared" si="299"/>
        <v>#NUM!</v>
      </c>
      <c r="EA51" s="7" t="e">
        <f t="shared" si="300"/>
        <v>#NUM!</v>
      </c>
      <c r="EB51" s="7" t="e">
        <f t="shared" si="330"/>
        <v>#NUM!</v>
      </c>
      <c r="EC51" s="3" t="e">
        <f t="shared" si="301"/>
        <v>#NUM!</v>
      </c>
      <c r="ED51" s="3" t="str">
        <f t="shared" si="108"/>
        <v/>
      </c>
      <c r="EE51" s="3" t="e">
        <f t="shared" si="109"/>
        <v>#DIV/0!</v>
      </c>
      <c r="EF51" s="3" t="str">
        <f t="shared" si="110"/>
        <v/>
      </c>
      <c r="EG51" s="3" t="str">
        <f t="shared" si="111"/>
        <v/>
      </c>
      <c r="EH51" s="3" t="str">
        <f t="shared" si="112"/>
        <v/>
      </c>
      <c r="EI51" s="3" t="str">
        <f t="shared" si="113"/>
        <v/>
      </c>
      <c r="EJ51" s="3" t="e">
        <f t="shared" si="114"/>
        <v>#DIV/0!</v>
      </c>
      <c r="EK51" s="3" t="e">
        <f t="shared" si="115"/>
        <v>#DIV/0!</v>
      </c>
      <c r="EL51" s="3" t="str">
        <f t="shared" si="116"/>
        <v/>
      </c>
      <c r="EM51" s="3" t="str">
        <f t="shared" si="117"/>
        <v/>
      </c>
      <c r="EN51" s="3" t="str">
        <f t="shared" si="118"/>
        <v/>
      </c>
      <c r="EO51" s="3" t="e">
        <f t="shared" si="119"/>
        <v>#DIV/0!</v>
      </c>
      <c r="EP51" s="3" t="e">
        <f t="shared" si="120"/>
        <v>#DIV/0!</v>
      </c>
      <c r="EQ51" s="3" t="str">
        <f t="shared" si="121"/>
        <v/>
      </c>
      <c r="ER51" s="3" t="str">
        <f t="shared" si="122"/>
        <v/>
      </c>
      <c r="ES51" s="3" t="e">
        <f t="shared" si="123"/>
        <v>#DIV/0!</v>
      </c>
      <c r="ET51" s="3" t="e">
        <f t="shared" si="124"/>
        <v>#DIV/0!</v>
      </c>
      <c r="EU51" s="3" t="str">
        <f t="shared" si="125"/>
        <v/>
      </c>
      <c r="EV51" s="3" t="e">
        <f t="shared" si="126"/>
        <v>#DIV/0!</v>
      </c>
      <c r="EW51" s="3" t="e">
        <f t="shared" si="127"/>
        <v>#DIV/0!</v>
      </c>
      <c r="EX51" s="3" t="e">
        <f t="shared" si="128"/>
        <v>#NUM!</v>
      </c>
      <c r="EZ51" s="40">
        <f t="shared" si="302"/>
        <v>1</v>
      </c>
      <c r="FA51" s="9" t="e">
        <f t="shared" si="303"/>
        <v>#NUM!</v>
      </c>
      <c r="FB51" s="9" t="e">
        <f t="shared" si="304"/>
        <v>#N/A</v>
      </c>
      <c r="FC51" s="9" t="e">
        <f t="shared" si="305"/>
        <v>#N/A</v>
      </c>
      <c r="FD51" s="9" t="e">
        <f t="shared" si="306"/>
        <v>#N/A</v>
      </c>
      <c r="FE51" s="3" t="e">
        <f t="shared" si="129"/>
        <v>#NUM!</v>
      </c>
      <c r="FG51" s="3" t="str">
        <f t="shared" si="130"/>
        <v/>
      </c>
      <c r="FH51" s="3" t="e">
        <f t="shared" si="131"/>
        <v>#DIV/0!</v>
      </c>
      <c r="FI51" s="3" t="str">
        <f t="shared" si="132"/>
        <v/>
      </c>
      <c r="FJ51" s="3" t="str">
        <f t="shared" si="133"/>
        <v/>
      </c>
      <c r="FK51" s="3" t="str">
        <f t="shared" si="134"/>
        <v/>
      </c>
      <c r="FL51" s="3" t="str">
        <f t="shared" si="135"/>
        <v/>
      </c>
      <c r="FM51" s="3" t="e">
        <f t="shared" si="136"/>
        <v>#DIV/0!</v>
      </c>
      <c r="FN51" s="3" t="e">
        <f t="shared" si="137"/>
        <v>#DIV/0!</v>
      </c>
      <c r="FO51" s="3" t="str">
        <f t="shared" si="138"/>
        <v/>
      </c>
      <c r="FP51" s="3" t="str">
        <f t="shared" si="139"/>
        <v/>
      </c>
      <c r="FQ51" s="3" t="str">
        <f t="shared" si="140"/>
        <v/>
      </c>
      <c r="FR51" s="3" t="e">
        <f t="shared" si="141"/>
        <v>#DIV/0!</v>
      </c>
      <c r="FS51" s="3" t="e">
        <f t="shared" si="142"/>
        <v>#DIV/0!</v>
      </c>
      <c r="FT51" s="3" t="str">
        <f t="shared" si="143"/>
        <v/>
      </c>
      <c r="FU51" s="3" t="str">
        <f t="shared" si="144"/>
        <v/>
      </c>
      <c r="FV51" s="3" t="e">
        <f t="shared" si="145"/>
        <v>#DIV/0!</v>
      </c>
      <c r="FW51" s="3" t="e">
        <f t="shared" si="146"/>
        <v>#DIV/0!</v>
      </c>
      <c r="FX51" s="3" t="str">
        <f t="shared" si="147"/>
        <v/>
      </c>
      <c r="FY51" s="3" t="e">
        <f t="shared" si="148"/>
        <v>#DIV/0!</v>
      </c>
      <c r="FZ51" s="3" t="e">
        <f t="shared" si="149"/>
        <v>#DIV/0!</v>
      </c>
      <c r="GA51" s="3" t="e">
        <f t="shared" si="150"/>
        <v>#NUM!</v>
      </c>
      <c r="GB51" s="3" t="str">
        <f t="shared" si="151"/>
        <v/>
      </c>
      <c r="GC51" s="3" t="str">
        <f t="shared" si="152"/>
        <v/>
      </c>
      <c r="GD51" s="3" t="str">
        <f t="shared" si="153"/>
        <v/>
      </c>
      <c r="GE51" s="3" t="str">
        <f t="shared" si="154"/>
        <v/>
      </c>
      <c r="GF51" s="3" t="str">
        <f t="shared" si="155"/>
        <v/>
      </c>
      <c r="GG51" s="3" t="str">
        <f t="shared" si="156"/>
        <v/>
      </c>
      <c r="GI51" s="9" t="str">
        <f t="shared" si="200"/>
        <v/>
      </c>
      <c r="GJ51" s="9" t="str">
        <f t="shared" si="331"/>
        <v/>
      </c>
      <c r="GK51" s="9" t="str">
        <f t="shared" si="332"/>
        <v/>
      </c>
      <c r="GL51" s="41" t="e">
        <f t="shared" si="159"/>
        <v>#DIV/0!</v>
      </c>
      <c r="GM51" s="41" t="e">
        <f t="shared" si="160"/>
        <v>#DIV/0!</v>
      </c>
      <c r="GN51" s="41" t="e">
        <f t="shared" si="307"/>
        <v>#N/A</v>
      </c>
      <c r="GO51" s="41" t="e">
        <f t="shared" si="308"/>
        <v>#N/A</v>
      </c>
      <c r="GP51" s="3" t="e">
        <f t="shared" si="161"/>
        <v>#NUM!</v>
      </c>
      <c r="GQ51" s="55" t="e">
        <f t="shared" si="309"/>
        <v>#NUM!</v>
      </c>
      <c r="GR51" s="55" t="e">
        <f t="shared" si="310"/>
        <v>#NUM!</v>
      </c>
      <c r="GS51" s="3" t="e">
        <f t="shared" si="311"/>
        <v>#NUM!</v>
      </c>
      <c r="GT51" s="3" t="e">
        <f t="shared" si="312"/>
        <v>#NUM!</v>
      </c>
      <c r="GU51" s="3" t="e">
        <f t="shared" si="313"/>
        <v>#NUM!</v>
      </c>
      <c r="GV51" s="3" t="e">
        <f t="shared" si="314"/>
        <v>#NUM!</v>
      </c>
      <c r="GX51" s="37" t="e">
        <f t="shared" si="315"/>
        <v>#NUM!</v>
      </c>
      <c r="GZ51" s="3" t="e">
        <f t="shared" si="316"/>
        <v>#NUM!</v>
      </c>
      <c r="HA51" s="3" t="e">
        <f t="shared" ca="1" si="336"/>
        <v>#NUM!</v>
      </c>
      <c r="HB51" s="2" t="e">
        <f t="shared" ca="1" si="214"/>
        <v>#NUM!</v>
      </c>
      <c r="HC51" s="2" t="e">
        <f t="shared" ca="1" si="224"/>
        <v>#NUM!</v>
      </c>
      <c r="HD51" s="39" t="e">
        <f t="shared" ca="1" si="163"/>
        <v>#NUM!</v>
      </c>
      <c r="HF51" s="3" t="str">
        <f t="shared" si="317"/>
        <v/>
      </c>
      <c r="HG51" s="3" t="str">
        <f t="shared" si="318"/>
        <v/>
      </c>
      <c r="HH51" s="3" t="str">
        <f t="shared" ca="1" si="342"/>
        <v xml:space="preserve"> </v>
      </c>
      <c r="HI51" s="3" t="str">
        <f t="shared" ca="1" si="248"/>
        <v/>
      </c>
      <c r="HJ51" s="3" t="str">
        <f t="shared" ca="1" si="241"/>
        <v/>
      </c>
      <c r="HK51" s="3" t="str">
        <f t="shared" ca="1" si="235"/>
        <v/>
      </c>
      <c r="HL51" s="3" t="str">
        <f t="shared" ca="1" si="225"/>
        <v/>
      </c>
      <c r="HM51" s="3" t="str">
        <f t="shared" ca="1" si="215"/>
        <v/>
      </c>
      <c r="HN51" s="3" t="str">
        <f t="shared" ca="1" si="201"/>
        <v/>
      </c>
      <c r="HO51" s="3" t="str">
        <f t="shared" ca="1" si="164"/>
        <v/>
      </c>
      <c r="HP51" s="37" t="e">
        <f t="shared" ca="1" si="319"/>
        <v>#N/A</v>
      </c>
      <c r="HQ51" s="3" t="str">
        <f t="shared" ca="1" si="343"/>
        <v xml:space="preserve"> </v>
      </c>
      <c r="HR51" s="3" t="str">
        <f t="shared" ca="1" si="250"/>
        <v/>
      </c>
      <c r="HS51" s="3" t="str">
        <f t="shared" ca="1" si="242"/>
        <v/>
      </c>
      <c r="HT51" s="3" t="str">
        <f t="shared" ca="1" si="236"/>
        <v/>
      </c>
      <c r="HU51" s="3" t="str">
        <f t="shared" ca="1" si="226"/>
        <v/>
      </c>
      <c r="HV51" s="3" t="str">
        <f t="shared" ca="1" si="216"/>
        <v/>
      </c>
      <c r="HW51" s="3" t="str">
        <f t="shared" ca="1" si="202"/>
        <v/>
      </c>
      <c r="HX51" s="3" t="str">
        <f t="shared" ca="1" si="165"/>
        <v/>
      </c>
      <c r="HY51" s="37" t="e">
        <f t="shared" ca="1" si="320"/>
        <v>#N/A</v>
      </c>
      <c r="IA51" s="3" t="e">
        <f t="shared" ca="1" si="333"/>
        <v>#NUM!</v>
      </c>
      <c r="IB51" s="3" t="e">
        <f t="shared" ca="1" si="203"/>
        <v>#NUM!</v>
      </c>
      <c r="IC51" s="2" t="e">
        <f t="shared" ca="1" si="167"/>
        <v>#NUM!</v>
      </c>
      <c r="ID51" s="37" t="e">
        <f t="shared" ca="1" si="321"/>
        <v>#NUM!</v>
      </c>
      <c r="IE51" s="3" t="e">
        <f t="shared" ca="1" si="334"/>
        <v>#NUM!</v>
      </c>
      <c r="IF51" s="3" t="e">
        <f t="shared" ca="1" si="335"/>
        <v>#NUM!</v>
      </c>
      <c r="IG51" s="2" t="e">
        <f t="shared" ca="1" si="170"/>
        <v>#NUM!</v>
      </c>
      <c r="IH51" s="37" t="e">
        <f t="shared" ca="1" si="322"/>
        <v>#NUM!</v>
      </c>
      <c r="II51" s="3" t="e">
        <f t="shared" si="171"/>
        <v>#N/A</v>
      </c>
      <c r="IJ51" s="3" t="e">
        <f t="shared" si="172"/>
        <v>#N/A</v>
      </c>
      <c r="IK51" s="3" t="e">
        <f t="shared" ca="1" si="269"/>
        <v>#N/A</v>
      </c>
      <c r="IL51" s="3" t="e">
        <f t="shared" ca="1" si="270"/>
        <v>#N/A</v>
      </c>
      <c r="IM51" s="3" t="e">
        <f t="shared" ca="1" si="267"/>
        <v>#N/A</v>
      </c>
      <c r="IN51" s="3" t="e">
        <f t="shared" ca="1" si="265"/>
        <v>#N/A</v>
      </c>
      <c r="IO51" s="3" t="e">
        <f t="shared" ca="1" si="263"/>
        <v>#N/A</v>
      </c>
      <c r="IP51" s="3" t="e">
        <f t="shared" ca="1" si="261"/>
        <v>#N/A</v>
      </c>
      <c r="IQ51" s="3" t="e">
        <f t="shared" ca="1" si="259"/>
        <v>#N/A</v>
      </c>
      <c r="IR51" s="3" t="e">
        <f t="shared" ca="1" si="257"/>
        <v>#N/A</v>
      </c>
      <c r="IS51" s="3" t="e">
        <f t="shared" ca="1" si="251"/>
        <v>#N/A</v>
      </c>
      <c r="IT51" s="3" t="e">
        <f t="shared" ca="1" si="243"/>
        <v>#N/A</v>
      </c>
      <c r="IU51" s="3" t="e">
        <f t="shared" ca="1" si="237"/>
        <v>#N/A</v>
      </c>
      <c r="IV51" s="3" t="e">
        <f t="shared" ca="1" si="227"/>
        <v>#N/A</v>
      </c>
      <c r="IW51" s="3" t="e">
        <f t="shared" ca="1" si="217"/>
        <v>#N/A</v>
      </c>
      <c r="IX51" s="3" t="e">
        <f t="shared" ca="1" si="204"/>
        <v>#N/A</v>
      </c>
      <c r="IY51" s="3" t="e">
        <f t="shared" ca="1" si="173"/>
        <v>#N/A</v>
      </c>
      <c r="IZ51" s="37" t="e">
        <f t="shared" ca="1" si="323"/>
        <v>#N/A</v>
      </c>
      <c r="JB51" s="3" t="str">
        <f t="shared" si="174"/>
        <v/>
      </c>
      <c r="JC51" s="55" t="e">
        <f t="shared" si="324"/>
        <v>#NUM!</v>
      </c>
      <c r="JD51" s="41" t="e">
        <f t="shared" si="176"/>
        <v>#NUM!</v>
      </c>
      <c r="JE51" s="41" t="e">
        <f t="shared" si="177"/>
        <v>#NUM!</v>
      </c>
      <c r="JF51" s="3" t="e">
        <f t="shared" si="178"/>
        <v>#NUM!</v>
      </c>
      <c r="JG51" s="41" t="e">
        <f t="shared" si="179"/>
        <v>#NUM!</v>
      </c>
      <c r="JH51" s="41" t="e">
        <f t="shared" si="180"/>
        <v>#NUM!</v>
      </c>
      <c r="JJ51" s="37" t="e">
        <f t="shared" si="181"/>
        <v>#NUM!</v>
      </c>
      <c r="JL51" s="3" t="e">
        <f t="shared" si="182"/>
        <v>#NUM!</v>
      </c>
      <c r="JM51" s="3" t="e">
        <f t="shared" ca="1" si="337"/>
        <v>#NUM!</v>
      </c>
      <c r="JP51" s="37" t="e">
        <f t="shared" ca="1" si="183"/>
        <v>#NUM!</v>
      </c>
      <c r="JR51" s="37" t="str">
        <f t="shared" si="184"/>
        <v/>
      </c>
      <c r="JS51" s="3" t="str">
        <f t="shared" si="185"/>
        <v/>
      </c>
      <c r="JT51" s="3" t="str">
        <f t="shared" ca="1" si="344"/>
        <v xml:space="preserve"> </v>
      </c>
      <c r="JU51" s="3" t="str">
        <f t="shared" ca="1" si="253"/>
        <v/>
      </c>
      <c r="JV51" s="3" t="str">
        <f t="shared" ca="1" si="244"/>
        <v/>
      </c>
      <c r="JW51" s="3" t="str">
        <f t="shared" ca="1" si="238"/>
        <v/>
      </c>
      <c r="JX51" s="3" t="str">
        <f t="shared" ca="1" si="228"/>
        <v/>
      </c>
      <c r="JY51" s="3" t="str">
        <f t="shared" ca="1" si="218"/>
        <v/>
      </c>
      <c r="JZ51" s="3" t="str">
        <f t="shared" ca="1" si="206"/>
        <v/>
      </c>
      <c r="KA51" s="3" t="str">
        <f t="shared" ca="1" si="186"/>
        <v/>
      </c>
      <c r="KB51" s="3" t="e">
        <f t="shared" ca="1" si="187"/>
        <v>#N/A</v>
      </c>
      <c r="KC51" s="3" t="str">
        <f t="shared" ca="1" si="345"/>
        <v xml:space="preserve"> </v>
      </c>
      <c r="KD51" s="3" t="str">
        <f t="shared" ca="1" si="255"/>
        <v/>
      </c>
      <c r="KE51" s="3" t="str">
        <f t="shared" ca="1" si="245"/>
        <v/>
      </c>
      <c r="KF51" s="3" t="str">
        <f t="shared" ca="1" si="239"/>
        <v/>
      </c>
      <c r="KG51" s="3" t="str">
        <f t="shared" ca="1" si="229"/>
        <v/>
      </c>
      <c r="KH51" s="3" t="str">
        <f t="shared" ca="1" si="219"/>
        <v/>
      </c>
      <c r="KI51" s="3" t="str">
        <f t="shared" ca="1" si="207"/>
        <v/>
      </c>
      <c r="KJ51" s="3" t="str">
        <f t="shared" ca="1" si="188"/>
        <v/>
      </c>
      <c r="KK51" s="3" t="e">
        <f t="shared" ca="1" si="189"/>
        <v>#N/A</v>
      </c>
      <c r="KU51" s="3" t="e">
        <f t="shared" si="190"/>
        <v>#NUM!</v>
      </c>
      <c r="KV51" s="3" t="e">
        <f t="shared" si="191"/>
        <v>#NUM!</v>
      </c>
      <c r="KW51" s="3" t="e">
        <f t="shared" ca="1" si="271"/>
        <v>#NUM!</v>
      </c>
      <c r="KX51" s="3" t="e">
        <f t="shared" ca="1" si="272"/>
        <v>#NUM!</v>
      </c>
      <c r="KY51" s="3" t="e">
        <f t="shared" ca="1" si="268"/>
        <v>#NUM!</v>
      </c>
      <c r="KZ51" s="3" t="e">
        <f t="shared" ca="1" si="266"/>
        <v>#NUM!</v>
      </c>
      <c r="LA51" s="3" t="e">
        <f t="shared" ca="1" si="264"/>
        <v>#NUM!</v>
      </c>
      <c r="LB51" s="3" t="e">
        <f t="shared" ca="1" si="262"/>
        <v>#NUM!</v>
      </c>
      <c r="LC51" s="3" t="e">
        <f t="shared" ca="1" si="260"/>
        <v>#NUM!</v>
      </c>
      <c r="LD51" s="3" t="e">
        <f t="shared" ca="1" si="258"/>
        <v>#NUM!</v>
      </c>
      <c r="LE51" s="3" t="e">
        <f t="shared" ca="1" si="256"/>
        <v>#NUM!</v>
      </c>
      <c r="LF51" s="3" t="e">
        <f t="shared" ca="1" si="246"/>
        <v>#NUM!</v>
      </c>
      <c r="LG51" s="3" t="e">
        <f t="shared" ca="1" si="240"/>
        <v>#NUM!</v>
      </c>
      <c r="LH51" s="3" t="e">
        <f t="shared" ca="1" si="230"/>
        <v>#NUM!</v>
      </c>
      <c r="LI51" s="3" t="e">
        <f t="shared" ca="1" si="220"/>
        <v>#NUM!</v>
      </c>
      <c r="LJ51" s="3" t="e">
        <f t="shared" ca="1" si="208"/>
        <v>#NUM!</v>
      </c>
      <c r="LK51" s="3" t="e">
        <f t="shared" ca="1" si="192"/>
        <v>#NUM!</v>
      </c>
      <c r="LL51" s="37" t="e">
        <f t="shared" ca="1" si="325"/>
        <v>#NUM!</v>
      </c>
    </row>
    <row r="52" spans="1:324" s="3" customFormat="1">
      <c r="A52" s="42" t="e">
        <f>IF(D52="","",Data!C60)</f>
        <v>#N/A</v>
      </c>
      <c r="B52" s="5" t="e">
        <f>IF(D52="","",Data!B60)</f>
        <v>#N/A</v>
      </c>
      <c r="C52" s="3">
        <v>44</v>
      </c>
      <c r="D52" s="3" t="e">
        <f>IF(Data!C60="", NA(), Data!C60)</f>
        <v>#N/A</v>
      </c>
      <c r="E52" s="3" t="str">
        <f>IF(Data!C60="", " ", Data!D60)</f>
        <v xml:space="preserve"> </v>
      </c>
      <c r="F52" s="3" t="str">
        <f>IF(E52=" "," ",Data!F$26)</f>
        <v xml:space="preserve"> </v>
      </c>
      <c r="G52" s="3" t="str">
        <f>IF($C52&lt;Data!$F$37,"x"," ")</f>
        <v xml:space="preserve"> </v>
      </c>
      <c r="H52" s="3" t="e">
        <f>IF(I52="",#REF!,I52)</f>
        <v>#N/A</v>
      </c>
      <c r="I52" s="2" t="e">
        <f t="shared" si="49"/>
        <v>#N/A</v>
      </c>
      <c r="J52" s="3" t="str">
        <f>IF(AND(Data!$F$37&lt;&gt;""),IF(AD52=$E52,1,""))</f>
        <v/>
      </c>
      <c r="K52" s="3">
        <f>IF(AND(Data!$F$40&lt;&gt;""),IF(AE52=$E52,2,""))</f>
        <v>2</v>
      </c>
      <c r="L52" s="3" t="str">
        <f>IF(AND(Data!$F$43&lt;&gt;""),IF(AF52=$E52,3,""))</f>
        <v/>
      </c>
      <c r="M52" s="3" t="str">
        <f>IF(AND(Data!$F$46&lt;&gt;""),IF(AG52=$E52,4,""))</f>
        <v/>
      </c>
      <c r="N52" s="3" t="str">
        <f>IF(AND(Data!$F$49&lt;&gt;""),IF(AH52=$E52,5,""))</f>
        <v/>
      </c>
      <c r="O52" s="3" t="str">
        <f>IF(AND(Calc!$LQ$3&lt;&gt;""),IF(AI52=$E52,6,""))</f>
        <v/>
      </c>
      <c r="P52" s="3">
        <f t="shared" si="50"/>
        <v>2</v>
      </c>
      <c r="Q52" s="3">
        <f t="shared" si="51"/>
        <v>2</v>
      </c>
      <c r="R52" s="3" t="str">
        <f t="shared" si="52"/>
        <v/>
      </c>
      <c r="S52" s="3" t="str">
        <f t="shared" si="53"/>
        <v/>
      </c>
      <c r="T52" s="3" t="str">
        <f t="shared" si="54"/>
        <v/>
      </c>
      <c r="U52" s="3">
        <f t="shared" si="55"/>
        <v>2</v>
      </c>
      <c r="V52" s="3">
        <f t="shared" si="56"/>
        <v>2</v>
      </c>
      <c r="W52" s="3" t="str">
        <f t="shared" si="57"/>
        <v/>
      </c>
      <c r="X52" s="3" t="str">
        <f t="shared" si="58"/>
        <v/>
      </c>
      <c r="Y52" s="3">
        <f t="shared" si="59"/>
        <v>2</v>
      </c>
      <c r="Z52" s="3">
        <f t="shared" si="60"/>
        <v>2</v>
      </c>
      <c r="AA52" s="3" t="str">
        <f t="shared" si="61"/>
        <v/>
      </c>
      <c r="AB52" s="3">
        <f t="shared" si="62"/>
        <v>2</v>
      </c>
      <c r="AC52" s="49">
        <f t="shared" si="63"/>
        <v>2</v>
      </c>
      <c r="AD52" s="3" t="str">
        <f>IF($C52&lt;Data!$F$37,E52,"")</f>
        <v/>
      </c>
      <c r="AE52" s="3" t="str">
        <f>IF(AND($C52&gt;=Data!$F$37),IF($C52&lt;Data!$F$40,E52,""))</f>
        <v xml:space="preserve"> </v>
      </c>
      <c r="AF52" s="3" t="b">
        <f>IF(AND($C52&gt;=Data!$F$40),IF($C52&lt;Data!$F$43,E52,""))</f>
        <v>0</v>
      </c>
      <c r="AG52" s="3" t="b">
        <f>IF(AND($C52&gt;=Data!$F$43),IF($C52&lt;Data!$F$46,E52,""))</f>
        <v>0</v>
      </c>
      <c r="AH52" s="3" t="b">
        <f>IF(AND($C52&gt;=Data!$F$46),IF($C52&lt;Data!$F$49,E52,""))</f>
        <v>0</v>
      </c>
      <c r="AI52" s="3" t="b">
        <f>IF(AND($C52&gt;=Data!$F$49),IF($C52&lt;=Calc!$LQ$3,E52,""))</f>
        <v>0</v>
      </c>
      <c r="AJ52" s="3" t="str">
        <f t="shared" si="274"/>
        <v xml:space="preserve"> </v>
      </c>
      <c r="AK52" s="3" t="str">
        <f t="shared" si="64"/>
        <v/>
      </c>
      <c r="AL52" s="3" t="e">
        <f t="shared" si="65"/>
        <v>#NUM!</v>
      </c>
      <c r="AM52" s="3" t="str">
        <f t="shared" si="66"/>
        <v/>
      </c>
      <c r="AN52" s="3" t="str">
        <f t="shared" si="67"/>
        <v/>
      </c>
      <c r="AO52" s="3" t="str">
        <f t="shared" si="68"/>
        <v/>
      </c>
      <c r="AP52" s="3" t="str">
        <f t="shared" si="69"/>
        <v/>
      </c>
      <c r="AQ52" s="3" t="e">
        <f t="shared" si="338"/>
        <v>#NUM!</v>
      </c>
      <c r="AR52" s="3" t="e">
        <f t="shared" si="339"/>
        <v>#NUM!</v>
      </c>
      <c r="AS52" s="3" t="str">
        <f t="shared" si="340"/>
        <v/>
      </c>
      <c r="AT52" s="3" t="str">
        <f t="shared" si="73"/>
        <v/>
      </c>
      <c r="AU52" s="3" t="str">
        <f t="shared" si="74"/>
        <v/>
      </c>
      <c r="AV52" s="3" t="e">
        <f t="shared" si="75"/>
        <v>#NUM!</v>
      </c>
      <c r="AW52" s="3" t="e">
        <f t="shared" si="76"/>
        <v>#NUM!</v>
      </c>
      <c r="AX52" s="3" t="str">
        <f t="shared" si="77"/>
        <v/>
      </c>
      <c r="AY52" s="3" t="str">
        <f t="shared" si="78"/>
        <v/>
      </c>
      <c r="AZ52" s="3" t="e">
        <f t="shared" si="79"/>
        <v>#NUM!</v>
      </c>
      <c r="BA52" s="3" t="e">
        <f t="shared" si="80"/>
        <v>#NUM!</v>
      </c>
      <c r="BB52" s="3" t="str">
        <f t="shared" si="81"/>
        <v/>
      </c>
      <c r="BC52" s="3" t="e">
        <f t="shared" si="82"/>
        <v>#NUM!</v>
      </c>
      <c r="BD52" s="3" t="e">
        <f t="shared" si="83"/>
        <v>#NUM!</v>
      </c>
      <c r="BE52" s="3" t="e">
        <f t="shared" si="84"/>
        <v>#NUM!</v>
      </c>
      <c r="BF52" s="9" t="e">
        <f t="shared" si="275"/>
        <v>#N/A</v>
      </c>
      <c r="BG52" s="3" t="e">
        <f t="shared" si="276"/>
        <v>#N/A</v>
      </c>
      <c r="BH52" s="3" t="e">
        <f t="shared" si="3"/>
        <v>#N/A</v>
      </c>
      <c r="BI52" s="3" t="e">
        <f t="shared" si="85"/>
        <v>#NUM!</v>
      </c>
      <c r="BJ52" s="44" t="str">
        <f t="shared" si="86"/>
        <v/>
      </c>
      <c r="BK52" s="52">
        <f t="shared" si="277"/>
        <v>2</v>
      </c>
      <c r="BL52" s="52" t="str">
        <f t="shared" ca="1" si="341"/>
        <v xml:space="preserve"> </v>
      </c>
      <c r="BM52" s="52" t="str">
        <f t="shared" ca="1" si="232"/>
        <v xml:space="preserve"> </v>
      </c>
      <c r="BN52" s="52" t="str">
        <f t="shared" ca="1" si="221"/>
        <v xml:space="preserve"> </v>
      </c>
      <c r="BO52" s="52" t="str">
        <f t="shared" ca="1" si="209"/>
        <v xml:space="preserve"> </v>
      </c>
      <c r="BP52" s="52" t="str">
        <f t="shared" ca="1" si="194"/>
        <v xml:space="preserve"> </v>
      </c>
      <c r="BQ52" s="52" t="str">
        <f t="shared" ca="1" si="87"/>
        <v xml:space="preserve"> </v>
      </c>
      <c r="BR52" s="52" t="e">
        <f t="shared" ca="1" si="278"/>
        <v>#N/A</v>
      </c>
      <c r="BS52" s="52"/>
      <c r="BT52" s="3" t="str">
        <f t="shared" si="279"/>
        <v/>
      </c>
      <c r="BU52" s="3">
        <f t="shared" si="280"/>
        <v>0</v>
      </c>
      <c r="BV52" s="3">
        <f t="shared" si="89"/>
        <v>1</v>
      </c>
      <c r="BW52" s="3">
        <f t="shared" si="326"/>
        <v>0</v>
      </c>
      <c r="BX52" s="3" t="str">
        <f t="shared" ca="1" si="281"/>
        <v xml:space="preserve"> </v>
      </c>
      <c r="BY52" s="3" t="str">
        <f t="shared" ca="1" si="233"/>
        <v/>
      </c>
      <c r="BZ52" s="3" t="str">
        <f t="shared" ca="1" si="222"/>
        <v/>
      </c>
      <c r="CA52" s="3" t="str">
        <f t="shared" ca="1" si="210"/>
        <v/>
      </c>
      <c r="CB52" s="3" t="str">
        <f t="shared" ca="1" si="195"/>
        <v/>
      </c>
      <c r="CC52" s="3" t="str">
        <f t="shared" ca="1" si="91"/>
        <v/>
      </c>
      <c r="CD52" s="3" t="str">
        <f t="shared" ca="1" si="8"/>
        <v/>
      </c>
      <c r="CE52" s="3" t="str">
        <f t="shared" ca="1" si="282"/>
        <v/>
      </c>
      <c r="CF52" s="3" t="str">
        <f t="shared" si="283"/>
        <v/>
      </c>
      <c r="CG52" s="37" t="e">
        <f t="shared" ca="1" si="284"/>
        <v>#N/A</v>
      </c>
      <c r="CH52" s="3" t="str">
        <f t="shared" si="285"/>
        <v/>
      </c>
      <c r="CI52" s="3">
        <f t="shared" si="92"/>
        <v>0</v>
      </c>
      <c r="CJ52" s="3">
        <f t="shared" si="196"/>
        <v>1</v>
      </c>
      <c r="CK52" s="3">
        <f t="shared" si="327"/>
        <v>0</v>
      </c>
      <c r="CL52" s="3" t="str">
        <f t="shared" ca="1" si="286"/>
        <v xml:space="preserve"> </v>
      </c>
      <c r="CM52" s="3" t="str">
        <f t="shared" ca="1" si="234"/>
        <v/>
      </c>
      <c r="CN52" s="3" t="str">
        <f t="shared" ca="1" si="223"/>
        <v/>
      </c>
      <c r="CO52" s="3" t="str">
        <f t="shared" ca="1" si="211"/>
        <v/>
      </c>
      <c r="CP52" s="3" t="str">
        <f t="shared" ca="1" si="198"/>
        <v/>
      </c>
      <c r="CQ52" s="3" t="str">
        <f t="shared" ca="1" si="93"/>
        <v/>
      </c>
      <c r="CR52" s="3" t="str">
        <f t="shared" ca="1" si="94"/>
        <v/>
      </c>
      <c r="CS52" s="3" t="str">
        <f t="shared" ca="1" si="287"/>
        <v/>
      </c>
      <c r="CT52" s="3" t="str">
        <f t="shared" si="96"/>
        <v/>
      </c>
      <c r="CU52" s="37" t="e">
        <f t="shared" ca="1" si="97"/>
        <v>#N/A</v>
      </c>
      <c r="CW52" s="3" t="str">
        <f t="shared" ca="1" si="328"/>
        <v/>
      </c>
      <c r="CX52" s="3">
        <f t="shared" ca="1" si="212"/>
        <v>0</v>
      </c>
      <c r="CY52" s="2">
        <f t="shared" ca="1" si="99"/>
        <v>0</v>
      </c>
      <c r="CZ52" s="3" t="str">
        <f t="shared" ca="1" si="288"/>
        <v/>
      </c>
      <c r="DA52" s="3" t="str">
        <f t="shared" ca="1" si="289"/>
        <v/>
      </c>
      <c r="DB52" s="3" t="str">
        <f t="shared" ca="1" si="290"/>
        <v/>
      </c>
      <c r="DC52" s="3" t="str">
        <f t="shared" ca="1" si="291"/>
        <v/>
      </c>
      <c r="DD52" s="37" t="e">
        <f t="shared" ca="1" si="292"/>
        <v>#N/A</v>
      </c>
      <c r="DE52" s="3" t="str">
        <f t="shared" ca="1" si="329"/>
        <v/>
      </c>
      <c r="DF52" s="3">
        <f t="shared" ca="1" si="199"/>
        <v>0</v>
      </c>
      <c r="DG52" s="2">
        <f t="shared" ca="1" si="102"/>
        <v>0</v>
      </c>
      <c r="DH52" s="3" t="str">
        <f t="shared" ca="1" si="293"/>
        <v/>
      </c>
      <c r="DI52" s="3" t="str">
        <f t="shared" ca="1" si="273"/>
        <v/>
      </c>
      <c r="DJ52" s="3" t="str">
        <f t="shared" ca="1" si="294"/>
        <v/>
      </c>
      <c r="DK52" s="3" t="str">
        <f t="shared" ca="1" si="103"/>
        <v/>
      </c>
      <c r="DL52" s="37" t="e">
        <f t="shared" ca="1" si="295"/>
        <v>#N/A</v>
      </c>
      <c r="DN52" s="2" t="str">
        <f t="shared" si="296"/>
        <v xml:space="preserve"> </v>
      </c>
      <c r="DO52" s="3" t="str">
        <f t="shared" si="104"/>
        <v xml:space="preserve"> </v>
      </c>
      <c r="DP52" s="3" t="str">
        <f t="shared" si="105"/>
        <v xml:space="preserve"> </v>
      </c>
      <c r="DT52" s="37" t="e">
        <f t="shared" si="297"/>
        <v>#N/A</v>
      </c>
      <c r="DU52" s="7">
        <v>45</v>
      </c>
      <c r="DV52" s="7">
        <v>17</v>
      </c>
      <c r="DW52" s="7">
        <v>29</v>
      </c>
      <c r="DX52" s="7"/>
      <c r="DY52" s="7" t="e">
        <f t="shared" si="298"/>
        <v>#NUM!</v>
      </c>
      <c r="DZ52" s="7" t="e">
        <f t="shared" si="299"/>
        <v>#NUM!</v>
      </c>
      <c r="EA52" s="7" t="e">
        <f t="shared" si="300"/>
        <v>#NUM!</v>
      </c>
      <c r="EB52" s="7" t="e">
        <f t="shared" si="330"/>
        <v>#NUM!</v>
      </c>
      <c r="EC52" s="3" t="e">
        <f t="shared" si="301"/>
        <v>#NUM!</v>
      </c>
      <c r="ED52" s="3" t="str">
        <f t="shared" si="108"/>
        <v/>
      </c>
      <c r="EE52" s="3" t="e">
        <f t="shared" si="109"/>
        <v>#DIV/0!</v>
      </c>
      <c r="EF52" s="3" t="str">
        <f t="shared" si="110"/>
        <v/>
      </c>
      <c r="EG52" s="3" t="str">
        <f t="shared" si="111"/>
        <v/>
      </c>
      <c r="EH52" s="3" t="str">
        <f t="shared" si="112"/>
        <v/>
      </c>
      <c r="EI52" s="3" t="str">
        <f t="shared" si="113"/>
        <v/>
      </c>
      <c r="EJ52" s="3" t="e">
        <f t="shared" si="114"/>
        <v>#DIV/0!</v>
      </c>
      <c r="EK52" s="3" t="e">
        <f t="shared" si="115"/>
        <v>#DIV/0!</v>
      </c>
      <c r="EL52" s="3" t="str">
        <f t="shared" si="116"/>
        <v/>
      </c>
      <c r="EM52" s="3" t="str">
        <f t="shared" si="117"/>
        <v/>
      </c>
      <c r="EN52" s="3" t="str">
        <f t="shared" si="118"/>
        <v/>
      </c>
      <c r="EO52" s="3" t="e">
        <f t="shared" si="119"/>
        <v>#DIV/0!</v>
      </c>
      <c r="EP52" s="3" t="e">
        <f t="shared" si="120"/>
        <v>#DIV/0!</v>
      </c>
      <c r="EQ52" s="3" t="str">
        <f t="shared" si="121"/>
        <v/>
      </c>
      <c r="ER52" s="3" t="str">
        <f t="shared" si="122"/>
        <v/>
      </c>
      <c r="ES52" s="3" t="e">
        <f t="shared" si="123"/>
        <v>#DIV/0!</v>
      </c>
      <c r="ET52" s="3" t="e">
        <f t="shared" si="124"/>
        <v>#DIV/0!</v>
      </c>
      <c r="EU52" s="3" t="str">
        <f t="shared" si="125"/>
        <v/>
      </c>
      <c r="EV52" s="3" t="e">
        <f t="shared" si="126"/>
        <v>#DIV/0!</v>
      </c>
      <c r="EW52" s="3" t="e">
        <f t="shared" si="127"/>
        <v>#DIV/0!</v>
      </c>
      <c r="EX52" s="3" t="e">
        <f t="shared" si="128"/>
        <v>#NUM!</v>
      </c>
      <c r="EZ52" s="40">
        <f t="shared" si="302"/>
        <v>1</v>
      </c>
      <c r="FA52" s="9" t="e">
        <f t="shared" si="303"/>
        <v>#NUM!</v>
      </c>
      <c r="FB52" s="9" t="e">
        <f t="shared" si="304"/>
        <v>#N/A</v>
      </c>
      <c r="FC52" s="9" t="e">
        <f t="shared" si="305"/>
        <v>#N/A</v>
      </c>
      <c r="FD52" s="9" t="e">
        <f t="shared" si="306"/>
        <v>#N/A</v>
      </c>
      <c r="FE52" s="3" t="e">
        <f t="shared" si="129"/>
        <v>#NUM!</v>
      </c>
      <c r="FG52" s="3" t="str">
        <f t="shared" si="130"/>
        <v/>
      </c>
      <c r="FH52" s="3" t="e">
        <f t="shared" si="131"/>
        <v>#DIV/0!</v>
      </c>
      <c r="FI52" s="3" t="str">
        <f t="shared" si="132"/>
        <v/>
      </c>
      <c r="FJ52" s="3" t="str">
        <f t="shared" si="133"/>
        <v/>
      </c>
      <c r="FK52" s="3" t="str">
        <f t="shared" si="134"/>
        <v/>
      </c>
      <c r="FL52" s="3" t="str">
        <f t="shared" si="135"/>
        <v/>
      </c>
      <c r="FM52" s="3" t="e">
        <f t="shared" si="136"/>
        <v>#DIV/0!</v>
      </c>
      <c r="FN52" s="3" t="e">
        <f t="shared" si="137"/>
        <v>#DIV/0!</v>
      </c>
      <c r="FO52" s="3" t="str">
        <f t="shared" si="138"/>
        <v/>
      </c>
      <c r="FP52" s="3" t="str">
        <f t="shared" si="139"/>
        <v/>
      </c>
      <c r="FQ52" s="3" t="str">
        <f t="shared" si="140"/>
        <v/>
      </c>
      <c r="FR52" s="3" t="e">
        <f t="shared" si="141"/>
        <v>#DIV/0!</v>
      </c>
      <c r="FS52" s="3" t="e">
        <f t="shared" si="142"/>
        <v>#DIV/0!</v>
      </c>
      <c r="FT52" s="3" t="str">
        <f t="shared" si="143"/>
        <v/>
      </c>
      <c r="FU52" s="3" t="str">
        <f t="shared" si="144"/>
        <v/>
      </c>
      <c r="FV52" s="3" t="e">
        <f t="shared" si="145"/>
        <v>#DIV/0!</v>
      </c>
      <c r="FW52" s="3" t="e">
        <f t="shared" si="146"/>
        <v>#DIV/0!</v>
      </c>
      <c r="FX52" s="3" t="str">
        <f t="shared" si="147"/>
        <v/>
      </c>
      <c r="FY52" s="3" t="e">
        <f t="shared" si="148"/>
        <v>#DIV/0!</v>
      </c>
      <c r="FZ52" s="3" t="e">
        <f t="shared" si="149"/>
        <v>#DIV/0!</v>
      </c>
      <c r="GA52" s="3" t="e">
        <f t="shared" si="150"/>
        <v>#NUM!</v>
      </c>
      <c r="GB52" s="3" t="str">
        <f t="shared" si="151"/>
        <v/>
      </c>
      <c r="GC52" s="3" t="str">
        <f t="shared" si="152"/>
        <v/>
      </c>
      <c r="GD52" s="3" t="str">
        <f t="shared" si="153"/>
        <v/>
      </c>
      <c r="GE52" s="3" t="str">
        <f t="shared" si="154"/>
        <v/>
      </c>
      <c r="GF52" s="3" t="str">
        <f t="shared" si="155"/>
        <v/>
      </c>
      <c r="GG52" s="3" t="str">
        <f t="shared" si="156"/>
        <v/>
      </c>
      <c r="GI52" s="9" t="str">
        <f t="shared" si="200"/>
        <v/>
      </c>
      <c r="GJ52" s="9" t="str">
        <f t="shared" si="331"/>
        <v/>
      </c>
      <c r="GK52" s="9" t="str">
        <f t="shared" si="332"/>
        <v/>
      </c>
      <c r="GL52" s="41" t="e">
        <f t="shared" si="159"/>
        <v>#DIV/0!</v>
      </c>
      <c r="GM52" s="41" t="e">
        <f t="shared" si="160"/>
        <v>#DIV/0!</v>
      </c>
      <c r="GN52" s="41" t="e">
        <f t="shared" si="307"/>
        <v>#N/A</v>
      </c>
      <c r="GO52" s="41" t="e">
        <f t="shared" si="308"/>
        <v>#N/A</v>
      </c>
      <c r="GP52" s="3" t="e">
        <f t="shared" si="161"/>
        <v>#NUM!</v>
      </c>
      <c r="GQ52" s="55" t="e">
        <f t="shared" si="309"/>
        <v>#NUM!</v>
      </c>
      <c r="GR52" s="55" t="e">
        <f t="shared" si="310"/>
        <v>#NUM!</v>
      </c>
      <c r="GS52" s="3" t="e">
        <f t="shared" si="311"/>
        <v>#NUM!</v>
      </c>
      <c r="GT52" s="3" t="e">
        <f t="shared" si="312"/>
        <v>#NUM!</v>
      </c>
      <c r="GU52" s="3" t="e">
        <f t="shared" si="313"/>
        <v>#NUM!</v>
      </c>
      <c r="GV52" s="3" t="e">
        <f t="shared" si="314"/>
        <v>#NUM!</v>
      </c>
      <c r="GX52" s="37" t="e">
        <f t="shared" si="315"/>
        <v>#NUM!</v>
      </c>
      <c r="GZ52" s="3" t="e">
        <f t="shared" si="316"/>
        <v>#NUM!</v>
      </c>
      <c r="HA52" s="3" t="e">
        <f t="shared" ca="1" si="336"/>
        <v>#NUM!</v>
      </c>
      <c r="HB52" s="2" t="e">
        <f t="shared" ca="1" si="214"/>
        <v>#NUM!</v>
      </c>
      <c r="HC52" s="2" t="e">
        <f t="shared" ca="1" si="224"/>
        <v>#NUM!</v>
      </c>
      <c r="HD52" s="39" t="e">
        <f t="shared" ca="1" si="163"/>
        <v>#NUM!</v>
      </c>
      <c r="HF52" s="3" t="str">
        <f t="shared" si="317"/>
        <v/>
      </c>
      <c r="HG52" s="3" t="str">
        <f t="shared" si="318"/>
        <v/>
      </c>
      <c r="HH52" s="3" t="str">
        <f t="shared" ca="1" si="342"/>
        <v xml:space="preserve"> </v>
      </c>
      <c r="HI52" s="3" t="str">
        <f t="shared" ca="1" si="248"/>
        <v/>
      </c>
      <c r="HJ52" s="3" t="str">
        <f t="shared" ca="1" si="241"/>
        <v/>
      </c>
      <c r="HK52" s="3" t="str">
        <f t="shared" ca="1" si="235"/>
        <v/>
      </c>
      <c r="HL52" s="3" t="str">
        <f t="shared" ca="1" si="225"/>
        <v/>
      </c>
      <c r="HM52" s="3" t="str">
        <f t="shared" ca="1" si="215"/>
        <v/>
      </c>
      <c r="HN52" s="3" t="str">
        <f t="shared" ca="1" si="201"/>
        <v/>
      </c>
      <c r="HO52" s="3" t="str">
        <f t="shared" ca="1" si="164"/>
        <v/>
      </c>
      <c r="HP52" s="37" t="e">
        <f t="shared" ca="1" si="319"/>
        <v>#N/A</v>
      </c>
      <c r="HQ52" s="3" t="str">
        <f t="shared" ca="1" si="343"/>
        <v xml:space="preserve"> </v>
      </c>
      <c r="HR52" s="3" t="str">
        <f t="shared" ca="1" si="250"/>
        <v/>
      </c>
      <c r="HS52" s="3" t="str">
        <f t="shared" ca="1" si="242"/>
        <v/>
      </c>
      <c r="HT52" s="3" t="str">
        <f t="shared" ca="1" si="236"/>
        <v/>
      </c>
      <c r="HU52" s="3" t="str">
        <f t="shared" ca="1" si="226"/>
        <v/>
      </c>
      <c r="HV52" s="3" t="str">
        <f t="shared" ca="1" si="216"/>
        <v/>
      </c>
      <c r="HW52" s="3" t="str">
        <f t="shared" ca="1" si="202"/>
        <v/>
      </c>
      <c r="HX52" s="3" t="str">
        <f t="shared" ca="1" si="165"/>
        <v/>
      </c>
      <c r="HY52" s="37" t="e">
        <f t="shared" ca="1" si="320"/>
        <v>#N/A</v>
      </c>
      <c r="IA52" s="3" t="e">
        <f t="shared" ca="1" si="333"/>
        <v>#NUM!</v>
      </c>
      <c r="IB52" s="3" t="e">
        <f t="shared" ca="1" si="203"/>
        <v>#NUM!</v>
      </c>
      <c r="IC52" s="2" t="e">
        <f t="shared" ca="1" si="167"/>
        <v>#NUM!</v>
      </c>
      <c r="ID52" s="37" t="e">
        <f t="shared" ca="1" si="321"/>
        <v>#NUM!</v>
      </c>
      <c r="IE52" s="3" t="e">
        <f t="shared" ca="1" si="334"/>
        <v>#NUM!</v>
      </c>
      <c r="IF52" s="3" t="e">
        <f t="shared" ca="1" si="335"/>
        <v>#NUM!</v>
      </c>
      <c r="IG52" s="2" t="e">
        <f t="shared" ca="1" si="170"/>
        <v>#NUM!</v>
      </c>
      <c r="IH52" s="37" t="e">
        <f t="shared" ca="1" si="322"/>
        <v>#NUM!</v>
      </c>
      <c r="II52" s="3" t="e">
        <f t="shared" si="171"/>
        <v>#N/A</v>
      </c>
      <c r="IJ52" s="3" t="e">
        <f t="shared" si="172"/>
        <v>#N/A</v>
      </c>
      <c r="IK52" s="3" t="e">
        <f t="shared" ca="1" si="269"/>
        <v>#N/A</v>
      </c>
      <c r="IL52" s="3" t="e">
        <f t="shared" ca="1" si="270"/>
        <v>#N/A</v>
      </c>
      <c r="IM52" s="3" t="e">
        <f t="shared" ca="1" si="267"/>
        <v>#N/A</v>
      </c>
      <c r="IN52" s="3" t="e">
        <f t="shared" ca="1" si="265"/>
        <v>#N/A</v>
      </c>
      <c r="IO52" s="3" t="e">
        <f t="shared" ca="1" si="263"/>
        <v>#N/A</v>
      </c>
      <c r="IP52" s="3" t="e">
        <f t="shared" ca="1" si="261"/>
        <v>#N/A</v>
      </c>
      <c r="IQ52" s="3" t="e">
        <f t="shared" ca="1" si="259"/>
        <v>#N/A</v>
      </c>
      <c r="IR52" s="3" t="e">
        <f t="shared" ca="1" si="257"/>
        <v>#N/A</v>
      </c>
      <c r="IS52" s="3" t="e">
        <f t="shared" ca="1" si="251"/>
        <v>#N/A</v>
      </c>
      <c r="IT52" s="3" t="e">
        <f t="shared" ca="1" si="243"/>
        <v>#N/A</v>
      </c>
      <c r="IU52" s="3" t="e">
        <f t="shared" ca="1" si="237"/>
        <v>#N/A</v>
      </c>
      <c r="IV52" s="3" t="e">
        <f t="shared" ca="1" si="227"/>
        <v>#N/A</v>
      </c>
      <c r="IW52" s="3" t="e">
        <f t="shared" ca="1" si="217"/>
        <v>#N/A</v>
      </c>
      <c r="IX52" s="3" t="e">
        <f t="shared" ca="1" si="204"/>
        <v>#N/A</v>
      </c>
      <c r="IY52" s="3" t="e">
        <f t="shared" ca="1" si="173"/>
        <v>#N/A</v>
      </c>
      <c r="IZ52" s="37" t="e">
        <f t="shared" ca="1" si="323"/>
        <v>#N/A</v>
      </c>
      <c r="JB52" s="3" t="str">
        <f t="shared" si="174"/>
        <v/>
      </c>
      <c r="JC52" s="55" t="e">
        <f t="shared" si="324"/>
        <v>#NUM!</v>
      </c>
      <c r="JD52" s="41" t="e">
        <f t="shared" si="176"/>
        <v>#NUM!</v>
      </c>
      <c r="JE52" s="41" t="e">
        <f t="shared" si="177"/>
        <v>#NUM!</v>
      </c>
      <c r="JF52" s="3" t="e">
        <f t="shared" si="178"/>
        <v>#NUM!</v>
      </c>
      <c r="JG52" s="41" t="e">
        <f t="shared" si="179"/>
        <v>#NUM!</v>
      </c>
      <c r="JH52" s="41" t="e">
        <f t="shared" si="180"/>
        <v>#NUM!</v>
      </c>
      <c r="JJ52" s="37" t="e">
        <f t="shared" si="181"/>
        <v>#NUM!</v>
      </c>
      <c r="JL52" s="3" t="e">
        <f t="shared" si="182"/>
        <v>#NUM!</v>
      </c>
      <c r="JM52" s="3" t="e">
        <f t="shared" ca="1" si="337"/>
        <v>#NUM!</v>
      </c>
      <c r="JP52" s="37" t="e">
        <f t="shared" ca="1" si="183"/>
        <v>#NUM!</v>
      </c>
      <c r="JR52" s="37" t="str">
        <f t="shared" si="184"/>
        <v/>
      </c>
      <c r="JS52" s="3" t="str">
        <f t="shared" si="185"/>
        <v/>
      </c>
      <c r="JT52" s="3" t="str">
        <f t="shared" ca="1" si="344"/>
        <v xml:space="preserve"> </v>
      </c>
      <c r="JU52" s="3" t="str">
        <f t="shared" ca="1" si="253"/>
        <v/>
      </c>
      <c r="JV52" s="3" t="str">
        <f t="shared" ca="1" si="244"/>
        <v/>
      </c>
      <c r="JW52" s="3" t="str">
        <f t="shared" ca="1" si="238"/>
        <v/>
      </c>
      <c r="JX52" s="3" t="str">
        <f t="shared" ca="1" si="228"/>
        <v/>
      </c>
      <c r="JY52" s="3" t="str">
        <f t="shared" ca="1" si="218"/>
        <v/>
      </c>
      <c r="JZ52" s="3" t="str">
        <f t="shared" ca="1" si="206"/>
        <v/>
      </c>
      <c r="KA52" s="3" t="str">
        <f t="shared" ca="1" si="186"/>
        <v/>
      </c>
      <c r="KB52" s="3" t="e">
        <f t="shared" ca="1" si="187"/>
        <v>#N/A</v>
      </c>
      <c r="KC52" s="3" t="str">
        <f t="shared" ca="1" si="345"/>
        <v xml:space="preserve"> </v>
      </c>
      <c r="KD52" s="3" t="str">
        <f t="shared" ca="1" si="255"/>
        <v/>
      </c>
      <c r="KE52" s="3" t="str">
        <f t="shared" ca="1" si="245"/>
        <v/>
      </c>
      <c r="KF52" s="3" t="str">
        <f t="shared" ca="1" si="239"/>
        <v/>
      </c>
      <c r="KG52" s="3" t="str">
        <f t="shared" ca="1" si="229"/>
        <v/>
      </c>
      <c r="KH52" s="3" t="str">
        <f t="shared" ca="1" si="219"/>
        <v/>
      </c>
      <c r="KI52" s="3" t="str">
        <f t="shared" ca="1" si="207"/>
        <v/>
      </c>
      <c r="KJ52" s="3" t="str">
        <f t="shared" ca="1" si="188"/>
        <v/>
      </c>
      <c r="KK52" s="3" t="e">
        <f t="shared" ca="1" si="189"/>
        <v>#N/A</v>
      </c>
      <c r="KU52" s="3" t="e">
        <f t="shared" si="190"/>
        <v>#NUM!</v>
      </c>
      <c r="KV52" s="3" t="e">
        <f t="shared" si="191"/>
        <v>#NUM!</v>
      </c>
      <c r="KW52" s="3" t="e">
        <f t="shared" ca="1" si="271"/>
        <v>#NUM!</v>
      </c>
      <c r="KX52" s="3" t="e">
        <f t="shared" ca="1" si="272"/>
        <v>#NUM!</v>
      </c>
      <c r="KY52" s="3" t="e">
        <f t="shared" ca="1" si="268"/>
        <v>#NUM!</v>
      </c>
      <c r="KZ52" s="3" t="e">
        <f t="shared" ca="1" si="266"/>
        <v>#NUM!</v>
      </c>
      <c r="LA52" s="3" t="e">
        <f t="shared" ca="1" si="264"/>
        <v>#NUM!</v>
      </c>
      <c r="LB52" s="3" t="e">
        <f t="shared" ca="1" si="262"/>
        <v>#NUM!</v>
      </c>
      <c r="LC52" s="3" t="e">
        <f t="shared" ca="1" si="260"/>
        <v>#NUM!</v>
      </c>
      <c r="LD52" s="3" t="e">
        <f t="shared" ca="1" si="258"/>
        <v>#NUM!</v>
      </c>
      <c r="LE52" s="3" t="e">
        <f t="shared" ca="1" si="256"/>
        <v>#NUM!</v>
      </c>
      <c r="LF52" s="3" t="e">
        <f t="shared" ca="1" si="246"/>
        <v>#NUM!</v>
      </c>
      <c r="LG52" s="3" t="e">
        <f t="shared" ca="1" si="240"/>
        <v>#NUM!</v>
      </c>
      <c r="LH52" s="3" t="e">
        <f t="shared" ca="1" si="230"/>
        <v>#NUM!</v>
      </c>
      <c r="LI52" s="3" t="e">
        <f t="shared" ca="1" si="220"/>
        <v>#NUM!</v>
      </c>
      <c r="LJ52" s="3" t="e">
        <f t="shared" ca="1" si="208"/>
        <v>#NUM!</v>
      </c>
      <c r="LK52" s="3" t="e">
        <f t="shared" ca="1" si="192"/>
        <v>#NUM!</v>
      </c>
      <c r="LL52" s="37" t="e">
        <f t="shared" ca="1" si="325"/>
        <v>#NUM!</v>
      </c>
    </row>
    <row r="53" spans="1:324" s="3" customFormat="1">
      <c r="A53" s="42" t="e">
        <f>IF(D53="","",Data!C61)</f>
        <v>#N/A</v>
      </c>
      <c r="B53" s="5" t="e">
        <f>IF(D53="","",Data!B61)</f>
        <v>#N/A</v>
      </c>
      <c r="C53" s="3">
        <v>45</v>
      </c>
      <c r="D53" s="3" t="e">
        <f>IF(Data!C61="", NA(), Data!C61)</f>
        <v>#N/A</v>
      </c>
      <c r="E53" s="3" t="str">
        <f>IF(Data!C61="", " ", Data!D61)</f>
        <v xml:space="preserve"> </v>
      </c>
      <c r="F53" s="3" t="str">
        <f>IF(E53=" "," ",Data!F$26)</f>
        <v xml:space="preserve"> </v>
      </c>
      <c r="G53" s="3" t="str">
        <f>IF($C53&lt;Data!$F$37,"x"," ")</f>
        <v xml:space="preserve"> </v>
      </c>
      <c r="H53" s="3" t="e">
        <f>IF(I53="",#REF!,I53)</f>
        <v>#N/A</v>
      </c>
      <c r="I53" s="2" t="e">
        <f t="shared" si="49"/>
        <v>#N/A</v>
      </c>
      <c r="J53" s="3" t="str">
        <f>IF(AND(Data!$F$37&lt;&gt;""),IF(AD53=$E53,1,""))</f>
        <v/>
      </c>
      <c r="K53" s="3">
        <f>IF(AND(Data!$F$40&lt;&gt;""),IF(AE53=$E53,2,""))</f>
        <v>2</v>
      </c>
      <c r="L53" s="3" t="str">
        <f>IF(AND(Data!$F$43&lt;&gt;""),IF(AF53=$E53,3,""))</f>
        <v/>
      </c>
      <c r="M53" s="3" t="str">
        <f>IF(AND(Data!$F$46&lt;&gt;""),IF(AG53=$E53,4,""))</f>
        <v/>
      </c>
      <c r="N53" s="3" t="str">
        <f>IF(AND(Data!$F$49&lt;&gt;""),IF(AH53=$E53,5,""))</f>
        <v/>
      </c>
      <c r="O53" s="3" t="str">
        <f>IF(AND(Calc!$LQ$3&lt;&gt;""),IF(AI53=$E53,6,""))</f>
        <v/>
      </c>
      <c r="P53" s="3">
        <f t="shared" si="50"/>
        <v>2</v>
      </c>
      <c r="Q53" s="3">
        <f t="shared" si="51"/>
        <v>2</v>
      </c>
      <c r="R53" s="3" t="str">
        <f t="shared" si="52"/>
        <v/>
      </c>
      <c r="S53" s="3" t="str">
        <f t="shared" si="53"/>
        <v/>
      </c>
      <c r="T53" s="3" t="str">
        <f t="shared" si="54"/>
        <v/>
      </c>
      <c r="U53" s="3">
        <f t="shared" si="55"/>
        <v>2</v>
      </c>
      <c r="V53" s="3">
        <f t="shared" si="56"/>
        <v>2</v>
      </c>
      <c r="W53" s="3" t="str">
        <f t="shared" si="57"/>
        <v/>
      </c>
      <c r="X53" s="3" t="str">
        <f t="shared" si="58"/>
        <v/>
      </c>
      <c r="Y53" s="3">
        <f t="shared" si="59"/>
        <v>2</v>
      </c>
      <c r="Z53" s="3">
        <f t="shared" si="60"/>
        <v>2</v>
      </c>
      <c r="AA53" s="3" t="str">
        <f t="shared" si="61"/>
        <v/>
      </c>
      <c r="AB53" s="3">
        <f t="shared" si="62"/>
        <v>2</v>
      </c>
      <c r="AC53" s="49">
        <f t="shared" si="63"/>
        <v>2</v>
      </c>
      <c r="AD53" s="3" t="str">
        <f>IF($C53&lt;Data!$F$37,E53,"")</f>
        <v/>
      </c>
      <c r="AE53" s="3" t="str">
        <f>IF(AND($C53&gt;=Data!$F$37),IF($C53&lt;Data!$F$40,E53,""))</f>
        <v xml:space="preserve"> </v>
      </c>
      <c r="AF53" s="3" t="b">
        <f>IF(AND($C53&gt;=Data!$F$40),IF($C53&lt;Data!$F$43,E53,""))</f>
        <v>0</v>
      </c>
      <c r="AG53" s="3" t="b">
        <f>IF(AND($C53&gt;=Data!$F$43),IF($C53&lt;Data!$F$46,E53,""))</f>
        <v>0</v>
      </c>
      <c r="AH53" s="3" t="b">
        <f>IF(AND($C53&gt;=Data!$F$46),IF($C53&lt;Data!$F$49,E53,""))</f>
        <v>0</v>
      </c>
      <c r="AI53" s="3" t="b">
        <f>IF(AND($C53&gt;=Data!$F$49),IF($C53&lt;=Calc!$LQ$3,E53,""))</f>
        <v>0</v>
      </c>
      <c r="AJ53" s="3" t="str">
        <f t="shared" si="274"/>
        <v xml:space="preserve"> </v>
      </c>
      <c r="AK53" s="3" t="str">
        <f t="shared" si="64"/>
        <v/>
      </c>
      <c r="AL53" s="3" t="e">
        <f t="shared" si="65"/>
        <v>#NUM!</v>
      </c>
      <c r="AM53" s="3" t="str">
        <f t="shared" si="66"/>
        <v/>
      </c>
      <c r="AN53" s="3" t="str">
        <f t="shared" si="67"/>
        <v/>
      </c>
      <c r="AO53" s="3" t="str">
        <f t="shared" si="68"/>
        <v/>
      </c>
      <c r="AP53" s="3" t="str">
        <f t="shared" si="69"/>
        <v/>
      </c>
      <c r="AQ53" s="3" t="e">
        <f t="shared" si="338"/>
        <v>#NUM!</v>
      </c>
      <c r="AR53" s="3" t="e">
        <f t="shared" si="339"/>
        <v>#NUM!</v>
      </c>
      <c r="AS53" s="3" t="str">
        <f t="shared" si="340"/>
        <v/>
      </c>
      <c r="AT53" s="3" t="str">
        <f t="shared" si="73"/>
        <v/>
      </c>
      <c r="AU53" s="3" t="str">
        <f t="shared" si="74"/>
        <v/>
      </c>
      <c r="AV53" s="3" t="e">
        <f t="shared" si="75"/>
        <v>#NUM!</v>
      </c>
      <c r="AW53" s="3" t="e">
        <f t="shared" si="76"/>
        <v>#NUM!</v>
      </c>
      <c r="AX53" s="3" t="str">
        <f t="shared" si="77"/>
        <v/>
      </c>
      <c r="AY53" s="3" t="str">
        <f t="shared" si="78"/>
        <v/>
      </c>
      <c r="AZ53" s="3" t="e">
        <f t="shared" si="79"/>
        <v>#NUM!</v>
      </c>
      <c r="BA53" s="3" t="e">
        <f t="shared" si="80"/>
        <v>#NUM!</v>
      </c>
      <c r="BB53" s="3" t="str">
        <f t="shared" si="81"/>
        <v/>
      </c>
      <c r="BC53" s="3" t="e">
        <f t="shared" si="82"/>
        <v>#NUM!</v>
      </c>
      <c r="BD53" s="3" t="e">
        <f t="shared" si="83"/>
        <v>#NUM!</v>
      </c>
      <c r="BE53" s="3" t="e">
        <f t="shared" si="84"/>
        <v>#NUM!</v>
      </c>
      <c r="BF53" s="9" t="e">
        <f t="shared" si="275"/>
        <v>#N/A</v>
      </c>
      <c r="BG53" s="3" t="e">
        <f t="shared" si="276"/>
        <v>#N/A</v>
      </c>
      <c r="BH53" s="3" t="e">
        <f t="shared" si="3"/>
        <v>#N/A</v>
      </c>
      <c r="BI53" s="3" t="e">
        <f t="shared" si="85"/>
        <v>#NUM!</v>
      </c>
      <c r="BJ53" s="44" t="str">
        <f t="shared" si="86"/>
        <v/>
      </c>
      <c r="BK53" s="52">
        <f t="shared" si="277"/>
        <v>2</v>
      </c>
      <c r="BL53" s="52" t="str">
        <f t="shared" ca="1" si="341"/>
        <v xml:space="preserve"> </v>
      </c>
      <c r="BM53" s="52" t="str">
        <f t="shared" ca="1" si="232"/>
        <v xml:space="preserve"> </v>
      </c>
      <c r="BN53" s="52" t="str">
        <f t="shared" ca="1" si="221"/>
        <v xml:space="preserve"> </v>
      </c>
      <c r="BO53" s="52" t="str">
        <f t="shared" ca="1" si="209"/>
        <v xml:space="preserve"> </v>
      </c>
      <c r="BP53" s="52" t="str">
        <f t="shared" ca="1" si="194"/>
        <v xml:space="preserve"> </v>
      </c>
      <c r="BQ53" s="52" t="str">
        <f t="shared" ca="1" si="87"/>
        <v xml:space="preserve"> </v>
      </c>
      <c r="BR53" s="52" t="e">
        <f t="shared" ca="1" si="278"/>
        <v>#N/A</v>
      </c>
      <c r="BS53" s="52"/>
      <c r="BT53" s="3" t="str">
        <f t="shared" si="279"/>
        <v/>
      </c>
      <c r="BU53" s="3">
        <f t="shared" si="280"/>
        <v>0</v>
      </c>
      <c r="BV53" s="3">
        <f t="shared" si="89"/>
        <v>1</v>
      </c>
      <c r="BW53" s="3">
        <f t="shared" si="326"/>
        <v>0</v>
      </c>
      <c r="BX53" s="3" t="str">
        <f t="shared" ca="1" si="281"/>
        <v xml:space="preserve"> </v>
      </c>
      <c r="BY53" s="3" t="str">
        <f t="shared" ca="1" si="233"/>
        <v/>
      </c>
      <c r="BZ53" s="3" t="str">
        <f t="shared" ca="1" si="222"/>
        <v/>
      </c>
      <c r="CA53" s="3" t="str">
        <f t="shared" ca="1" si="210"/>
        <v/>
      </c>
      <c r="CB53" s="3" t="str">
        <f t="shared" ca="1" si="195"/>
        <v/>
      </c>
      <c r="CC53" s="3" t="str">
        <f t="shared" ca="1" si="91"/>
        <v/>
      </c>
      <c r="CD53" s="3" t="str">
        <f t="shared" ca="1" si="8"/>
        <v/>
      </c>
      <c r="CE53" s="3" t="str">
        <f t="shared" ca="1" si="282"/>
        <v/>
      </c>
      <c r="CF53" s="3" t="str">
        <f t="shared" si="283"/>
        <v/>
      </c>
      <c r="CG53" s="37" t="e">
        <f t="shared" ca="1" si="284"/>
        <v>#N/A</v>
      </c>
      <c r="CH53" s="3" t="str">
        <f t="shared" si="285"/>
        <v/>
      </c>
      <c r="CI53" s="3">
        <f t="shared" si="92"/>
        <v>0</v>
      </c>
      <c r="CJ53" s="3">
        <f t="shared" si="196"/>
        <v>1</v>
      </c>
      <c r="CK53" s="3">
        <f t="shared" si="327"/>
        <v>0</v>
      </c>
      <c r="CL53" s="3" t="str">
        <f t="shared" ca="1" si="286"/>
        <v xml:space="preserve"> </v>
      </c>
      <c r="CM53" s="3" t="str">
        <f t="shared" ca="1" si="234"/>
        <v/>
      </c>
      <c r="CN53" s="3" t="str">
        <f t="shared" ca="1" si="223"/>
        <v/>
      </c>
      <c r="CO53" s="3" t="str">
        <f t="shared" ca="1" si="211"/>
        <v/>
      </c>
      <c r="CP53" s="3" t="str">
        <f t="shared" ca="1" si="198"/>
        <v/>
      </c>
      <c r="CQ53" s="3" t="str">
        <f t="shared" ca="1" si="93"/>
        <v/>
      </c>
      <c r="CR53" s="3" t="str">
        <f t="shared" ca="1" si="94"/>
        <v/>
      </c>
      <c r="CS53" s="3" t="str">
        <f t="shared" ca="1" si="287"/>
        <v/>
      </c>
      <c r="CT53" s="3" t="str">
        <f t="shared" si="96"/>
        <v/>
      </c>
      <c r="CU53" s="37" t="e">
        <f t="shared" ca="1" si="97"/>
        <v>#N/A</v>
      </c>
      <c r="CW53" s="3" t="str">
        <f t="shared" ca="1" si="328"/>
        <v/>
      </c>
      <c r="CX53" s="3">
        <f t="shared" ca="1" si="212"/>
        <v>0</v>
      </c>
      <c r="CY53" s="2">
        <f t="shared" ca="1" si="99"/>
        <v>0</v>
      </c>
      <c r="CZ53" s="3" t="str">
        <f t="shared" ca="1" si="288"/>
        <v/>
      </c>
      <c r="DA53" s="3" t="str">
        <f t="shared" ca="1" si="289"/>
        <v/>
      </c>
      <c r="DB53" s="3" t="str">
        <f t="shared" ca="1" si="290"/>
        <v/>
      </c>
      <c r="DC53" s="3" t="str">
        <f t="shared" ca="1" si="291"/>
        <v/>
      </c>
      <c r="DD53" s="37" t="e">
        <f t="shared" ca="1" si="292"/>
        <v>#N/A</v>
      </c>
      <c r="DE53" s="3" t="str">
        <f t="shared" ca="1" si="329"/>
        <v/>
      </c>
      <c r="DF53" s="3">
        <f t="shared" ca="1" si="199"/>
        <v>0</v>
      </c>
      <c r="DG53" s="2">
        <f t="shared" ca="1" si="102"/>
        <v>0</v>
      </c>
      <c r="DH53" s="3" t="str">
        <f t="shared" ca="1" si="293"/>
        <v/>
      </c>
      <c r="DI53" s="3" t="str">
        <f t="shared" ca="1" si="273"/>
        <v/>
      </c>
      <c r="DJ53" s="3" t="str">
        <f t="shared" ca="1" si="294"/>
        <v/>
      </c>
      <c r="DK53" s="3" t="str">
        <f t="shared" ca="1" si="103"/>
        <v/>
      </c>
      <c r="DL53" s="37" t="e">
        <f t="shared" ca="1" si="295"/>
        <v>#N/A</v>
      </c>
      <c r="DN53" s="2" t="str">
        <f t="shared" si="296"/>
        <v xml:space="preserve"> </v>
      </c>
      <c r="DO53" s="3" t="str">
        <f t="shared" si="104"/>
        <v xml:space="preserve"> </v>
      </c>
      <c r="DP53" s="3" t="str">
        <f t="shared" si="105"/>
        <v xml:space="preserve"> </v>
      </c>
      <c r="DT53" s="37" t="e">
        <f t="shared" si="297"/>
        <v>#N/A</v>
      </c>
      <c r="DU53" s="7">
        <v>46</v>
      </c>
      <c r="DV53" s="7">
        <v>18</v>
      </c>
      <c r="DW53" s="7">
        <v>29</v>
      </c>
      <c r="DX53" s="7"/>
      <c r="DY53" s="7" t="e">
        <f t="shared" si="298"/>
        <v>#NUM!</v>
      </c>
      <c r="DZ53" s="7" t="e">
        <f t="shared" si="299"/>
        <v>#NUM!</v>
      </c>
      <c r="EA53" s="7" t="e">
        <f t="shared" si="300"/>
        <v>#NUM!</v>
      </c>
      <c r="EB53" s="7" t="e">
        <f t="shared" si="330"/>
        <v>#NUM!</v>
      </c>
      <c r="EC53" s="3" t="e">
        <f t="shared" si="301"/>
        <v>#NUM!</v>
      </c>
      <c r="ED53" s="3" t="str">
        <f t="shared" si="108"/>
        <v/>
      </c>
      <c r="EE53" s="3" t="e">
        <f t="shared" si="109"/>
        <v>#DIV/0!</v>
      </c>
      <c r="EF53" s="3" t="str">
        <f t="shared" si="110"/>
        <v/>
      </c>
      <c r="EG53" s="3" t="str">
        <f t="shared" si="111"/>
        <v/>
      </c>
      <c r="EH53" s="3" t="str">
        <f t="shared" si="112"/>
        <v/>
      </c>
      <c r="EI53" s="3" t="str">
        <f t="shared" si="113"/>
        <v/>
      </c>
      <c r="EJ53" s="3" t="e">
        <f t="shared" si="114"/>
        <v>#DIV/0!</v>
      </c>
      <c r="EK53" s="3" t="e">
        <f t="shared" si="115"/>
        <v>#DIV/0!</v>
      </c>
      <c r="EL53" s="3" t="str">
        <f t="shared" si="116"/>
        <v/>
      </c>
      <c r="EM53" s="3" t="str">
        <f t="shared" si="117"/>
        <v/>
      </c>
      <c r="EN53" s="3" t="str">
        <f t="shared" si="118"/>
        <v/>
      </c>
      <c r="EO53" s="3" t="e">
        <f t="shared" si="119"/>
        <v>#DIV/0!</v>
      </c>
      <c r="EP53" s="3" t="e">
        <f t="shared" si="120"/>
        <v>#DIV/0!</v>
      </c>
      <c r="EQ53" s="3" t="str">
        <f t="shared" si="121"/>
        <v/>
      </c>
      <c r="ER53" s="3" t="str">
        <f t="shared" si="122"/>
        <v/>
      </c>
      <c r="ES53" s="3" t="e">
        <f t="shared" si="123"/>
        <v>#DIV/0!</v>
      </c>
      <c r="ET53" s="3" t="e">
        <f t="shared" si="124"/>
        <v>#DIV/0!</v>
      </c>
      <c r="EU53" s="3" t="str">
        <f t="shared" si="125"/>
        <v/>
      </c>
      <c r="EV53" s="3" t="e">
        <f t="shared" si="126"/>
        <v>#DIV/0!</v>
      </c>
      <c r="EW53" s="3" t="e">
        <f t="shared" si="127"/>
        <v>#DIV/0!</v>
      </c>
      <c r="EX53" s="3" t="e">
        <f t="shared" si="128"/>
        <v>#NUM!</v>
      </c>
      <c r="EZ53" s="40">
        <f t="shared" si="302"/>
        <v>1</v>
      </c>
      <c r="FA53" s="9" t="e">
        <f t="shared" si="303"/>
        <v>#NUM!</v>
      </c>
      <c r="FB53" s="9" t="e">
        <f t="shared" si="304"/>
        <v>#N/A</v>
      </c>
      <c r="FC53" s="9" t="e">
        <f t="shared" si="305"/>
        <v>#N/A</v>
      </c>
      <c r="FD53" s="9" t="e">
        <f t="shared" si="306"/>
        <v>#N/A</v>
      </c>
      <c r="FE53" s="3" t="e">
        <f t="shared" si="129"/>
        <v>#NUM!</v>
      </c>
      <c r="FG53" s="3" t="str">
        <f t="shared" si="130"/>
        <v/>
      </c>
      <c r="FH53" s="3" t="e">
        <f t="shared" si="131"/>
        <v>#DIV/0!</v>
      </c>
      <c r="FI53" s="3" t="str">
        <f t="shared" si="132"/>
        <v/>
      </c>
      <c r="FJ53" s="3" t="str">
        <f t="shared" si="133"/>
        <v/>
      </c>
      <c r="FK53" s="3" t="str">
        <f t="shared" si="134"/>
        <v/>
      </c>
      <c r="FL53" s="3" t="str">
        <f t="shared" si="135"/>
        <v/>
      </c>
      <c r="FM53" s="3" t="e">
        <f t="shared" si="136"/>
        <v>#DIV/0!</v>
      </c>
      <c r="FN53" s="3" t="e">
        <f t="shared" si="137"/>
        <v>#DIV/0!</v>
      </c>
      <c r="FO53" s="3" t="str">
        <f t="shared" si="138"/>
        <v/>
      </c>
      <c r="FP53" s="3" t="str">
        <f t="shared" si="139"/>
        <v/>
      </c>
      <c r="FQ53" s="3" t="str">
        <f t="shared" si="140"/>
        <v/>
      </c>
      <c r="FR53" s="3" t="e">
        <f t="shared" si="141"/>
        <v>#DIV/0!</v>
      </c>
      <c r="FS53" s="3" t="e">
        <f t="shared" si="142"/>
        <v>#DIV/0!</v>
      </c>
      <c r="FT53" s="3" t="str">
        <f t="shared" si="143"/>
        <v/>
      </c>
      <c r="FU53" s="3" t="str">
        <f t="shared" si="144"/>
        <v/>
      </c>
      <c r="FV53" s="3" t="e">
        <f t="shared" si="145"/>
        <v>#DIV/0!</v>
      </c>
      <c r="FW53" s="3" t="e">
        <f t="shared" si="146"/>
        <v>#DIV/0!</v>
      </c>
      <c r="FX53" s="3" t="str">
        <f t="shared" si="147"/>
        <v/>
      </c>
      <c r="FY53" s="3" t="e">
        <f t="shared" si="148"/>
        <v>#DIV/0!</v>
      </c>
      <c r="FZ53" s="3" t="e">
        <f t="shared" si="149"/>
        <v>#DIV/0!</v>
      </c>
      <c r="GA53" s="3" t="e">
        <f t="shared" si="150"/>
        <v>#NUM!</v>
      </c>
      <c r="GB53" s="3" t="str">
        <f t="shared" si="151"/>
        <v/>
      </c>
      <c r="GC53" s="3" t="str">
        <f t="shared" si="152"/>
        <v/>
      </c>
      <c r="GD53" s="3" t="str">
        <f t="shared" si="153"/>
        <v/>
      </c>
      <c r="GE53" s="3" t="str">
        <f t="shared" si="154"/>
        <v/>
      </c>
      <c r="GF53" s="3" t="str">
        <f t="shared" si="155"/>
        <v/>
      </c>
      <c r="GG53" s="3" t="str">
        <f t="shared" si="156"/>
        <v/>
      </c>
      <c r="GI53" s="9" t="str">
        <f t="shared" si="200"/>
        <v/>
      </c>
      <c r="GJ53" s="9" t="str">
        <f t="shared" si="331"/>
        <v/>
      </c>
      <c r="GK53" s="9" t="str">
        <f t="shared" si="332"/>
        <v/>
      </c>
      <c r="GL53" s="41" t="e">
        <f t="shared" si="159"/>
        <v>#DIV/0!</v>
      </c>
      <c r="GM53" s="41" t="e">
        <f t="shared" si="160"/>
        <v>#DIV/0!</v>
      </c>
      <c r="GN53" s="41" t="e">
        <f t="shared" si="307"/>
        <v>#N/A</v>
      </c>
      <c r="GO53" s="41" t="e">
        <f t="shared" si="308"/>
        <v>#N/A</v>
      </c>
      <c r="GP53" s="3" t="e">
        <f t="shared" si="161"/>
        <v>#NUM!</v>
      </c>
      <c r="GQ53" s="55" t="e">
        <f t="shared" si="309"/>
        <v>#NUM!</v>
      </c>
      <c r="GR53" s="55" t="e">
        <f t="shared" si="310"/>
        <v>#NUM!</v>
      </c>
      <c r="GS53" s="3" t="e">
        <f t="shared" si="311"/>
        <v>#NUM!</v>
      </c>
      <c r="GT53" s="3" t="e">
        <f t="shared" si="312"/>
        <v>#NUM!</v>
      </c>
      <c r="GU53" s="3" t="e">
        <f t="shared" si="313"/>
        <v>#NUM!</v>
      </c>
      <c r="GV53" s="3" t="e">
        <f t="shared" si="314"/>
        <v>#NUM!</v>
      </c>
      <c r="GX53" s="37" t="e">
        <f t="shared" si="315"/>
        <v>#NUM!</v>
      </c>
      <c r="GZ53" s="3" t="e">
        <f t="shared" si="316"/>
        <v>#NUM!</v>
      </c>
      <c r="HA53" s="3" t="e">
        <f t="shared" ca="1" si="336"/>
        <v>#NUM!</v>
      </c>
      <c r="HB53" s="2" t="e">
        <f t="shared" ca="1" si="214"/>
        <v>#NUM!</v>
      </c>
      <c r="HC53" s="2" t="e">
        <f t="shared" ca="1" si="224"/>
        <v>#NUM!</v>
      </c>
      <c r="HD53" s="39" t="e">
        <f t="shared" ca="1" si="163"/>
        <v>#NUM!</v>
      </c>
      <c r="HF53" s="3" t="str">
        <f t="shared" si="317"/>
        <v/>
      </c>
      <c r="HG53" s="3" t="str">
        <f t="shared" si="318"/>
        <v/>
      </c>
      <c r="HH53" s="3" t="str">
        <f t="shared" ca="1" si="342"/>
        <v xml:space="preserve"> </v>
      </c>
      <c r="HI53" s="3" t="str">
        <f t="shared" ca="1" si="248"/>
        <v/>
      </c>
      <c r="HJ53" s="3" t="str">
        <f t="shared" ca="1" si="241"/>
        <v/>
      </c>
      <c r="HK53" s="3" t="str">
        <f t="shared" ca="1" si="235"/>
        <v/>
      </c>
      <c r="HL53" s="3" t="str">
        <f t="shared" ca="1" si="225"/>
        <v/>
      </c>
      <c r="HM53" s="3" t="str">
        <f t="shared" ca="1" si="215"/>
        <v/>
      </c>
      <c r="HN53" s="3" t="str">
        <f t="shared" ca="1" si="201"/>
        <v/>
      </c>
      <c r="HO53" s="3" t="str">
        <f t="shared" ca="1" si="164"/>
        <v/>
      </c>
      <c r="HP53" s="37" t="e">
        <f t="shared" ca="1" si="319"/>
        <v>#N/A</v>
      </c>
      <c r="HQ53" s="3" t="str">
        <f t="shared" ca="1" si="343"/>
        <v xml:space="preserve"> </v>
      </c>
      <c r="HR53" s="3" t="str">
        <f t="shared" ca="1" si="250"/>
        <v/>
      </c>
      <c r="HS53" s="3" t="str">
        <f t="shared" ca="1" si="242"/>
        <v/>
      </c>
      <c r="HT53" s="3" t="str">
        <f t="shared" ca="1" si="236"/>
        <v/>
      </c>
      <c r="HU53" s="3" t="str">
        <f t="shared" ca="1" si="226"/>
        <v/>
      </c>
      <c r="HV53" s="3" t="str">
        <f t="shared" ca="1" si="216"/>
        <v/>
      </c>
      <c r="HW53" s="3" t="str">
        <f t="shared" ca="1" si="202"/>
        <v/>
      </c>
      <c r="HX53" s="3" t="str">
        <f t="shared" ca="1" si="165"/>
        <v/>
      </c>
      <c r="HY53" s="37" t="e">
        <f t="shared" ca="1" si="320"/>
        <v>#N/A</v>
      </c>
      <c r="IA53" s="3" t="e">
        <f t="shared" ca="1" si="333"/>
        <v>#NUM!</v>
      </c>
      <c r="IB53" s="3" t="e">
        <f t="shared" ca="1" si="203"/>
        <v>#NUM!</v>
      </c>
      <c r="IC53" s="2" t="e">
        <f t="shared" ca="1" si="167"/>
        <v>#NUM!</v>
      </c>
      <c r="ID53" s="37" t="e">
        <f t="shared" ca="1" si="321"/>
        <v>#NUM!</v>
      </c>
      <c r="IE53" s="3" t="e">
        <f t="shared" ca="1" si="334"/>
        <v>#NUM!</v>
      </c>
      <c r="IF53" s="3" t="e">
        <f t="shared" ca="1" si="335"/>
        <v>#NUM!</v>
      </c>
      <c r="IG53" s="2" t="e">
        <f t="shared" ca="1" si="170"/>
        <v>#NUM!</v>
      </c>
      <c r="IH53" s="37" t="e">
        <f t="shared" ca="1" si="322"/>
        <v>#NUM!</v>
      </c>
      <c r="II53" s="3" t="e">
        <f t="shared" si="171"/>
        <v>#N/A</v>
      </c>
      <c r="IJ53" s="3" t="e">
        <f t="shared" si="172"/>
        <v>#N/A</v>
      </c>
      <c r="IK53" s="3" t="e">
        <f t="shared" ca="1" si="269"/>
        <v>#N/A</v>
      </c>
      <c r="IL53" s="3" t="e">
        <f t="shared" ca="1" si="270"/>
        <v>#N/A</v>
      </c>
      <c r="IM53" s="3" t="e">
        <f t="shared" ca="1" si="267"/>
        <v>#N/A</v>
      </c>
      <c r="IN53" s="3" t="e">
        <f t="shared" ca="1" si="265"/>
        <v>#N/A</v>
      </c>
      <c r="IO53" s="3" t="e">
        <f t="shared" ca="1" si="263"/>
        <v>#N/A</v>
      </c>
      <c r="IP53" s="3" t="e">
        <f t="shared" ca="1" si="261"/>
        <v>#N/A</v>
      </c>
      <c r="IQ53" s="3" t="e">
        <f t="shared" ca="1" si="259"/>
        <v>#N/A</v>
      </c>
      <c r="IR53" s="3" t="e">
        <f t="shared" ca="1" si="257"/>
        <v>#N/A</v>
      </c>
      <c r="IS53" s="3" t="e">
        <f t="shared" ca="1" si="251"/>
        <v>#N/A</v>
      </c>
      <c r="IT53" s="3" t="e">
        <f t="shared" ca="1" si="243"/>
        <v>#N/A</v>
      </c>
      <c r="IU53" s="3" t="e">
        <f t="shared" ca="1" si="237"/>
        <v>#N/A</v>
      </c>
      <c r="IV53" s="3" t="e">
        <f t="shared" ca="1" si="227"/>
        <v>#N/A</v>
      </c>
      <c r="IW53" s="3" t="e">
        <f t="shared" ca="1" si="217"/>
        <v>#N/A</v>
      </c>
      <c r="IX53" s="3" t="e">
        <f t="shared" ca="1" si="204"/>
        <v>#N/A</v>
      </c>
      <c r="IY53" s="3" t="e">
        <f t="shared" ca="1" si="173"/>
        <v>#N/A</v>
      </c>
      <c r="IZ53" s="37" t="e">
        <f t="shared" ca="1" si="323"/>
        <v>#N/A</v>
      </c>
      <c r="JB53" s="3" t="str">
        <f t="shared" si="174"/>
        <v/>
      </c>
      <c r="JC53" s="55" t="e">
        <f t="shared" si="324"/>
        <v>#NUM!</v>
      </c>
      <c r="JD53" s="41" t="e">
        <f t="shared" si="176"/>
        <v>#NUM!</v>
      </c>
      <c r="JE53" s="41" t="e">
        <f t="shared" si="177"/>
        <v>#NUM!</v>
      </c>
      <c r="JF53" s="3" t="e">
        <f t="shared" si="178"/>
        <v>#NUM!</v>
      </c>
      <c r="JG53" s="41" t="e">
        <f t="shared" si="179"/>
        <v>#NUM!</v>
      </c>
      <c r="JH53" s="41" t="e">
        <f t="shared" si="180"/>
        <v>#NUM!</v>
      </c>
      <c r="JJ53" s="37" t="e">
        <f t="shared" si="181"/>
        <v>#NUM!</v>
      </c>
      <c r="JL53" s="3" t="e">
        <f t="shared" si="182"/>
        <v>#NUM!</v>
      </c>
      <c r="JM53" s="3" t="e">
        <f t="shared" ca="1" si="337"/>
        <v>#NUM!</v>
      </c>
      <c r="JP53" s="37" t="e">
        <f t="shared" ca="1" si="183"/>
        <v>#NUM!</v>
      </c>
      <c r="JR53" s="37" t="str">
        <f t="shared" si="184"/>
        <v/>
      </c>
      <c r="JS53" s="3" t="str">
        <f t="shared" si="185"/>
        <v/>
      </c>
      <c r="JT53" s="3" t="str">
        <f t="shared" ca="1" si="344"/>
        <v xml:space="preserve"> </v>
      </c>
      <c r="JU53" s="3" t="str">
        <f t="shared" ca="1" si="253"/>
        <v/>
      </c>
      <c r="JV53" s="3" t="str">
        <f t="shared" ca="1" si="244"/>
        <v/>
      </c>
      <c r="JW53" s="3" t="str">
        <f t="shared" ca="1" si="238"/>
        <v/>
      </c>
      <c r="JX53" s="3" t="str">
        <f t="shared" ca="1" si="228"/>
        <v/>
      </c>
      <c r="JY53" s="3" t="str">
        <f t="shared" ca="1" si="218"/>
        <v/>
      </c>
      <c r="JZ53" s="3" t="str">
        <f t="shared" ca="1" si="206"/>
        <v/>
      </c>
      <c r="KA53" s="3" t="str">
        <f t="shared" ca="1" si="186"/>
        <v/>
      </c>
      <c r="KB53" s="3" t="e">
        <f t="shared" ca="1" si="187"/>
        <v>#N/A</v>
      </c>
      <c r="KC53" s="3" t="str">
        <f t="shared" ca="1" si="345"/>
        <v xml:space="preserve"> </v>
      </c>
      <c r="KD53" s="3" t="str">
        <f t="shared" ca="1" si="255"/>
        <v/>
      </c>
      <c r="KE53" s="3" t="str">
        <f t="shared" ca="1" si="245"/>
        <v/>
      </c>
      <c r="KF53" s="3" t="str">
        <f t="shared" ca="1" si="239"/>
        <v/>
      </c>
      <c r="KG53" s="3" t="str">
        <f t="shared" ca="1" si="229"/>
        <v/>
      </c>
      <c r="KH53" s="3" t="str">
        <f t="shared" ca="1" si="219"/>
        <v/>
      </c>
      <c r="KI53" s="3" t="str">
        <f t="shared" ca="1" si="207"/>
        <v/>
      </c>
      <c r="KJ53" s="3" t="str">
        <f t="shared" ca="1" si="188"/>
        <v/>
      </c>
      <c r="KK53" s="3" t="e">
        <f t="shared" ca="1" si="189"/>
        <v>#N/A</v>
      </c>
      <c r="KU53" s="3" t="e">
        <f t="shared" si="190"/>
        <v>#NUM!</v>
      </c>
      <c r="KV53" s="3" t="e">
        <f t="shared" si="191"/>
        <v>#NUM!</v>
      </c>
      <c r="KW53" s="3" t="e">
        <f t="shared" ca="1" si="271"/>
        <v>#NUM!</v>
      </c>
      <c r="KX53" s="3" t="e">
        <f t="shared" ca="1" si="272"/>
        <v>#NUM!</v>
      </c>
      <c r="KY53" s="3" t="e">
        <f t="shared" ca="1" si="268"/>
        <v>#NUM!</v>
      </c>
      <c r="KZ53" s="3" t="e">
        <f t="shared" ca="1" si="266"/>
        <v>#NUM!</v>
      </c>
      <c r="LA53" s="3" t="e">
        <f t="shared" ca="1" si="264"/>
        <v>#NUM!</v>
      </c>
      <c r="LB53" s="3" t="e">
        <f t="shared" ca="1" si="262"/>
        <v>#NUM!</v>
      </c>
      <c r="LC53" s="3" t="e">
        <f t="shared" ca="1" si="260"/>
        <v>#NUM!</v>
      </c>
      <c r="LD53" s="3" t="e">
        <f t="shared" ca="1" si="258"/>
        <v>#NUM!</v>
      </c>
      <c r="LE53" s="3" t="e">
        <f t="shared" ca="1" si="256"/>
        <v>#NUM!</v>
      </c>
      <c r="LF53" s="3" t="e">
        <f t="shared" ca="1" si="246"/>
        <v>#NUM!</v>
      </c>
      <c r="LG53" s="3" t="e">
        <f t="shared" ca="1" si="240"/>
        <v>#NUM!</v>
      </c>
      <c r="LH53" s="3" t="e">
        <f t="shared" ca="1" si="230"/>
        <v>#NUM!</v>
      </c>
      <c r="LI53" s="3" t="e">
        <f t="shared" ca="1" si="220"/>
        <v>#NUM!</v>
      </c>
      <c r="LJ53" s="3" t="e">
        <f t="shared" ca="1" si="208"/>
        <v>#NUM!</v>
      </c>
      <c r="LK53" s="3" t="e">
        <f t="shared" ca="1" si="192"/>
        <v>#NUM!</v>
      </c>
      <c r="LL53" s="37" t="e">
        <f t="shared" ca="1" si="325"/>
        <v>#NUM!</v>
      </c>
    </row>
    <row r="54" spans="1:324" s="3" customFormat="1">
      <c r="A54" s="42" t="e">
        <f>IF(D54="","",Data!C62)</f>
        <v>#N/A</v>
      </c>
      <c r="B54" s="5" t="e">
        <f>IF(D54="","",Data!B62)</f>
        <v>#N/A</v>
      </c>
      <c r="C54" s="3">
        <v>46</v>
      </c>
      <c r="D54" s="3" t="e">
        <f>IF(Data!C62="", NA(), Data!C62)</f>
        <v>#N/A</v>
      </c>
      <c r="E54" s="3" t="str">
        <f>IF(Data!C62="", " ", Data!D62)</f>
        <v xml:space="preserve"> </v>
      </c>
      <c r="F54" s="3" t="str">
        <f>IF(E54=" "," ",Data!F$26)</f>
        <v xml:space="preserve"> </v>
      </c>
      <c r="G54" s="3" t="str">
        <f>IF($C54&lt;Data!$F$37,"x"," ")</f>
        <v xml:space="preserve"> </v>
      </c>
      <c r="H54" s="3" t="e">
        <f>IF(I54="",#REF!,I54)</f>
        <v>#N/A</v>
      </c>
      <c r="I54" s="2" t="e">
        <f t="shared" si="49"/>
        <v>#N/A</v>
      </c>
      <c r="J54" s="3" t="str">
        <f>IF(AND(Data!$F$37&lt;&gt;""),IF(AD54=$E54,1,""))</f>
        <v/>
      </c>
      <c r="K54" s="3">
        <f>IF(AND(Data!$F$40&lt;&gt;""),IF(AE54=$E54,2,""))</f>
        <v>2</v>
      </c>
      <c r="L54" s="3" t="str">
        <f>IF(AND(Data!$F$43&lt;&gt;""),IF(AF54=$E54,3,""))</f>
        <v/>
      </c>
      <c r="M54" s="3" t="str">
        <f>IF(AND(Data!$F$46&lt;&gt;""),IF(AG54=$E54,4,""))</f>
        <v/>
      </c>
      <c r="N54" s="3" t="str">
        <f>IF(AND(Data!$F$49&lt;&gt;""),IF(AH54=$E54,5,""))</f>
        <v/>
      </c>
      <c r="O54" s="3" t="str">
        <f>IF(AND(Calc!$LQ$3&lt;&gt;""),IF(AI54=$E54,6,""))</f>
        <v/>
      </c>
      <c r="P54" s="3">
        <f t="shared" si="50"/>
        <v>2</v>
      </c>
      <c r="Q54" s="3">
        <f t="shared" si="51"/>
        <v>2</v>
      </c>
      <c r="R54" s="3" t="str">
        <f t="shared" si="52"/>
        <v/>
      </c>
      <c r="S54" s="3" t="str">
        <f t="shared" si="53"/>
        <v/>
      </c>
      <c r="T54" s="3" t="str">
        <f t="shared" si="54"/>
        <v/>
      </c>
      <c r="U54" s="3">
        <f t="shared" si="55"/>
        <v>2</v>
      </c>
      <c r="V54" s="3">
        <f t="shared" si="56"/>
        <v>2</v>
      </c>
      <c r="W54" s="3" t="str">
        <f t="shared" si="57"/>
        <v/>
      </c>
      <c r="X54" s="3" t="str">
        <f t="shared" si="58"/>
        <v/>
      </c>
      <c r="Y54" s="3">
        <f t="shared" si="59"/>
        <v>2</v>
      </c>
      <c r="Z54" s="3">
        <f t="shared" si="60"/>
        <v>2</v>
      </c>
      <c r="AA54" s="3" t="str">
        <f t="shared" si="61"/>
        <v/>
      </c>
      <c r="AB54" s="3">
        <f t="shared" si="62"/>
        <v>2</v>
      </c>
      <c r="AC54" s="49">
        <f t="shared" si="63"/>
        <v>2</v>
      </c>
      <c r="AD54" s="3" t="str">
        <f>IF($C54&lt;Data!$F$37,E54,"")</f>
        <v/>
      </c>
      <c r="AE54" s="3" t="str">
        <f>IF(AND($C54&gt;=Data!$F$37),IF($C54&lt;Data!$F$40,E54,""))</f>
        <v xml:space="preserve"> </v>
      </c>
      <c r="AF54" s="3" t="b">
        <f>IF(AND($C54&gt;=Data!$F$40),IF($C54&lt;Data!$F$43,E54,""))</f>
        <v>0</v>
      </c>
      <c r="AG54" s="3" t="b">
        <f>IF(AND($C54&gt;=Data!$F$43),IF($C54&lt;Data!$F$46,E54,""))</f>
        <v>0</v>
      </c>
      <c r="AH54" s="3" t="b">
        <f>IF(AND($C54&gt;=Data!$F$46),IF($C54&lt;Data!$F$49,E54,""))</f>
        <v>0</v>
      </c>
      <c r="AI54" s="3" t="b">
        <f>IF(AND($C54&gt;=Data!$F$49),IF($C54&lt;=Calc!$LQ$3,E54,""))</f>
        <v>0</v>
      </c>
      <c r="AJ54" s="3" t="str">
        <f t="shared" si="274"/>
        <v xml:space="preserve"> </v>
      </c>
      <c r="AK54" s="3" t="str">
        <f t="shared" si="64"/>
        <v/>
      </c>
      <c r="AL54" s="3" t="e">
        <f t="shared" si="65"/>
        <v>#NUM!</v>
      </c>
      <c r="AM54" s="3" t="str">
        <f t="shared" si="66"/>
        <v/>
      </c>
      <c r="AN54" s="3" t="str">
        <f t="shared" si="67"/>
        <v/>
      </c>
      <c r="AO54" s="3" t="str">
        <f t="shared" si="68"/>
        <v/>
      </c>
      <c r="AP54" s="3" t="str">
        <f t="shared" si="69"/>
        <v/>
      </c>
      <c r="AQ54" s="3" t="e">
        <f t="shared" si="338"/>
        <v>#NUM!</v>
      </c>
      <c r="AR54" s="3" t="e">
        <f t="shared" si="339"/>
        <v>#NUM!</v>
      </c>
      <c r="AS54" s="3" t="str">
        <f t="shared" si="340"/>
        <v/>
      </c>
      <c r="AT54" s="3" t="str">
        <f t="shared" si="73"/>
        <v/>
      </c>
      <c r="AU54" s="3" t="str">
        <f t="shared" si="74"/>
        <v/>
      </c>
      <c r="AV54" s="3" t="e">
        <f t="shared" si="75"/>
        <v>#NUM!</v>
      </c>
      <c r="AW54" s="3" t="e">
        <f t="shared" si="76"/>
        <v>#NUM!</v>
      </c>
      <c r="AX54" s="3" t="str">
        <f t="shared" si="77"/>
        <v/>
      </c>
      <c r="AY54" s="3" t="str">
        <f t="shared" si="78"/>
        <v/>
      </c>
      <c r="AZ54" s="3" t="e">
        <f t="shared" si="79"/>
        <v>#NUM!</v>
      </c>
      <c r="BA54" s="3" t="e">
        <f t="shared" si="80"/>
        <v>#NUM!</v>
      </c>
      <c r="BB54" s="3" t="str">
        <f t="shared" si="81"/>
        <v/>
      </c>
      <c r="BC54" s="3" t="e">
        <f t="shared" si="82"/>
        <v>#NUM!</v>
      </c>
      <c r="BD54" s="3" t="e">
        <f t="shared" si="83"/>
        <v>#NUM!</v>
      </c>
      <c r="BE54" s="3" t="e">
        <f t="shared" si="84"/>
        <v>#NUM!</v>
      </c>
      <c r="BF54" s="9" t="e">
        <f t="shared" si="275"/>
        <v>#N/A</v>
      </c>
      <c r="BG54" s="3" t="e">
        <f t="shared" si="276"/>
        <v>#N/A</v>
      </c>
      <c r="BH54" s="3" t="e">
        <f t="shared" si="3"/>
        <v>#N/A</v>
      </c>
      <c r="BI54" s="3" t="e">
        <f t="shared" si="85"/>
        <v>#NUM!</v>
      </c>
      <c r="BJ54" s="44" t="str">
        <f t="shared" si="86"/>
        <v/>
      </c>
      <c r="BK54" s="52">
        <f t="shared" si="277"/>
        <v>2</v>
      </c>
      <c r="BL54" s="52" t="str">
        <f t="shared" ca="1" si="341"/>
        <v xml:space="preserve"> </v>
      </c>
      <c r="BM54" s="52" t="str">
        <f t="shared" ca="1" si="232"/>
        <v xml:space="preserve"> </v>
      </c>
      <c r="BN54" s="52" t="str">
        <f t="shared" ca="1" si="221"/>
        <v xml:space="preserve"> </v>
      </c>
      <c r="BO54" s="52" t="str">
        <f t="shared" ca="1" si="209"/>
        <v xml:space="preserve"> </v>
      </c>
      <c r="BP54" s="52" t="str">
        <f t="shared" ca="1" si="194"/>
        <v xml:space="preserve"> </v>
      </c>
      <c r="BQ54" s="52" t="str">
        <f t="shared" ca="1" si="87"/>
        <v xml:space="preserve"> </v>
      </c>
      <c r="BR54" s="52" t="e">
        <f t="shared" ca="1" si="278"/>
        <v>#N/A</v>
      </c>
      <c r="BS54" s="52"/>
      <c r="BT54" s="3" t="str">
        <f t="shared" si="279"/>
        <v/>
      </c>
      <c r="BU54" s="3">
        <f t="shared" si="280"/>
        <v>0</v>
      </c>
      <c r="BV54" s="3">
        <f t="shared" si="89"/>
        <v>1</v>
      </c>
      <c r="BW54" s="3">
        <f t="shared" si="326"/>
        <v>0</v>
      </c>
      <c r="BX54" s="3" t="str">
        <f t="shared" ca="1" si="281"/>
        <v xml:space="preserve"> </v>
      </c>
      <c r="BY54" s="3" t="str">
        <f t="shared" ca="1" si="233"/>
        <v/>
      </c>
      <c r="BZ54" s="3" t="str">
        <f t="shared" ca="1" si="222"/>
        <v/>
      </c>
      <c r="CA54" s="3" t="str">
        <f t="shared" ca="1" si="210"/>
        <v/>
      </c>
      <c r="CB54" s="3" t="str">
        <f t="shared" ca="1" si="195"/>
        <v/>
      </c>
      <c r="CC54" s="3" t="str">
        <f t="shared" ca="1" si="91"/>
        <v/>
      </c>
      <c r="CD54" s="3" t="str">
        <f t="shared" ca="1" si="8"/>
        <v/>
      </c>
      <c r="CE54" s="3" t="str">
        <f t="shared" ca="1" si="282"/>
        <v/>
      </c>
      <c r="CF54" s="3" t="str">
        <f t="shared" si="283"/>
        <v/>
      </c>
      <c r="CG54" s="37" t="e">
        <f t="shared" ca="1" si="284"/>
        <v>#N/A</v>
      </c>
      <c r="CH54" s="3" t="str">
        <f t="shared" si="285"/>
        <v/>
      </c>
      <c r="CI54" s="3">
        <f t="shared" si="92"/>
        <v>0</v>
      </c>
      <c r="CJ54" s="3">
        <f t="shared" si="196"/>
        <v>1</v>
      </c>
      <c r="CK54" s="3">
        <f t="shared" si="327"/>
        <v>0</v>
      </c>
      <c r="CL54" s="3" t="str">
        <f t="shared" ca="1" si="286"/>
        <v xml:space="preserve"> </v>
      </c>
      <c r="CM54" s="3" t="str">
        <f t="shared" ca="1" si="234"/>
        <v/>
      </c>
      <c r="CN54" s="3" t="str">
        <f t="shared" ca="1" si="223"/>
        <v/>
      </c>
      <c r="CO54" s="3" t="str">
        <f t="shared" ca="1" si="211"/>
        <v/>
      </c>
      <c r="CP54" s="3" t="str">
        <f t="shared" ca="1" si="198"/>
        <v/>
      </c>
      <c r="CQ54" s="3" t="str">
        <f t="shared" ca="1" si="93"/>
        <v/>
      </c>
      <c r="CR54" s="3" t="str">
        <f t="shared" ca="1" si="94"/>
        <v/>
      </c>
      <c r="CS54" s="3" t="str">
        <f t="shared" ca="1" si="287"/>
        <v/>
      </c>
      <c r="CT54" s="3" t="str">
        <f t="shared" si="96"/>
        <v/>
      </c>
      <c r="CU54" s="37" t="e">
        <f t="shared" ca="1" si="97"/>
        <v>#N/A</v>
      </c>
      <c r="CW54" s="3" t="str">
        <f t="shared" ca="1" si="328"/>
        <v/>
      </c>
      <c r="CX54" s="3">
        <f t="shared" ca="1" si="212"/>
        <v>0</v>
      </c>
      <c r="CY54" s="2">
        <f t="shared" ca="1" si="99"/>
        <v>0</v>
      </c>
      <c r="CZ54" s="3" t="str">
        <f t="shared" ca="1" si="288"/>
        <v/>
      </c>
      <c r="DA54" s="3" t="str">
        <f t="shared" ca="1" si="289"/>
        <v/>
      </c>
      <c r="DB54" s="3" t="str">
        <f t="shared" ca="1" si="290"/>
        <v/>
      </c>
      <c r="DC54" s="3" t="str">
        <f t="shared" ca="1" si="291"/>
        <v/>
      </c>
      <c r="DD54" s="37" t="e">
        <f t="shared" ca="1" si="292"/>
        <v>#N/A</v>
      </c>
      <c r="DE54" s="3" t="str">
        <f t="shared" ca="1" si="329"/>
        <v/>
      </c>
      <c r="DF54" s="3">
        <f t="shared" ca="1" si="199"/>
        <v>0</v>
      </c>
      <c r="DG54" s="2">
        <f t="shared" ca="1" si="102"/>
        <v>0</v>
      </c>
      <c r="DH54" s="3" t="str">
        <f t="shared" ca="1" si="293"/>
        <v/>
      </c>
      <c r="DI54" s="3" t="str">
        <f t="shared" ca="1" si="273"/>
        <v/>
      </c>
      <c r="DJ54" s="3" t="str">
        <f t="shared" ca="1" si="294"/>
        <v/>
      </c>
      <c r="DK54" s="3" t="str">
        <f t="shared" ca="1" si="103"/>
        <v/>
      </c>
      <c r="DL54" s="37" t="e">
        <f t="shared" ca="1" si="295"/>
        <v>#N/A</v>
      </c>
      <c r="DN54" s="2" t="str">
        <f t="shared" si="296"/>
        <v xml:space="preserve"> </v>
      </c>
      <c r="DO54" s="3" t="str">
        <f t="shared" si="104"/>
        <v xml:space="preserve"> </v>
      </c>
      <c r="DP54" s="3" t="str">
        <f t="shared" si="105"/>
        <v xml:space="preserve"> </v>
      </c>
      <c r="DT54" s="37" t="e">
        <f t="shared" si="297"/>
        <v>#N/A</v>
      </c>
      <c r="DU54" s="7">
        <v>47</v>
      </c>
      <c r="DV54" s="7">
        <v>18</v>
      </c>
      <c r="DW54" s="7">
        <v>30</v>
      </c>
      <c r="DX54" s="7"/>
      <c r="DY54" s="7" t="e">
        <f t="shared" si="298"/>
        <v>#NUM!</v>
      </c>
      <c r="DZ54" s="7" t="e">
        <f t="shared" si="299"/>
        <v>#NUM!</v>
      </c>
      <c r="EA54" s="7" t="e">
        <f t="shared" si="300"/>
        <v>#NUM!</v>
      </c>
      <c r="EB54" s="7" t="e">
        <f t="shared" si="330"/>
        <v>#NUM!</v>
      </c>
      <c r="EC54" s="3" t="e">
        <f t="shared" si="301"/>
        <v>#NUM!</v>
      </c>
      <c r="ED54" s="3" t="str">
        <f t="shared" si="108"/>
        <v/>
      </c>
      <c r="EE54" s="3" t="e">
        <f t="shared" si="109"/>
        <v>#DIV/0!</v>
      </c>
      <c r="EF54" s="3" t="str">
        <f t="shared" si="110"/>
        <v/>
      </c>
      <c r="EG54" s="3" t="str">
        <f t="shared" si="111"/>
        <v/>
      </c>
      <c r="EH54" s="3" t="str">
        <f t="shared" si="112"/>
        <v/>
      </c>
      <c r="EI54" s="3" t="str">
        <f t="shared" si="113"/>
        <v/>
      </c>
      <c r="EJ54" s="3" t="e">
        <f t="shared" si="114"/>
        <v>#DIV/0!</v>
      </c>
      <c r="EK54" s="3" t="e">
        <f t="shared" si="115"/>
        <v>#DIV/0!</v>
      </c>
      <c r="EL54" s="3" t="str">
        <f t="shared" si="116"/>
        <v/>
      </c>
      <c r="EM54" s="3" t="str">
        <f t="shared" si="117"/>
        <v/>
      </c>
      <c r="EN54" s="3" t="str">
        <f t="shared" si="118"/>
        <v/>
      </c>
      <c r="EO54" s="3" t="e">
        <f t="shared" si="119"/>
        <v>#DIV/0!</v>
      </c>
      <c r="EP54" s="3" t="e">
        <f t="shared" si="120"/>
        <v>#DIV/0!</v>
      </c>
      <c r="EQ54" s="3" t="str">
        <f t="shared" si="121"/>
        <v/>
      </c>
      <c r="ER54" s="3" t="str">
        <f t="shared" si="122"/>
        <v/>
      </c>
      <c r="ES54" s="3" t="e">
        <f t="shared" si="123"/>
        <v>#DIV/0!</v>
      </c>
      <c r="ET54" s="3" t="e">
        <f t="shared" si="124"/>
        <v>#DIV/0!</v>
      </c>
      <c r="EU54" s="3" t="str">
        <f t="shared" si="125"/>
        <v/>
      </c>
      <c r="EV54" s="3" t="e">
        <f t="shared" si="126"/>
        <v>#DIV/0!</v>
      </c>
      <c r="EW54" s="3" t="e">
        <f t="shared" si="127"/>
        <v>#DIV/0!</v>
      </c>
      <c r="EX54" s="3" t="e">
        <f t="shared" si="128"/>
        <v>#NUM!</v>
      </c>
      <c r="EZ54" s="40">
        <f t="shared" si="302"/>
        <v>1</v>
      </c>
      <c r="FA54" s="9" t="e">
        <f t="shared" si="303"/>
        <v>#NUM!</v>
      </c>
      <c r="FB54" s="9" t="e">
        <f t="shared" si="304"/>
        <v>#N/A</v>
      </c>
      <c r="FC54" s="9" t="e">
        <f t="shared" si="305"/>
        <v>#N/A</v>
      </c>
      <c r="FD54" s="9" t="e">
        <f t="shared" si="306"/>
        <v>#N/A</v>
      </c>
      <c r="FE54" s="3" t="e">
        <f t="shared" si="129"/>
        <v>#NUM!</v>
      </c>
      <c r="FG54" s="3" t="str">
        <f t="shared" si="130"/>
        <v/>
      </c>
      <c r="FH54" s="3" t="e">
        <f t="shared" si="131"/>
        <v>#DIV/0!</v>
      </c>
      <c r="FI54" s="3" t="str">
        <f t="shared" si="132"/>
        <v/>
      </c>
      <c r="FJ54" s="3" t="str">
        <f t="shared" si="133"/>
        <v/>
      </c>
      <c r="FK54" s="3" t="str">
        <f t="shared" si="134"/>
        <v/>
      </c>
      <c r="FL54" s="3" t="str">
        <f t="shared" si="135"/>
        <v/>
      </c>
      <c r="FM54" s="3" t="e">
        <f t="shared" si="136"/>
        <v>#DIV/0!</v>
      </c>
      <c r="FN54" s="3" t="e">
        <f t="shared" si="137"/>
        <v>#DIV/0!</v>
      </c>
      <c r="FO54" s="3" t="str">
        <f t="shared" si="138"/>
        <v/>
      </c>
      <c r="FP54" s="3" t="str">
        <f t="shared" si="139"/>
        <v/>
      </c>
      <c r="FQ54" s="3" t="str">
        <f t="shared" si="140"/>
        <v/>
      </c>
      <c r="FR54" s="3" t="e">
        <f t="shared" si="141"/>
        <v>#DIV/0!</v>
      </c>
      <c r="FS54" s="3" t="e">
        <f t="shared" si="142"/>
        <v>#DIV/0!</v>
      </c>
      <c r="FT54" s="3" t="str">
        <f t="shared" si="143"/>
        <v/>
      </c>
      <c r="FU54" s="3" t="str">
        <f t="shared" si="144"/>
        <v/>
      </c>
      <c r="FV54" s="3" t="e">
        <f t="shared" si="145"/>
        <v>#DIV/0!</v>
      </c>
      <c r="FW54" s="3" t="e">
        <f t="shared" si="146"/>
        <v>#DIV/0!</v>
      </c>
      <c r="FX54" s="3" t="str">
        <f t="shared" si="147"/>
        <v/>
      </c>
      <c r="FY54" s="3" t="e">
        <f t="shared" si="148"/>
        <v>#DIV/0!</v>
      </c>
      <c r="FZ54" s="3" t="e">
        <f t="shared" si="149"/>
        <v>#DIV/0!</v>
      </c>
      <c r="GA54" s="3" t="e">
        <f t="shared" si="150"/>
        <v>#NUM!</v>
      </c>
      <c r="GB54" s="3" t="str">
        <f t="shared" si="151"/>
        <v/>
      </c>
      <c r="GC54" s="3" t="str">
        <f t="shared" si="152"/>
        <v/>
      </c>
      <c r="GD54" s="3" t="str">
        <f t="shared" si="153"/>
        <v/>
      </c>
      <c r="GE54" s="3" t="str">
        <f t="shared" si="154"/>
        <v/>
      </c>
      <c r="GF54" s="3" t="str">
        <f t="shared" si="155"/>
        <v/>
      </c>
      <c r="GG54" s="3" t="str">
        <f t="shared" si="156"/>
        <v/>
      </c>
      <c r="GI54" s="9" t="str">
        <f t="shared" si="200"/>
        <v/>
      </c>
      <c r="GJ54" s="9" t="str">
        <f t="shared" si="331"/>
        <v/>
      </c>
      <c r="GK54" s="9" t="str">
        <f t="shared" si="332"/>
        <v/>
      </c>
      <c r="GL54" s="41" t="e">
        <f t="shared" si="159"/>
        <v>#DIV/0!</v>
      </c>
      <c r="GM54" s="41" t="e">
        <f t="shared" si="160"/>
        <v>#DIV/0!</v>
      </c>
      <c r="GN54" s="41" t="e">
        <f t="shared" si="307"/>
        <v>#N/A</v>
      </c>
      <c r="GO54" s="41" t="e">
        <f t="shared" si="308"/>
        <v>#N/A</v>
      </c>
      <c r="GP54" s="3" t="e">
        <f t="shared" si="161"/>
        <v>#NUM!</v>
      </c>
      <c r="GQ54" s="55" t="e">
        <f t="shared" si="309"/>
        <v>#NUM!</v>
      </c>
      <c r="GR54" s="55" t="e">
        <f t="shared" si="310"/>
        <v>#NUM!</v>
      </c>
      <c r="GS54" s="3" t="e">
        <f t="shared" si="311"/>
        <v>#NUM!</v>
      </c>
      <c r="GT54" s="3" t="e">
        <f t="shared" si="312"/>
        <v>#NUM!</v>
      </c>
      <c r="GU54" s="3" t="e">
        <f t="shared" si="313"/>
        <v>#NUM!</v>
      </c>
      <c r="GV54" s="3" t="e">
        <f t="shared" si="314"/>
        <v>#NUM!</v>
      </c>
      <c r="GX54" s="37" t="e">
        <f t="shared" si="315"/>
        <v>#NUM!</v>
      </c>
      <c r="GZ54" s="3" t="e">
        <f t="shared" si="316"/>
        <v>#NUM!</v>
      </c>
      <c r="HA54" s="3" t="e">
        <f t="shared" ca="1" si="336"/>
        <v>#NUM!</v>
      </c>
      <c r="HB54" s="2" t="e">
        <f t="shared" ca="1" si="214"/>
        <v>#NUM!</v>
      </c>
      <c r="HC54" s="2" t="e">
        <f t="shared" ca="1" si="224"/>
        <v>#NUM!</v>
      </c>
      <c r="HD54" s="39" t="e">
        <f t="shared" ca="1" si="163"/>
        <v>#NUM!</v>
      </c>
      <c r="HF54" s="3" t="str">
        <f t="shared" si="317"/>
        <v/>
      </c>
      <c r="HG54" s="3" t="str">
        <f t="shared" si="318"/>
        <v/>
      </c>
      <c r="HH54" s="3" t="str">
        <f t="shared" ca="1" si="342"/>
        <v xml:space="preserve"> </v>
      </c>
      <c r="HI54" s="3" t="str">
        <f t="shared" ca="1" si="248"/>
        <v/>
      </c>
      <c r="HJ54" s="3" t="str">
        <f t="shared" ca="1" si="241"/>
        <v/>
      </c>
      <c r="HK54" s="3" t="str">
        <f t="shared" ca="1" si="235"/>
        <v/>
      </c>
      <c r="HL54" s="3" t="str">
        <f t="shared" ca="1" si="225"/>
        <v/>
      </c>
      <c r="HM54" s="3" t="str">
        <f t="shared" ca="1" si="215"/>
        <v/>
      </c>
      <c r="HN54" s="3" t="str">
        <f t="shared" ca="1" si="201"/>
        <v/>
      </c>
      <c r="HO54" s="3" t="str">
        <f t="shared" ca="1" si="164"/>
        <v/>
      </c>
      <c r="HP54" s="37" t="e">
        <f t="shared" ca="1" si="319"/>
        <v>#N/A</v>
      </c>
      <c r="HQ54" s="3" t="str">
        <f t="shared" ca="1" si="343"/>
        <v xml:space="preserve"> </v>
      </c>
      <c r="HR54" s="3" t="str">
        <f t="shared" ca="1" si="250"/>
        <v/>
      </c>
      <c r="HS54" s="3" t="str">
        <f t="shared" ca="1" si="242"/>
        <v/>
      </c>
      <c r="HT54" s="3" t="str">
        <f t="shared" ca="1" si="236"/>
        <v/>
      </c>
      <c r="HU54" s="3" t="str">
        <f t="shared" ca="1" si="226"/>
        <v/>
      </c>
      <c r="HV54" s="3" t="str">
        <f t="shared" ca="1" si="216"/>
        <v/>
      </c>
      <c r="HW54" s="3" t="str">
        <f t="shared" ca="1" si="202"/>
        <v/>
      </c>
      <c r="HX54" s="3" t="str">
        <f t="shared" ca="1" si="165"/>
        <v/>
      </c>
      <c r="HY54" s="37" t="e">
        <f t="shared" ca="1" si="320"/>
        <v>#N/A</v>
      </c>
      <c r="IA54" s="3" t="e">
        <f t="shared" ca="1" si="333"/>
        <v>#NUM!</v>
      </c>
      <c r="IB54" s="3" t="e">
        <f t="shared" ca="1" si="203"/>
        <v>#NUM!</v>
      </c>
      <c r="IC54" s="2" t="e">
        <f t="shared" ca="1" si="167"/>
        <v>#NUM!</v>
      </c>
      <c r="ID54" s="37" t="e">
        <f t="shared" ca="1" si="321"/>
        <v>#NUM!</v>
      </c>
      <c r="IE54" s="3" t="e">
        <f t="shared" ca="1" si="334"/>
        <v>#NUM!</v>
      </c>
      <c r="IF54" s="3" t="e">
        <f t="shared" ca="1" si="335"/>
        <v>#NUM!</v>
      </c>
      <c r="IG54" s="2" t="e">
        <f t="shared" ca="1" si="170"/>
        <v>#NUM!</v>
      </c>
      <c r="IH54" s="37" t="e">
        <f t="shared" ca="1" si="322"/>
        <v>#NUM!</v>
      </c>
      <c r="II54" s="3" t="e">
        <f t="shared" si="171"/>
        <v>#N/A</v>
      </c>
      <c r="IJ54" s="3" t="e">
        <f t="shared" si="172"/>
        <v>#N/A</v>
      </c>
      <c r="IK54" s="3" t="e">
        <f t="shared" ca="1" si="269"/>
        <v>#N/A</v>
      </c>
      <c r="IL54" s="3" t="e">
        <f t="shared" ca="1" si="270"/>
        <v>#N/A</v>
      </c>
      <c r="IM54" s="3" t="e">
        <f t="shared" ca="1" si="267"/>
        <v>#N/A</v>
      </c>
      <c r="IN54" s="3" t="e">
        <f t="shared" ca="1" si="265"/>
        <v>#N/A</v>
      </c>
      <c r="IO54" s="3" t="e">
        <f t="shared" ca="1" si="263"/>
        <v>#N/A</v>
      </c>
      <c r="IP54" s="3" t="e">
        <f t="shared" ca="1" si="261"/>
        <v>#N/A</v>
      </c>
      <c r="IQ54" s="3" t="e">
        <f t="shared" ca="1" si="259"/>
        <v>#N/A</v>
      </c>
      <c r="IR54" s="3" t="e">
        <f t="shared" ca="1" si="257"/>
        <v>#N/A</v>
      </c>
      <c r="IS54" s="3" t="e">
        <f t="shared" ca="1" si="251"/>
        <v>#N/A</v>
      </c>
      <c r="IT54" s="3" t="e">
        <f t="shared" ca="1" si="243"/>
        <v>#N/A</v>
      </c>
      <c r="IU54" s="3" t="e">
        <f t="shared" ca="1" si="237"/>
        <v>#N/A</v>
      </c>
      <c r="IV54" s="3" t="e">
        <f t="shared" ca="1" si="227"/>
        <v>#N/A</v>
      </c>
      <c r="IW54" s="3" t="e">
        <f t="shared" ca="1" si="217"/>
        <v>#N/A</v>
      </c>
      <c r="IX54" s="3" t="e">
        <f t="shared" ca="1" si="204"/>
        <v>#N/A</v>
      </c>
      <c r="IY54" s="3" t="e">
        <f t="shared" ca="1" si="173"/>
        <v>#N/A</v>
      </c>
      <c r="IZ54" s="37" t="e">
        <f t="shared" ca="1" si="323"/>
        <v>#N/A</v>
      </c>
      <c r="JB54" s="3" t="str">
        <f t="shared" si="174"/>
        <v/>
      </c>
      <c r="JC54" s="55" t="e">
        <f t="shared" si="324"/>
        <v>#NUM!</v>
      </c>
      <c r="JD54" s="41" t="e">
        <f t="shared" si="176"/>
        <v>#NUM!</v>
      </c>
      <c r="JE54" s="41" t="e">
        <f t="shared" si="177"/>
        <v>#NUM!</v>
      </c>
      <c r="JF54" s="3" t="e">
        <f t="shared" si="178"/>
        <v>#NUM!</v>
      </c>
      <c r="JG54" s="41" t="e">
        <f t="shared" si="179"/>
        <v>#NUM!</v>
      </c>
      <c r="JH54" s="41" t="e">
        <f t="shared" si="180"/>
        <v>#NUM!</v>
      </c>
      <c r="JJ54" s="37" t="e">
        <f t="shared" si="181"/>
        <v>#NUM!</v>
      </c>
      <c r="JL54" s="3" t="e">
        <f t="shared" si="182"/>
        <v>#NUM!</v>
      </c>
      <c r="JM54" s="3" t="e">
        <f t="shared" ca="1" si="337"/>
        <v>#NUM!</v>
      </c>
      <c r="JP54" s="37" t="e">
        <f t="shared" ca="1" si="183"/>
        <v>#NUM!</v>
      </c>
      <c r="JR54" s="37" t="str">
        <f t="shared" si="184"/>
        <v/>
      </c>
      <c r="JS54" s="3" t="str">
        <f t="shared" si="185"/>
        <v/>
      </c>
      <c r="JT54" s="3" t="str">
        <f t="shared" ca="1" si="344"/>
        <v xml:space="preserve"> </v>
      </c>
      <c r="JU54" s="3" t="str">
        <f t="shared" ca="1" si="253"/>
        <v/>
      </c>
      <c r="JV54" s="3" t="str">
        <f t="shared" ca="1" si="244"/>
        <v/>
      </c>
      <c r="JW54" s="3" t="str">
        <f t="shared" ca="1" si="238"/>
        <v/>
      </c>
      <c r="JX54" s="3" t="str">
        <f t="shared" ca="1" si="228"/>
        <v/>
      </c>
      <c r="JY54" s="3" t="str">
        <f t="shared" ca="1" si="218"/>
        <v/>
      </c>
      <c r="JZ54" s="3" t="str">
        <f t="shared" ca="1" si="206"/>
        <v/>
      </c>
      <c r="KA54" s="3" t="str">
        <f t="shared" ca="1" si="186"/>
        <v/>
      </c>
      <c r="KB54" s="3" t="e">
        <f t="shared" ca="1" si="187"/>
        <v>#N/A</v>
      </c>
      <c r="KC54" s="3" t="str">
        <f t="shared" ca="1" si="345"/>
        <v xml:space="preserve"> </v>
      </c>
      <c r="KD54" s="3" t="str">
        <f t="shared" ca="1" si="255"/>
        <v/>
      </c>
      <c r="KE54" s="3" t="str">
        <f t="shared" ca="1" si="245"/>
        <v/>
      </c>
      <c r="KF54" s="3" t="str">
        <f t="shared" ca="1" si="239"/>
        <v/>
      </c>
      <c r="KG54" s="3" t="str">
        <f t="shared" ca="1" si="229"/>
        <v/>
      </c>
      <c r="KH54" s="3" t="str">
        <f t="shared" ca="1" si="219"/>
        <v/>
      </c>
      <c r="KI54" s="3" t="str">
        <f t="shared" ca="1" si="207"/>
        <v/>
      </c>
      <c r="KJ54" s="3" t="str">
        <f t="shared" ca="1" si="188"/>
        <v/>
      </c>
      <c r="KK54" s="3" t="e">
        <f t="shared" ca="1" si="189"/>
        <v>#N/A</v>
      </c>
      <c r="KU54" s="3" t="e">
        <f t="shared" si="190"/>
        <v>#NUM!</v>
      </c>
      <c r="KV54" s="3" t="e">
        <f t="shared" si="191"/>
        <v>#NUM!</v>
      </c>
      <c r="KW54" s="3" t="e">
        <f t="shared" ca="1" si="271"/>
        <v>#NUM!</v>
      </c>
      <c r="KX54" s="3" t="e">
        <f t="shared" ca="1" si="272"/>
        <v>#NUM!</v>
      </c>
      <c r="KY54" s="3" t="e">
        <f t="shared" ca="1" si="268"/>
        <v>#NUM!</v>
      </c>
      <c r="KZ54" s="3" t="e">
        <f t="shared" ca="1" si="266"/>
        <v>#NUM!</v>
      </c>
      <c r="LA54" s="3" t="e">
        <f t="shared" ca="1" si="264"/>
        <v>#NUM!</v>
      </c>
      <c r="LB54" s="3" t="e">
        <f t="shared" ca="1" si="262"/>
        <v>#NUM!</v>
      </c>
      <c r="LC54" s="3" t="e">
        <f t="shared" ca="1" si="260"/>
        <v>#NUM!</v>
      </c>
      <c r="LD54" s="3" t="e">
        <f t="shared" ca="1" si="258"/>
        <v>#NUM!</v>
      </c>
      <c r="LE54" s="3" t="e">
        <f t="shared" ca="1" si="256"/>
        <v>#NUM!</v>
      </c>
      <c r="LF54" s="3" t="e">
        <f t="shared" ca="1" si="246"/>
        <v>#NUM!</v>
      </c>
      <c r="LG54" s="3" t="e">
        <f t="shared" ca="1" si="240"/>
        <v>#NUM!</v>
      </c>
      <c r="LH54" s="3" t="e">
        <f t="shared" ca="1" si="230"/>
        <v>#NUM!</v>
      </c>
      <c r="LI54" s="3" t="e">
        <f t="shared" ca="1" si="220"/>
        <v>#NUM!</v>
      </c>
      <c r="LJ54" s="3" t="e">
        <f t="shared" ca="1" si="208"/>
        <v>#NUM!</v>
      </c>
      <c r="LK54" s="3" t="e">
        <f t="shared" ca="1" si="192"/>
        <v>#NUM!</v>
      </c>
      <c r="LL54" s="37" t="e">
        <f t="shared" ca="1" si="325"/>
        <v>#NUM!</v>
      </c>
    </row>
    <row r="55" spans="1:324" s="3" customFormat="1">
      <c r="A55" s="42" t="e">
        <f>IF(D55="","",Data!C63)</f>
        <v>#N/A</v>
      </c>
      <c r="B55" s="5" t="e">
        <f>IF(D55="","",Data!B63)</f>
        <v>#N/A</v>
      </c>
      <c r="C55" s="3">
        <v>47</v>
      </c>
      <c r="D55" s="3" t="e">
        <f>IF(Data!C63="", NA(), Data!C63)</f>
        <v>#N/A</v>
      </c>
      <c r="E55" s="3" t="str">
        <f>IF(Data!C63="", " ", Data!D63)</f>
        <v xml:space="preserve"> </v>
      </c>
      <c r="F55" s="3" t="str">
        <f>IF(E55=" "," ",Data!F$26)</f>
        <v xml:space="preserve"> </v>
      </c>
      <c r="G55" s="3" t="str">
        <f>IF($C55&lt;Data!$F$37,"x"," ")</f>
        <v xml:space="preserve"> </v>
      </c>
      <c r="H55" s="3" t="e">
        <f>IF(I55="",#REF!,I55)</f>
        <v>#N/A</v>
      </c>
      <c r="I55" s="2" t="e">
        <f t="shared" si="49"/>
        <v>#N/A</v>
      </c>
      <c r="J55" s="3" t="str">
        <f>IF(AND(Data!$F$37&lt;&gt;""),IF(AD55=$E55,1,""))</f>
        <v/>
      </c>
      <c r="K55" s="3">
        <f>IF(AND(Data!$F$40&lt;&gt;""),IF(AE55=$E55,2,""))</f>
        <v>2</v>
      </c>
      <c r="L55" s="3" t="str">
        <f>IF(AND(Data!$F$43&lt;&gt;""),IF(AF55=$E55,3,""))</f>
        <v/>
      </c>
      <c r="M55" s="3" t="str">
        <f>IF(AND(Data!$F$46&lt;&gt;""),IF(AG55=$E55,4,""))</f>
        <v/>
      </c>
      <c r="N55" s="3" t="str">
        <f>IF(AND(Data!$F$49&lt;&gt;""),IF(AH55=$E55,5,""))</f>
        <v/>
      </c>
      <c r="O55" s="3" t="str">
        <f>IF(AND(Calc!$LQ$3&lt;&gt;""),IF(AI55=$E55,6,""))</f>
        <v/>
      </c>
      <c r="P55" s="3">
        <f t="shared" si="50"/>
        <v>2</v>
      </c>
      <c r="Q55" s="3">
        <f t="shared" si="51"/>
        <v>2</v>
      </c>
      <c r="R55" s="3" t="str">
        <f t="shared" si="52"/>
        <v/>
      </c>
      <c r="S55" s="3" t="str">
        <f t="shared" si="53"/>
        <v/>
      </c>
      <c r="T55" s="3" t="str">
        <f t="shared" si="54"/>
        <v/>
      </c>
      <c r="U55" s="3">
        <f t="shared" si="55"/>
        <v>2</v>
      </c>
      <c r="V55" s="3">
        <f t="shared" si="56"/>
        <v>2</v>
      </c>
      <c r="W55" s="3" t="str">
        <f t="shared" si="57"/>
        <v/>
      </c>
      <c r="X55" s="3" t="str">
        <f t="shared" si="58"/>
        <v/>
      </c>
      <c r="Y55" s="3">
        <f t="shared" si="59"/>
        <v>2</v>
      </c>
      <c r="Z55" s="3">
        <f t="shared" si="60"/>
        <v>2</v>
      </c>
      <c r="AA55" s="3" t="str">
        <f t="shared" si="61"/>
        <v/>
      </c>
      <c r="AB55" s="3">
        <f t="shared" si="62"/>
        <v>2</v>
      </c>
      <c r="AC55" s="49">
        <f t="shared" si="63"/>
        <v>2</v>
      </c>
      <c r="AD55" s="3" t="str">
        <f>IF($C55&lt;Data!$F$37,E55,"")</f>
        <v/>
      </c>
      <c r="AE55" s="3" t="str">
        <f>IF(AND($C55&gt;=Data!$F$37),IF($C55&lt;Data!$F$40,E55,""))</f>
        <v xml:space="preserve"> </v>
      </c>
      <c r="AF55" s="3" t="b">
        <f>IF(AND($C55&gt;=Data!$F$40),IF($C55&lt;Data!$F$43,E55,""))</f>
        <v>0</v>
      </c>
      <c r="AG55" s="3" t="b">
        <f>IF(AND($C55&gt;=Data!$F$43),IF($C55&lt;Data!$F$46,E55,""))</f>
        <v>0</v>
      </c>
      <c r="AH55" s="3" t="b">
        <f>IF(AND($C55&gt;=Data!$F$46),IF($C55&lt;Data!$F$49,E55,""))</f>
        <v>0</v>
      </c>
      <c r="AI55" s="3" t="b">
        <f>IF(AND($C55&gt;=Data!$F$49),IF($C55&lt;=Calc!$LQ$3,E55,""))</f>
        <v>0</v>
      </c>
      <c r="AJ55" s="3" t="str">
        <f t="shared" si="274"/>
        <v xml:space="preserve"> </v>
      </c>
      <c r="AK55" s="3" t="str">
        <f t="shared" si="64"/>
        <v/>
      </c>
      <c r="AL55" s="3" t="e">
        <f t="shared" si="65"/>
        <v>#NUM!</v>
      </c>
      <c r="AM55" s="3" t="str">
        <f t="shared" si="66"/>
        <v/>
      </c>
      <c r="AN55" s="3" t="str">
        <f t="shared" si="67"/>
        <v/>
      </c>
      <c r="AO55" s="3" t="str">
        <f t="shared" si="68"/>
        <v/>
      </c>
      <c r="AP55" s="3" t="str">
        <f t="shared" si="69"/>
        <v/>
      </c>
      <c r="AQ55" s="3" t="e">
        <f t="shared" si="338"/>
        <v>#NUM!</v>
      </c>
      <c r="AR55" s="3" t="e">
        <f t="shared" si="339"/>
        <v>#NUM!</v>
      </c>
      <c r="AS55" s="3" t="str">
        <f t="shared" si="340"/>
        <v/>
      </c>
      <c r="AT55" s="3" t="str">
        <f t="shared" si="73"/>
        <v/>
      </c>
      <c r="AU55" s="3" t="str">
        <f t="shared" si="74"/>
        <v/>
      </c>
      <c r="AV55" s="3" t="e">
        <f t="shared" si="75"/>
        <v>#NUM!</v>
      </c>
      <c r="AW55" s="3" t="e">
        <f t="shared" si="76"/>
        <v>#NUM!</v>
      </c>
      <c r="AX55" s="3" t="str">
        <f t="shared" si="77"/>
        <v/>
      </c>
      <c r="AY55" s="3" t="str">
        <f t="shared" si="78"/>
        <v/>
      </c>
      <c r="AZ55" s="3" t="e">
        <f t="shared" si="79"/>
        <v>#NUM!</v>
      </c>
      <c r="BA55" s="3" t="e">
        <f t="shared" si="80"/>
        <v>#NUM!</v>
      </c>
      <c r="BB55" s="3" t="str">
        <f t="shared" si="81"/>
        <v/>
      </c>
      <c r="BC55" s="3" t="e">
        <f t="shared" si="82"/>
        <v>#NUM!</v>
      </c>
      <c r="BD55" s="3" t="e">
        <f t="shared" si="83"/>
        <v>#NUM!</v>
      </c>
      <c r="BE55" s="3" t="e">
        <f t="shared" si="84"/>
        <v>#NUM!</v>
      </c>
      <c r="BF55" s="9" t="e">
        <f t="shared" si="275"/>
        <v>#N/A</v>
      </c>
      <c r="BG55" s="3" t="e">
        <f t="shared" si="276"/>
        <v>#N/A</v>
      </c>
      <c r="BH55" s="3" t="e">
        <f>IF(E55=" ", #N/A, IF(G55=" ", AM55, #N/A))</f>
        <v>#N/A</v>
      </c>
      <c r="BI55" s="3" t="e">
        <f t="shared" si="85"/>
        <v>#NUM!</v>
      </c>
      <c r="BJ55" s="44" t="str">
        <f t="shared" si="86"/>
        <v/>
      </c>
      <c r="BK55" s="52">
        <f t="shared" si="277"/>
        <v>2</v>
      </c>
      <c r="BL55" s="52" t="str">
        <f t="shared" ca="1" si="341"/>
        <v xml:space="preserve"> </v>
      </c>
      <c r="BM55" s="52" t="str">
        <f t="shared" ca="1" si="232"/>
        <v xml:space="preserve"> </v>
      </c>
      <c r="BN55" s="52" t="str">
        <f t="shared" ca="1" si="221"/>
        <v xml:space="preserve"> </v>
      </c>
      <c r="BO55" s="52" t="str">
        <f t="shared" ca="1" si="209"/>
        <v xml:space="preserve"> </v>
      </c>
      <c r="BP55" s="52" t="str">
        <f t="shared" ca="1" si="194"/>
        <v xml:space="preserve"> </v>
      </c>
      <c r="BQ55" s="52" t="str">
        <f t="shared" ca="1" si="87"/>
        <v xml:space="preserve"> </v>
      </c>
      <c r="BR55" s="52" t="e">
        <f t="shared" ca="1" si="278"/>
        <v>#N/A</v>
      </c>
      <c r="BS55" s="52"/>
      <c r="BT55" s="3" t="str">
        <f t="shared" si="279"/>
        <v/>
      </c>
      <c r="BU55" s="3">
        <f t="shared" si="280"/>
        <v>0</v>
      </c>
      <c r="BV55" s="3">
        <f t="shared" si="89"/>
        <v>1</v>
      </c>
      <c r="BW55" s="3">
        <f t="shared" si="326"/>
        <v>0</v>
      </c>
      <c r="BX55" s="3" t="str">
        <f t="shared" ca="1" si="281"/>
        <v xml:space="preserve"> </v>
      </c>
      <c r="BY55" s="3" t="str">
        <f t="shared" ca="1" si="233"/>
        <v/>
      </c>
      <c r="BZ55" s="3" t="str">
        <f t="shared" ca="1" si="222"/>
        <v/>
      </c>
      <c r="CA55" s="3" t="str">
        <f t="shared" ca="1" si="210"/>
        <v/>
      </c>
      <c r="CB55" s="3" t="str">
        <f t="shared" ca="1" si="195"/>
        <v/>
      </c>
      <c r="CC55" s="3" t="str">
        <f t="shared" ca="1" si="91"/>
        <v/>
      </c>
      <c r="CD55" s="3" t="str">
        <f t="shared" ca="1" si="8"/>
        <v/>
      </c>
      <c r="CE55" s="3" t="str">
        <f t="shared" ca="1" si="282"/>
        <v/>
      </c>
      <c r="CF55" s="3" t="str">
        <f t="shared" si="283"/>
        <v/>
      </c>
      <c r="CG55" s="37" t="e">
        <f t="shared" ca="1" si="284"/>
        <v>#N/A</v>
      </c>
      <c r="CH55" s="3" t="str">
        <f t="shared" si="285"/>
        <v/>
      </c>
      <c r="CI55" s="3">
        <f t="shared" si="92"/>
        <v>0</v>
      </c>
      <c r="CJ55" s="3">
        <f t="shared" si="196"/>
        <v>1</v>
      </c>
      <c r="CK55" s="3">
        <f t="shared" si="327"/>
        <v>0</v>
      </c>
      <c r="CL55" s="3" t="str">
        <f t="shared" ca="1" si="286"/>
        <v xml:space="preserve"> </v>
      </c>
      <c r="CM55" s="3" t="str">
        <f t="shared" ca="1" si="234"/>
        <v/>
      </c>
      <c r="CN55" s="3" t="str">
        <f t="shared" ca="1" si="223"/>
        <v/>
      </c>
      <c r="CO55" s="3" t="str">
        <f t="shared" ca="1" si="211"/>
        <v/>
      </c>
      <c r="CP55" s="3" t="str">
        <f t="shared" ca="1" si="198"/>
        <v/>
      </c>
      <c r="CQ55" s="3" t="str">
        <f t="shared" ca="1" si="93"/>
        <v/>
      </c>
      <c r="CR55" s="3" t="str">
        <f t="shared" ca="1" si="94"/>
        <v/>
      </c>
      <c r="CS55" s="3" t="str">
        <f t="shared" ca="1" si="287"/>
        <v/>
      </c>
      <c r="CT55" s="3" t="str">
        <f t="shared" si="96"/>
        <v/>
      </c>
      <c r="CU55" s="37" t="e">
        <f t="shared" ca="1" si="97"/>
        <v>#N/A</v>
      </c>
      <c r="CW55" s="3" t="str">
        <f t="shared" ca="1" si="328"/>
        <v/>
      </c>
      <c r="CX55" s="3">
        <f t="shared" ca="1" si="212"/>
        <v>0</v>
      </c>
      <c r="CY55" s="2">
        <f t="shared" ca="1" si="99"/>
        <v>0</v>
      </c>
      <c r="CZ55" s="3" t="str">
        <f t="shared" ca="1" si="288"/>
        <v/>
      </c>
      <c r="DA55" s="3" t="str">
        <f t="shared" ca="1" si="289"/>
        <v/>
      </c>
      <c r="DB55" s="3" t="str">
        <f t="shared" ca="1" si="290"/>
        <v/>
      </c>
      <c r="DC55" s="3" t="str">
        <f t="shared" ca="1" si="291"/>
        <v/>
      </c>
      <c r="DD55" s="37" t="e">
        <f t="shared" ca="1" si="292"/>
        <v>#N/A</v>
      </c>
      <c r="DE55" s="3" t="str">
        <f t="shared" ca="1" si="329"/>
        <v/>
      </c>
      <c r="DF55" s="3">
        <f t="shared" ca="1" si="199"/>
        <v>0</v>
      </c>
      <c r="DG55" s="2">
        <f t="shared" ca="1" si="102"/>
        <v>0</v>
      </c>
      <c r="DH55" s="3" t="str">
        <f t="shared" ca="1" si="293"/>
        <v/>
      </c>
      <c r="DI55" s="3" t="str">
        <f t="shared" ca="1" si="273"/>
        <v/>
      </c>
      <c r="DJ55" s="3" t="str">
        <f t="shared" ca="1" si="294"/>
        <v/>
      </c>
      <c r="DK55" s="3" t="str">
        <f t="shared" ca="1" si="103"/>
        <v/>
      </c>
      <c r="DL55" s="37" t="e">
        <f t="shared" ca="1" si="295"/>
        <v>#N/A</v>
      </c>
      <c r="DN55" s="2" t="str">
        <f t="shared" si="296"/>
        <v xml:space="preserve"> </v>
      </c>
      <c r="DO55" s="3" t="str">
        <f t="shared" si="104"/>
        <v xml:space="preserve"> </v>
      </c>
      <c r="DP55" s="3" t="str">
        <f t="shared" si="105"/>
        <v xml:space="preserve"> </v>
      </c>
      <c r="DT55" s="37" t="e">
        <f t="shared" si="297"/>
        <v>#N/A</v>
      </c>
      <c r="DU55" s="7">
        <v>48</v>
      </c>
      <c r="DV55" s="7">
        <v>19</v>
      </c>
      <c r="DW55" s="7">
        <v>30</v>
      </c>
      <c r="DX55" s="7"/>
      <c r="DY55" s="7" t="e">
        <f t="shared" si="298"/>
        <v>#NUM!</v>
      </c>
      <c r="DZ55" s="7" t="e">
        <f t="shared" si="299"/>
        <v>#NUM!</v>
      </c>
      <c r="EA55" s="7" t="e">
        <f t="shared" si="300"/>
        <v>#NUM!</v>
      </c>
      <c r="EB55" s="7" t="e">
        <f t="shared" si="330"/>
        <v>#NUM!</v>
      </c>
      <c r="EC55" s="3" t="e">
        <f t="shared" si="301"/>
        <v>#NUM!</v>
      </c>
      <c r="ED55" s="3" t="str">
        <f t="shared" si="108"/>
        <v/>
      </c>
      <c r="EE55" s="3" t="e">
        <f t="shared" si="109"/>
        <v>#DIV/0!</v>
      </c>
      <c r="EF55" s="3" t="str">
        <f t="shared" si="110"/>
        <v/>
      </c>
      <c r="EG55" s="3" t="str">
        <f t="shared" si="111"/>
        <v/>
      </c>
      <c r="EH55" s="3" t="str">
        <f t="shared" si="112"/>
        <v/>
      </c>
      <c r="EI55" s="3" t="str">
        <f t="shared" si="113"/>
        <v/>
      </c>
      <c r="EJ55" s="3" t="e">
        <f t="shared" si="114"/>
        <v>#DIV/0!</v>
      </c>
      <c r="EK55" s="3" t="e">
        <f t="shared" si="115"/>
        <v>#DIV/0!</v>
      </c>
      <c r="EL55" s="3" t="str">
        <f t="shared" si="116"/>
        <v/>
      </c>
      <c r="EM55" s="3" t="str">
        <f t="shared" si="117"/>
        <v/>
      </c>
      <c r="EN55" s="3" t="str">
        <f t="shared" si="118"/>
        <v/>
      </c>
      <c r="EO55" s="3" t="e">
        <f t="shared" si="119"/>
        <v>#DIV/0!</v>
      </c>
      <c r="EP55" s="3" t="e">
        <f t="shared" si="120"/>
        <v>#DIV/0!</v>
      </c>
      <c r="EQ55" s="3" t="str">
        <f t="shared" si="121"/>
        <v/>
      </c>
      <c r="ER55" s="3" t="str">
        <f t="shared" si="122"/>
        <v/>
      </c>
      <c r="ES55" s="3" t="e">
        <f t="shared" si="123"/>
        <v>#DIV/0!</v>
      </c>
      <c r="ET55" s="3" t="e">
        <f t="shared" si="124"/>
        <v>#DIV/0!</v>
      </c>
      <c r="EU55" s="3" t="str">
        <f t="shared" si="125"/>
        <v/>
      </c>
      <c r="EV55" s="3" t="e">
        <f t="shared" si="126"/>
        <v>#DIV/0!</v>
      </c>
      <c r="EW55" s="3" t="e">
        <f t="shared" si="127"/>
        <v>#DIV/0!</v>
      </c>
      <c r="EX55" s="3" t="e">
        <f t="shared" si="128"/>
        <v>#NUM!</v>
      </c>
      <c r="EZ55" s="40">
        <f t="shared" si="302"/>
        <v>1</v>
      </c>
      <c r="FA55" s="9" t="e">
        <f t="shared" si="303"/>
        <v>#NUM!</v>
      </c>
      <c r="FB55" s="9" t="e">
        <f t="shared" si="304"/>
        <v>#N/A</v>
      </c>
      <c r="FC55" s="9" t="e">
        <f t="shared" si="305"/>
        <v>#N/A</v>
      </c>
      <c r="FD55" s="9" t="e">
        <f t="shared" si="306"/>
        <v>#N/A</v>
      </c>
      <c r="FE55" s="3" t="e">
        <f t="shared" si="129"/>
        <v>#NUM!</v>
      </c>
      <c r="FG55" s="3" t="str">
        <f t="shared" si="130"/>
        <v/>
      </c>
      <c r="FH55" s="3" t="e">
        <f t="shared" si="131"/>
        <v>#DIV/0!</v>
      </c>
      <c r="FI55" s="3" t="str">
        <f t="shared" si="132"/>
        <v/>
      </c>
      <c r="FJ55" s="3" t="str">
        <f t="shared" si="133"/>
        <v/>
      </c>
      <c r="FK55" s="3" t="str">
        <f t="shared" si="134"/>
        <v/>
      </c>
      <c r="FL55" s="3" t="str">
        <f t="shared" si="135"/>
        <v/>
      </c>
      <c r="FM55" s="3" t="e">
        <f t="shared" si="136"/>
        <v>#DIV/0!</v>
      </c>
      <c r="FN55" s="3" t="e">
        <f t="shared" si="137"/>
        <v>#DIV/0!</v>
      </c>
      <c r="FO55" s="3" t="str">
        <f t="shared" si="138"/>
        <v/>
      </c>
      <c r="FP55" s="3" t="str">
        <f t="shared" si="139"/>
        <v/>
      </c>
      <c r="FQ55" s="3" t="str">
        <f t="shared" si="140"/>
        <v/>
      </c>
      <c r="FR55" s="3" t="e">
        <f t="shared" si="141"/>
        <v>#DIV/0!</v>
      </c>
      <c r="FS55" s="3" t="e">
        <f t="shared" si="142"/>
        <v>#DIV/0!</v>
      </c>
      <c r="FT55" s="3" t="str">
        <f t="shared" si="143"/>
        <v/>
      </c>
      <c r="FU55" s="3" t="str">
        <f t="shared" si="144"/>
        <v/>
      </c>
      <c r="FV55" s="3" t="e">
        <f t="shared" si="145"/>
        <v>#DIV/0!</v>
      </c>
      <c r="FW55" s="3" t="e">
        <f t="shared" si="146"/>
        <v>#DIV/0!</v>
      </c>
      <c r="FX55" s="3" t="str">
        <f t="shared" si="147"/>
        <v/>
      </c>
      <c r="FY55" s="3" t="e">
        <f t="shared" si="148"/>
        <v>#DIV/0!</v>
      </c>
      <c r="FZ55" s="3" t="e">
        <f t="shared" si="149"/>
        <v>#DIV/0!</v>
      </c>
      <c r="GA55" s="3" t="e">
        <f t="shared" si="150"/>
        <v>#NUM!</v>
      </c>
      <c r="GB55" s="3" t="str">
        <f t="shared" si="151"/>
        <v/>
      </c>
      <c r="GC55" s="3" t="str">
        <f t="shared" si="152"/>
        <v/>
      </c>
      <c r="GD55" s="3" t="str">
        <f t="shared" si="153"/>
        <v/>
      </c>
      <c r="GE55" s="3" t="str">
        <f t="shared" si="154"/>
        <v/>
      </c>
      <c r="GF55" s="3" t="str">
        <f t="shared" si="155"/>
        <v/>
      </c>
      <c r="GG55" s="3" t="str">
        <f t="shared" si="156"/>
        <v/>
      </c>
      <c r="GI55" s="9" t="str">
        <f t="shared" si="200"/>
        <v/>
      </c>
      <c r="GJ55" s="9" t="str">
        <f t="shared" si="331"/>
        <v/>
      </c>
      <c r="GK55" s="9" t="str">
        <f t="shared" si="332"/>
        <v/>
      </c>
      <c r="GL55" s="41" t="e">
        <f t="shared" si="159"/>
        <v>#DIV/0!</v>
      </c>
      <c r="GM55" s="41" t="e">
        <f t="shared" si="160"/>
        <v>#DIV/0!</v>
      </c>
      <c r="GN55" s="41" t="e">
        <f t="shared" si="307"/>
        <v>#N/A</v>
      </c>
      <c r="GO55" s="41" t="e">
        <f t="shared" si="308"/>
        <v>#N/A</v>
      </c>
      <c r="GP55" s="3" t="e">
        <f t="shared" si="161"/>
        <v>#NUM!</v>
      </c>
      <c r="GQ55" s="55" t="e">
        <f t="shared" si="309"/>
        <v>#NUM!</v>
      </c>
      <c r="GR55" s="55" t="e">
        <f t="shared" si="310"/>
        <v>#NUM!</v>
      </c>
      <c r="GS55" s="3" t="e">
        <f t="shared" si="311"/>
        <v>#NUM!</v>
      </c>
      <c r="GT55" s="3" t="e">
        <f t="shared" si="312"/>
        <v>#NUM!</v>
      </c>
      <c r="GU55" s="3" t="e">
        <f t="shared" si="313"/>
        <v>#NUM!</v>
      </c>
      <c r="GV55" s="3" t="e">
        <f t="shared" si="314"/>
        <v>#NUM!</v>
      </c>
      <c r="GX55" s="37" t="e">
        <f t="shared" si="315"/>
        <v>#NUM!</v>
      </c>
      <c r="GZ55" s="3" t="e">
        <f t="shared" si="316"/>
        <v>#NUM!</v>
      </c>
      <c r="HA55" s="3" t="e">
        <f t="shared" ca="1" si="336"/>
        <v>#NUM!</v>
      </c>
      <c r="HB55" s="2" t="e">
        <f t="shared" ca="1" si="214"/>
        <v>#NUM!</v>
      </c>
      <c r="HC55" s="2" t="e">
        <f t="shared" ca="1" si="224"/>
        <v>#NUM!</v>
      </c>
      <c r="HD55" s="39" t="e">
        <f t="shared" ca="1" si="163"/>
        <v>#NUM!</v>
      </c>
      <c r="HF55" s="3" t="str">
        <f t="shared" si="317"/>
        <v/>
      </c>
      <c r="HG55" s="3" t="str">
        <f t="shared" si="318"/>
        <v/>
      </c>
      <c r="HH55" s="3" t="str">
        <f t="shared" ca="1" si="342"/>
        <v xml:space="preserve"> </v>
      </c>
      <c r="HI55" s="3" t="str">
        <f t="shared" ca="1" si="248"/>
        <v/>
      </c>
      <c r="HJ55" s="3" t="str">
        <f t="shared" ca="1" si="241"/>
        <v/>
      </c>
      <c r="HK55" s="3" t="str">
        <f t="shared" ca="1" si="235"/>
        <v/>
      </c>
      <c r="HL55" s="3" t="str">
        <f t="shared" ca="1" si="225"/>
        <v/>
      </c>
      <c r="HM55" s="3" t="str">
        <f t="shared" ca="1" si="215"/>
        <v/>
      </c>
      <c r="HN55" s="3" t="str">
        <f t="shared" ca="1" si="201"/>
        <v/>
      </c>
      <c r="HO55" s="3" t="str">
        <f t="shared" ca="1" si="164"/>
        <v/>
      </c>
      <c r="HP55" s="37" t="e">
        <f t="shared" ca="1" si="319"/>
        <v>#N/A</v>
      </c>
      <c r="HQ55" s="3" t="str">
        <f t="shared" ca="1" si="343"/>
        <v xml:space="preserve"> </v>
      </c>
      <c r="HR55" s="3" t="str">
        <f t="shared" ca="1" si="250"/>
        <v/>
      </c>
      <c r="HS55" s="3" t="str">
        <f t="shared" ca="1" si="242"/>
        <v/>
      </c>
      <c r="HT55" s="3" t="str">
        <f t="shared" ca="1" si="236"/>
        <v/>
      </c>
      <c r="HU55" s="3" t="str">
        <f t="shared" ca="1" si="226"/>
        <v/>
      </c>
      <c r="HV55" s="3" t="str">
        <f t="shared" ca="1" si="216"/>
        <v/>
      </c>
      <c r="HW55" s="3" t="str">
        <f t="shared" ca="1" si="202"/>
        <v/>
      </c>
      <c r="HX55" s="3" t="str">
        <f t="shared" ca="1" si="165"/>
        <v/>
      </c>
      <c r="HY55" s="37" t="e">
        <f t="shared" ca="1" si="320"/>
        <v>#N/A</v>
      </c>
      <c r="IA55" s="3" t="e">
        <f t="shared" ca="1" si="333"/>
        <v>#NUM!</v>
      </c>
      <c r="IB55" s="3" t="e">
        <f t="shared" ca="1" si="203"/>
        <v>#NUM!</v>
      </c>
      <c r="IC55" s="2" t="e">
        <f t="shared" ca="1" si="167"/>
        <v>#NUM!</v>
      </c>
      <c r="ID55" s="37" t="e">
        <f t="shared" ca="1" si="321"/>
        <v>#NUM!</v>
      </c>
      <c r="IE55" s="3" t="e">
        <f t="shared" ca="1" si="334"/>
        <v>#NUM!</v>
      </c>
      <c r="IF55" s="3" t="e">
        <f t="shared" ca="1" si="335"/>
        <v>#NUM!</v>
      </c>
      <c r="IG55" s="2" t="e">
        <f t="shared" ca="1" si="170"/>
        <v>#NUM!</v>
      </c>
      <c r="IH55" s="37" t="e">
        <f t="shared" ca="1" si="322"/>
        <v>#NUM!</v>
      </c>
      <c r="II55" s="3" t="e">
        <f t="shared" si="171"/>
        <v>#N/A</v>
      </c>
      <c r="IJ55" s="3" t="e">
        <f t="shared" si="172"/>
        <v>#N/A</v>
      </c>
      <c r="IK55" s="3" t="e">
        <f t="shared" ref="IK55:IK86" ca="1" si="346">IF(AND(G55=" ",OFFSET(G55,-14,0)="x"), " ", IF(SUM(OFFSET(IJ55,0,0,-15,1))&gt;14,1," "))</f>
        <v>#N/A</v>
      </c>
      <c r="IL55" s="3" t="e">
        <f t="shared" ca="1" si="270"/>
        <v>#N/A</v>
      </c>
      <c r="IM55" s="3" t="e">
        <f t="shared" ca="1" si="267"/>
        <v>#N/A</v>
      </c>
      <c r="IN55" s="3" t="e">
        <f t="shared" ca="1" si="265"/>
        <v>#N/A</v>
      </c>
      <c r="IO55" s="3" t="e">
        <f t="shared" ca="1" si="263"/>
        <v>#N/A</v>
      </c>
      <c r="IP55" s="3" t="e">
        <f t="shared" ca="1" si="261"/>
        <v>#N/A</v>
      </c>
      <c r="IQ55" s="3" t="e">
        <f t="shared" ca="1" si="259"/>
        <v>#N/A</v>
      </c>
      <c r="IR55" s="3" t="e">
        <f t="shared" ca="1" si="257"/>
        <v>#N/A</v>
      </c>
      <c r="IS55" s="3" t="e">
        <f t="shared" ca="1" si="251"/>
        <v>#N/A</v>
      </c>
      <c r="IT55" s="3" t="e">
        <f t="shared" ca="1" si="243"/>
        <v>#N/A</v>
      </c>
      <c r="IU55" s="3" t="e">
        <f t="shared" ca="1" si="237"/>
        <v>#N/A</v>
      </c>
      <c r="IV55" s="3" t="e">
        <f t="shared" ca="1" si="227"/>
        <v>#N/A</v>
      </c>
      <c r="IW55" s="3" t="e">
        <f t="shared" ca="1" si="217"/>
        <v>#N/A</v>
      </c>
      <c r="IX55" s="3" t="e">
        <f t="shared" ca="1" si="204"/>
        <v>#N/A</v>
      </c>
      <c r="IY55" s="3" t="e">
        <f t="shared" ca="1" si="173"/>
        <v>#N/A</v>
      </c>
      <c r="IZ55" s="37" t="e">
        <f t="shared" ca="1" si="323"/>
        <v>#N/A</v>
      </c>
      <c r="JB55" s="3" t="str">
        <f t="shared" si="174"/>
        <v/>
      </c>
      <c r="JC55" s="55" t="e">
        <f t="shared" si="324"/>
        <v>#NUM!</v>
      </c>
      <c r="JD55" s="41" t="e">
        <f t="shared" si="176"/>
        <v>#NUM!</v>
      </c>
      <c r="JE55" s="41" t="e">
        <f t="shared" si="177"/>
        <v>#NUM!</v>
      </c>
      <c r="JF55" s="3" t="e">
        <f t="shared" si="178"/>
        <v>#NUM!</v>
      </c>
      <c r="JG55" s="41" t="e">
        <f t="shared" si="179"/>
        <v>#NUM!</v>
      </c>
      <c r="JH55" s="41" t="e">
        <f t="shared" si="180"/>
        <v>#NUM!</v>
      </c>
      <c r="JJ55" s="37" t="e">
        <f t="shared" si="181"/>
        <v>#NUM!</v>
      </c>
      <c r="JL55" s="3" t="e">
        <f t="shared" si="182"/>
        <v>#NUM!</v>
      </c>
      <c r="JM55" s="3" t="e">
        <f t="shared" ca="1" si="337"/>
        <v>#NUM!</v>
      </c>
      <c r="JP55" s="37" t="e">
        <f t="shared" ca="1" si="183"/>
        <v>#NUM!</v>
      </c>
      <c r="JR55" s="37" t="str">
        <f t="shared" si="184"/>
        <v/>
      </c>
      <c r="JS55" s="3" t="str">
        <f t="shared" si="185"/>
        <v/>
      </c>
      <c r="JT55" s="3" t="str">
        <f t="shared" ca="1" si="344"/>
        <v xml:space="preserve"> </v>
      </c>
      <c r="JU55" s="3" t="str">
        <f t="shared" ca="1" si="253"/>
        <v/>
      </c>
      <c r="JV55" s="3" t="str">
        <f t="shared" ca="1" si="244"/>
        <v/>
      </c>
      <c r="JW55" s="3" t="str">
        <f t="shared" ca="1" si="238"/>
        <v/>
      </c>
      <c r="JX55" s="3" t="str">
        <f t="shared" ca="1" si="228"/>
        <v/>
      </c>
      <c r="JY55" s="3" t="str">
        <f t="shared" ca="1" si="218"/>
        <v/>
      </c>
      <c r="JZ55" s="3" t="str">
        <f t="shared" ca="1" si="206"/>
        <v/>
      </c>
      <c r="KA55" s="3" t="str">
        <f t="shared" ca="1" si="186"/>
        <v/>
      </c>
      <c r="KB55" s="3" t="e">
        <f t="shared" ca="1" si="187"/>
        <v>#N/A</v>
      </c>
      <c r="KC55" s="3" t="str">
        <f t="shared" ca="1" si="345"/>
        <v xml:space="preserve"> </v>
      </c>
      <c r="KD55" s="3" t="str">
        <f t="shared" ca="1" si="255"/>
        <v/>
      </c>
      <c r="KE55" s="3" t="str">
        <f t="shared" ca="1" si="245"/>
        <v/>
      </c>
      <c r="KF55" s="3" t="str">
        <f t="shared" ca="1" si="239"/>
        <v/>
      </c>
      <c r="KG55" s="3" t="str">
        <f t="shared" ca="1" si="229"/>
        <v/>
      </c>
      <c r="KH55" s="3" t="str">
        <f t="shared" ca="1" si="219"/>
        <v/>
      </c>
      <c r="KI55" s="3" t="str">
        <f t="shared" ca="1" si="207"/>
        <v/>
      </c>
      <c r="KJ55" s="3" t="str">
        <f t="shared" ca="1" si="188"/>
        <v/>
      </c>
      <c r="KK55" s="3" t="e">
        <f t="shared" ca="1" si="189"/>
        <v>#N/A</v>
      </c>
      <c r="KU55" s="3" t="e">
        <f t="shared" si="190"/>
        <v>#NUM!</v>
      </c>
      <c r="KV55" s="3" t="e">
        <f t="shared" si="191"/>
        <v>#NUM!</v>
      </c>
      <c r="KW55" s="3" t="e">
        <f t="shared" ref="KW55:KW86" ca="1" si="347">IF(AND(G55=" ",OFFSET(G55,-14,0)="x"), " ", IF(SUM(OFFSET(KV55,0,0,-15,1))&gt;14,1," "))</f>
        <v>#NUM!</v>
      </c>
      <c r="KX55" s="3" t="e">
        <f t="shared" ca="1" si="272"/>
        <v>#NUM!</v>
      </c>
      <c r="KY55" s="3" t="e">
        <f t="shared" ca="1" si="268"/>
        <v>#NUM!</v>
      </c>
      <c r="KZ55" s="3" t="e">
        <f t="shared" ca="1" si="266"/>
        <v>#NUM!</v>
      </c>
      <c r="LA55" s="3" t="e">
        <f t="shared" ca="1" si="264"/>
        <v>#NUM!</v>
      </c>
      <c r="LB55" s="3" t="e">
        <f t="shared" ca="1" si="262"/>
        <v>#NUM!</v>
      </c>
      <c r="LC55" s="3" t="e">
        <f t="shared" ca="1" si="260"/>
        <v>#NUM!</v>
      </c>
      <c r="LD55" s="3" t="e">
        <f t="shared" ca="1" si="258"/>
        <v>#NUM!</v>
      </c>
      <c r="LE55" s="3" t="e">
        <f t="shared" ca="1" si="256"/>
        <v>#NUM!</v>
      </c>
      <c r="LF55" s="3" t="e">
        <f t="shared" ca="1" si="246"/>
        <v>#NUM!</v>
      </c>
      <c r="LG55" s="3" t="e">
        <f t="shared" ca="1" si="240"/>
        <v>#NUM!</v>
      </c>
      <c r="LH55" s="3" t="e">
        <f t="shared" ca="1" si="230"/>
        <v>#NUM!</v>
      </c>
      <c r="LI55" s="3" t="e">
        <f t="shared" ca="1" si="220"/>
        <v>#NUM!</v>
      </c>
      <c r="LJ55" s="3" t="e">
        <f t="shared" ca="1" si="208"/>
        <v>#NUM!</v>
      </c>
      <c r="LK55" s="3" t="e">
        <f t="shared" ca="1" si="192"/>
        <v>#NUM!</v>
      </c>
      <c r="LL55" s="37" t="e">
        <f t="shared" ca="1" si="325"/>
        <v>#NUM!</v>
      </c>
    </row>
    <row r="56" spans="1:324" s="3" customFormat="1">
      <c r="A56" s="42" t="e">
        <f>IF(D56="","",Data!C64)</f>
        <v>#N/A</v>
      </c>
      <c r="B56" s="5" t="e">
        <f>IF(D56="","",Data!B64)</f>
        <v>#N/A</v>
      </c>
      <c r="C56" s="3">
        <v>48</v>
      </c>
      <c r="D56" s="3" t="e">
        <f>IF(Data!C64="", NA(), Data!C64)</f>
        <v>#N/A</v>
      </c>
      <c r="E56" s="3" t="str">
        <f>IF(Data!C64="", " ", Data!D64)</f>
        <v xml:space="preserve"> </v>
      </c>
      <c r="F56" s="3" t="str">
        <f>IF(E56=" "," ",Data!F$26)</f>
        <v xml:space="preserve"> </v>
      </c>
      <c r="G56" s="3" t="str">
        <f>IF($C56&lt;Data!$F$37,"x"," ")</f>
        <v xml:space="preserve"> </v>
      </c>
      <c r="H56" s="3" t="e">
        <f>IF(I56="",#REF!,I56)</f>
        <v>#N/A</v>
      </c>
      <c r="I56" s="2" t="e">
        <f t="shared" si="49"/>
        <v>#N/A</v>
      </c>
      <c r="J56" s="3" t="str">
        <f>IF(AND(Data!$F$37&lt;&gt;""),IF(AD56=$E56,1,""))</f>
        <v/>
      </c>
      <c r="K56" s="3">
        <f>IF(AND(Data!$F$40&lt;&gt;""),IF(AE56=$E56,2,""))</f>
        <v>2</v>
      </c>
      <c r="L56" s="3" t="str">
        <f>IF(AND(Data!$F$43&lt;&gt;""),IF(AF56=$E56,3,""))</f>
        <v/>
      </c>
      <c r="M56" s="3" t="str">
        <f>IF(AND(Data!$F$46&lt;&gt;""),IF(AG56=$E56,4,""))</f>
        <v/>
      </c>
      <c r="N56" s="3" t="str">
        <f>IF(AND(Data!$F$49&lt;&gt;""),IF(AH56=$E56,5,""))</f>
        <v/>
      </c>
      <c r="O56" s="3" t="str">
        <f>IF(AND(Calc!$LQ$3&lt;&gt;""),IF(AI56=$E56,6,""))</f>
        <v/>
      </c>
      <c r="P56" s="3">
        <f t="shared" si="50"/>
        <v>2</v>
      </c>
      <c r="Q56" s="3">
        <f t="shared" si="51"/>
        <v>2</v>
      </c>
      <c r="R56" s="3" t="str">
        <f t="shared" si="52"/>
        <v/>
      </c>
      <c r="S56" s="3" t="str">
        <f t="shared" si="53"/>
        <v/>
      </c>
      <c r="T56" s="3" t="str">
        <f t="shared" si="54"/>
        <v/>
      </c>
      <c r="U56" s="3">
        <f t="shared" si="55"/>
        <v>2</v>
      </c>
      <c r="V56" s="3">
        <f t="shared" si="56"/>
        <v>2</v>
      </c>
      <c r="W56" s="3" t="str">
        <f t="shared" si="57"/>
        <v/>
      </c>
      <c r="X56" s="3" t="str">
        <f t="shared" si="58"/>
        <v/>
      </c>
      <c r="Y56" s="3">
        <f t="shared" si="59"/>
        <v>2</v>
      </c>
      <c r="Z56" s="3">
        <f t="shared" si="60"/>
        <v>2</v>
      </c>
      <c r="AA56" s="3" t="str">
        <f t="shared" si="61"/>
        <v/>
      </c>
      <c r="AB56" s="3">
        <f t="shared" si="62"/>
        <v>2</v>
      </c>
      <c r="AC56" s="49">
        <f t="shared" si="63"/>
        <v>2</v>
      </c>
      <c r="AD56" s="3" t="str">
        <f>IF($C56&lt;Data!$F$37,E56,"")</f>
        <v/>
      </c>
      <c r="AE56" s="3" t="str">
        <f>IF(AND($C56&gt;=Data!$F$37),IF($C56&lt;Data!$F$40,E56,""))</f>
        <v xml:space="preserve"> </v>
      </c>
      <c r="AF56" s="3" t="b">
        <f>IF(AND($C56&gt;=Data!$F$40),IF($C56&lt;Data!$F$43,E56,""))</f>
        <v>0</v>
      </c>
      <c r="AG56" s="3" t="b">
        <f>IF(AND($C56&gt;=Data!$F$43),IF($C56&lt;Data!$F$46,E56,""))</f>
        <v>0</v>
      </c>
      <c r="AH56" s="3" t="b">
        <f>IF(AND($C56&gt;=Data!$F$46),IF($C56&lt;Data!$F$49,E56,""))</f>
        <v>0</v>
      </c>
      <c r="AI56" s="3" t="b">
        <f>IF(AND($C56&gt;=Data!$F$49),IF($C56&lt;=Calc!$LQ$3,E56,""))</f>
        <v>0</v>
      </c>
      <c r="AJ56" s="3" t="str">
        <f t="shared" si="274"/>
        <v xml:space="preserve"> </v>
      </c>
      <c r="AK56" s="3" t="str">
        <f t="shared" si="64"/>
        <v/>
      </c>
      <c r="AL56" s="3" t="e">
        <f t="shared" si="65"/>
        <v>#NUM!</v>
      </c>
      <c r="AM56" s="3" t="str">
        <f t="shared" si="66"/>
        <v/>
      </c>
      <c r="AN56" s="3" t="str">
        <f t="shared" si="67"/>
        <v/>
      </c>
      <c r="AO56" s="3" t="str">
        <f t="shared" si="68"/>
        <v/>
      </c>
      <c r="AP56" s="3" t="str">
        <f t="shared" si="69"/>
        <v/>
      </c>
      <c r="AQ56" s="3" t="e">
        <f t="shared" si="338"/>
        <v>#NUM!</v>
      </c>
      <c r="AR56" s="3" t="e">
        <f t="shared" si="339"/>
        <v>#NUM!</v>
      </c>
      <c r="AS56" s="3" t="str">
        <f t="shared" si="340"/>
        <v/>
      </c>
      <c r="AT56" s="3" t="str">
        <f t="shared" si="73"/>
        <v/>
      </c>
      <c r="AU56" s="3" t="str">
        <f t="shared" si="74"/>
        <v/>
      </c>
      <c r="AV56" s="3" t="e">
        <f t="shared" si="75"/>
        <v>#NUM!</v>
      </c>
      <c r="AW56" s="3" t="e">
        <f t="shared" si="76"/>
        <v>#NUM!</v>
      </c>
      <c r="AX56" s="3" t="str">
        <f t="shared" si="77"/>
        <v/>
      </c>
      <c r="AY56" s="3" t="str">
        <f t="shared" si="78"/>
        <v/>
      </c>
      <c r="AZ56" s="3" t="e">
        <f t="shared" si="79"/>
        <v>#NUM!</v>
      </c>
      <c r="BA56" s="3" t="e">
        <f t="shared" si="80"/>
        <v>#NUM!</v>
      </c>
      <c r="BB56" s="3" t="str">
        <f t="shared" si="81"/>
        <v/>
      </c>
      <c r="BC56" s="3" t="e">
        <f t="shared" si="82"/>
        <v>#NUM!</v>
      </c>
      <c r="BD56" s="3" t="e">
        <f t="shared" si="83"/>
        <v>#NUM!</v>
      </c>
      <c r="BE56" s="3" t="e">
        <f t="shared" si="84"/>
        <v>#NUM!</v>
      </c>
      <c r="BF56" s="9" t="e">
        <f t="shared" si="275"/>
        <v>#N/A</v>
      </c>
      <c r="BG56" s="3" t="e">
        <f t="shared" si="276"/>
        <v>#N/A</v>
      </c>
      <c r="BH56" s="3" t="e">
        <f t="shared" ref="BH56:BH87" si="348">IF(E56=" ", #N/A, IF(G56=" ", AM56,#N/A))</f>
        <v>#N/A</v>
      </c>
      <c r="BI56" s="3" t="e">
        <f t="shared" si="85"/>
        <v>#NUM!</v>
      </c>
      <c r="BJ56" s="44" t="str">
        <f t="shared" si="86"/>
        <v/>
      </c>
      <c r="BK56" s="52">
        <f t="shared" si="277"/>
        <v>2</v>
      </c>
      <c r="BL56" s="52" t="str">
        <f t="shared" ca="1" si="341"/>
        <v xml:space="preserve"> </v>
      </c>
      <c r="BM56" s="52" t="str">
        <f t="shared" ca="1" si="232"/>
        <v xml:space="preserve"> </v>
      </c>
      <c r="BN56" s="52" t="str">
        <f t="shared" ca="1" si="221"/>
        <v xml:space="preserve"> </v>
      </c>
      <c r="BO56" s="52" t="str">
        <f t="shared" ca="1" si="209"/>
        <v xml:space="preserve"> </v>
      </c>
      <c r="BP56" s="52" t="str">
        <f t="shared" ca="1" si="194"/>
        <v xml:space="preserve"> </v>
      </c>
      <c r="BQ56" s="52" t="str">
        <f t="shared" ca="1" si="87"/>
        <v xml:space="preserve"> </v>
      </c>
      <c r="BR56" s="52" t="e">
        <f t="shared" ca="1" si="278"/>
        <v>#N/A</v>
      </c>
      <c r="BS56" s="52"/>
      <c r="BT56" s="3" t="str">
        <f t="shared" si="279"/>
        <v/>
      </c>
      <c r="BU56" s="3">
        <f t="shared" si="280"/>
        <v>0</v>
      </c>
      <c r="BV56" s="3">
        <f t="shared" si="89"/>
        <v>1</v>
      </c>
      <c r="BW56" s="3">
        <f t="shared" si="326"/>
        <v>0</v>
      </c>
      <c r="BX56" s="3" t="str">
        <f t="shared" ca="1" si="281"/>
        <v xml:space="preserve"> </v>
      </c>
      <c r="BY56" s="3" t="str">
        <f t="shared" ca="1" si="233"/>
        <v/>
      </c>
      <c r="BZ56" s="3" t="str">
        <f t="shared" ca="1" si="222"/>
        <v/>
      </c>
      <c r="CA56" s="3" t="str">
        <f t="shared" ca="1" si="210"/>
        <v/>
      </c>
      <c r="CB56" s="3" t="str">
        <f t="shared" ca="1" si="195"/>
        <v/>
      </c>
      <c r="CC56" s="3" t="str">
        <f t="shared" ca="1" si="91"/>
        <v/>
      </c>
      <c r="CD56" s="3" t="str">
        <f t="shared" ca="1" si="8"/>
        <v/>
      </c>
      <c r="CE56" s="3" t="str">
        <f t="shared" ca="1" si="282"/>
        <v/>
      </c>
      <c r="CF56" s="3" t="str">
        <f t="shared" si="283"/>
        <v/>
      </c>
      <c r="CG56" s="37" t="e">
        <f t="shared" ca="1" si="284"/>
        <v>#N/A</v>
      </c>
      <c r="CH56" s="3" t="str">
        <f t="shared" si="285"/>
        <v/>
      </c>
      <c r="CI56" s="3">
        <f t="shared" si="92"/>
        <v>0</v>
      </c>
      <c r="CJ56" s="3">
        <f t="shared" si="196"/>
        <v>1</v>
      </c>
      <c r="CK56" s="3">
        <f t="shared" si="327"/>
        <v>0</v>
      </c>
      <c r="CL56" s="3" t="str">
        <f t="shared" ca="1" si="286"/>
        <v xml:space="preserve"> </v>
      </c>
      <c r="CM56" s="3" t="str">
        <f t="shared" ca="1" si="234"/>
        <v/>
      </c>
      <c r="CN56" s="3" t="str">
        <f t="shared" ca="1" si="223"/>
        <v/>
      </c>
      <c r="CO56" s="3" t="str">
        <f t="shared" ca="1" si="211"/>
        <v/>
      </c>
      <c r="CP56" s="3" t="str">
        <f t="shared" ca="1" si="198"/>
        <v/>
      </c>
      <c r="CQ56" s="3" t="str">
        <f t="shared" ca="1" si="93"/>
        <v/>
      </c>
      <c r="CR56" s="3" t="str">
        <f t="shared" ca="1" si="94"/>
        <v/>
      </c>
      <c r="CS56" s="3" t="str">
        <f t="shared" ca="1" si="287"/>
        <v/>
      </c>
      <c r="CT56" s="3" t="str">
        <f t="shared" si="96"/>
        <v/>
      </c>
      <c r="CU56" s="37" t="e">
        <f t="shared" ca="1" si="97"/>
        <v>#N/A</v>
      </c>
      <c r="CW56" s="3" t="str">
        <f t="shared" ca="1" si="328"/>
        <v/>
      </c>
      <c r="CX56" s="3">
        <f t="shared" ca="1" si="212"/>
        <v>0</v>
      </c>
      <c r="CY56" s="2">
        <f t="shared" ca="1" si="99"/>
        <v>0</v>
      </c>
      <c r="CZ56" s="3" t="str">
        <f t="shared" ca="1" si="288"/>
        <v/>
      </c>
      <c r="DA56" s="3" t="str">
        <f t="shared" ca="1" si="289"/>
        <v/>
      </c>
      <c r="DB56" s="3" t="str">
        <f t="shared" ca="1" si="290"/>
        <v/>
      </c>
      <c r="DC56" s="3" t="str">
        <f t="shared" ca="1" si="291"/>
        <v/>
      </c>
      <c r="DD56" s="37" t="e">
        <f t="shared" ca="1" si="292"/>
        <v>#N/A</v>
      </c>
      <c r="DE56" s="3" t="str">
        <f t="shared" ca="1" si="329"/>
        <v/>
      </c>
      <c r="DF56" s="3">
        <f t="shared" ca="1" si="199"/>
        <v>0</v>
      </c>
      <c r="DG56" s="2">
        <f t="shared" ca="1" si="102"/>
        <v>0</v>
      </c>
      <c r="DH56" s="3" t="str">
        <f t="shared" ca="1" si="293"/>
        <v/>
      </c>
      <c r="DI56" s="3" t="str">
        <f t="shared" ca="1" si="273"/>
        <v/>
      </c>
      <c r="DJ56" s="3" t="str">
        <f t="shared" ca="1" si="294"/>
        <v/>
      </c>
      <c r="DK56" s="3" t="str">
        <f t="shared" ca="1" si="103"/>
        <v/>
      </c>
      <c r="DL56" s="37" t="e">
        <f t="shared" ca="1" si="295"/>
        <v>#N/A</v>
      </c>
      <c r="DN56" s="2" t="str">
        <f t="shared" si="296"/>
        <v xml:space="preserve"> </v>
      </c>
      <c r="DO56" s="3" t="str">
        <f t="shared" si="104"/>
        <v xml:space="preserve"> </v>
      </c>
      <c r="DP56" s="3" t="str">
        <f t="shared" si="105"/>
        <v xml:space="preserve"> </v>
      </c>
      <c r="DT56" s="37" t="e">
        <f t="shared" si="297"/>
        <v>#N/A</v>
      </c>
      <c r="DU56" s="7">
        <v>49</v>
      </c>
      <c r="DV56" s="7">
        <v>19</v>
      </c>
      <c r="DW56" s="7">
        <v>31</v>
      </c>
      <c r="DX56" s="7"/>
      <c r="DY56" s="7" t="e">
        <f t="shared" si="298"/>
        <v>#NUM!</v>
      </c>
      <c r="DZ56" s="7" t="e">
        <f t="shared" si="299"/>
        <v>#NUM!</v>
      </c>
      <c r="EA56" s="7" t="e">
        <f t="shared" si="300"/>
        <v>#NUM!</v>
      </c>
      <c r="EB56" s="7" t="e">
        <f t="shared" si="330"/>
        <v>#NUM!</v>
      </c>
      <c r="EC56" s="3" t="e">
        <f t="shared" si="301"/>
        <v>#NUM!</v>
      </c>
      <c r="ED56" s="3" t="str">
        <f t="shared" si="108"/>
        <v/>
      </c>
      <c r="EE56" s="3" t="e">
        <f t="shared" si="109"/>
        <v>#DIV/0!</v>
      </c>
      <c r="EF56" s="3" t="str">
        <f t="shared" si="110"/>
        <v/>
      </c>
      <c r="EG56" s="3" t="str">
        <f t="shared" si="111"/>
        <v/>
      </c>
      <c r="EH56" s="3" t="str">
        <f t="shared" si="112"/>
        <v/>
      </c>
      <c r="EI56" s="3" t="str">
        <f t="shared" si="113"/>
        <v/>
      </c>
      <c r="EJ56" s="3" t="e">
        <f t="shared" si="114"/>
        <v>#DIV/0!</v>
      </c>
      <c r="EK56" s="3" t="e">
        <f t="shared" si="115"/>
        <v>#DIV/0!</v>
      </c>
      <c r="EL56" s="3" t="str">
        <f t="shared" si="116"/>
        <v/>
      </c>
      <c r="EM56" s="3" t="str">
        <f t="shared" si="117"/>
        <v/>
      </c>
      <c r="EN56" s="3" t="str">
        <f t="shared" si="118"/>
        <v/>
      </c>
      <c r="EO56" s="3" t="e">
        <f t="shared" si="119"/>
        <v>#DIV/0!</v>
      </c>
      <c r="EP56" s="3" t="e">
        <f t="shared" si="120"/>
        <v>#DIV/0!</v>
      </c>
      <c r="EQ56" s="3" t="str">
        <f t="shared" si="121"/>
        <v/>
      </c>
      <c r="ER56" s="3" t="str">
        <f t="shared" si="122"/>
        <v/>
      </c>
      <c r="ES56" s="3" t="e">
        <f t="shared" si="123"/>
        <v>#DIV/0!</v>
      </c>
      <c r="ET56" s="3" t="e">
        <f t="shared" si="124"/>
        <v>#DIV/0!</v>
      </c>
      <c r="EU56" s="3" t="str">
        <f t="shared" si="125"/>
        <v/>
      </c>
      <c r="EV56" s="3" t="e">
        <f t="shared" si="126"/>
        <v>#DIV/0!</v>
      </c>
      <c r="EW56" s="3" t="e">
        <f t="shared" si="127"/>
        <v>#DIV/0!</v>
      </c>
      <c r="EX56" s="3" t="e">
        <f t="shared" si="128"/>
        <v>#NUM!</v>
      </c>
      <c r="EZ56" s="40">
        <f t="shared" si="302"/>
        <v>1</v>
      </c>
      <c r="FA56" s="9" t="e">
        <f t="shared" si="303"/>
        <v>#NUM!</v>
      </c>
      <c r="FB56" s="9" t="e">
        <f t="shared" si="304"/>
        <v>#N/A</v>
      </c>
      <c r="FC56" s="9" t="e">
        <f t="shared" si="305"/>
        <v>#N/A</v>
      </c>
      <c r="FD56" s="9" t="e">
        <f t="shared" si="306"/>
        <v>#N/A</v>
      </c>
      <c r="FE56" s="3" t="e">
        <f t="shared" si="129"/>
        <v>#NUM!</v>
      </c>
      <c r="FG56" s="3" t="str">
        <f t="shared" si="130"/>
        <v/>
      </c>
      <c r="FH56" s="3" t="e">
        <f t="shared" si="131"/>
        <v>#DIV/0!</v>
      </c>
      <c r="FI56" s="3" t="str">
        <f t="shared" si="132"/>
        <v/>
      </c>
      <c r="FJ56" s="3" t="str">
        <f t="shared" si="133"/>
        <v/>
      </c>
      <c r="FK56" s="3" t="str">
        <f t="shared" si="134"/>
        <v/>
      </c>
      <c r="FL56" s="3" t="str">
        <f t="shared" si="135"/>
        <v/>
      </c>
      <c r="FM56" s="3" t="e">
        <f t="shared" si="136"/>
        <v>#DIV/0!</v>
      </c>
      <c r="FN56" s="3" t="e">
        <f t="shared" si="137"/>
        <v>#DIV/0!</v>
      </c>
      <c r="FO56" s="3" t="str">
        <f t="shared" si="138"/>
        <v/>
      </c>
      <c r="FP56" s="3" t="str">
        <f t="shared" si="139"/>
        <v/>
      </c>
      <c r="FQ56" s="3" t="str">
        <f t="shared" si="140"/>
        <v/>
      </c>
      <c r="FR56" s="3" t="e">
        <f t="shared" si="141"/>
        <v>#DIV/0!</v>
      </c>
      <c r="FS56" s="3" t="e">
        <f t="shared" si="142"/>
        <v>#DIV/0!</v>
      </c>
      <c r="FT56" s="3" t="str">
        <f t="shared" si="143"/>
        <v/>
      </c>
      <c r="FU56" s="3" t="str">
        <f t="shared" si="144"/>
        <v/>
      </c>
      <c r="FV56" s="3" t="e">
        <f t="shared" si="145"/>
        <v>#DIV/0!</v>
      </c>
      <c r="FW56" s="3" t="e">
        <f t="shared" si="146"/>
        <v>#DIV/0!</v>
      </c>
      <c r="FX56" s="3" t="str">
        <f t="shared" si="147"/>
        <v/>
      </c>
      <c r="FY56" s="3" t="e">
        <f t="shared" si="148"/>
        <v>#DIV/0!</v>
      </c>
      <c r="FZ56" s="3" t="e">
        <f t="shared" si="149"/>
        <v>#DIV/0!</v>
      </c>
      <c r="GA56" s="3" t="e">
        <f t="shared" si="150"/>
        <v>#NUM!</v>
      </c>
      <c r="GB56" s="3" t="str">
        <f t="shared" si="151"/>
        <v/>
      </c>
      <c r="GC56" s="3" t="str">
        <f t="shared" si="152"/>
        <v/>
      </c>
      <c r="GD56" s="3" t="str">
        <f t="shared" si="153"/>
        <v/>
      </c>
      <c r="GE56" s="3" t="str">
        <f t="shared" si="154"/>
        <v/>
      </c>
      <c r="GF56" s="3" t="str">
        <f t="shared" si="155"/>
        <v/>
      </c>
      <c r="GG56" s="3" t="str">
        <f t="shared" si="156"/>
        <v/>
      </c>
      <c r="GI56" s="9" t="str">
        <f t="shared" si="200"/>
        <v/>
      </c>
      <c r="GJ56" s="9" t="str">
        <f t="shared" si="331"/>
        <v/>
      </c>
      <c r="GK56" s="9" t="str">
        <f t="shared" si="332"/>
        <v/>
      </c>
      <c r="GL56" s="41" t="e">
        <f t="shared" si="159"/>
        <v>#DIV/0!</v>
      </c>
      <c r="GM56" s="41" t="e">
        <f t="shared" si="160"/>
        <v>#DIV/0!</v>
      </c>
      <c r="GN56" s="41" t="e">
        <f t="shared" si="307"/>
        <v>#N/A</v>
      </c>
      <c r="GO56" s="41" t="e">
        <f t="shared" si="308"/>
        <v>#N/A</v>
      </c>
      <c r="GP56" s="3" t="e">
        <f t="shared" si="161"/>
        <v>#NUM!</v>
      </c>
      <c r="GQ56" s="55" t="e">
        <f t="shared" si="309"/>
        <v>#NUM!</v>
      </c>
      <c r="GR56" s="55" t="e">
        <f t="shared" si="310"/>
        <v>#NUM!</v>
      </c>
      <c r="GS56" s="3" t="e">
        <f t="shared" si="311"/>
        <v>#NUM!</v>
      </c>
      <c r="GT56" s="3" t="e">
        <f t="shared" si="312"/>
        <v>#NUM!</v>
      </c>
      <c r="GU56" s="3" t="e">
        <f t="shared" si="313"/>
        <v>#NUM!</v>
      </c>
      <c r="GV56" s="3" t="e">
        <f t="shared" si="314"/>
        <v>#NUM!</v>
      </c>
      <c r="GX56" s="37" t="e">
        <f t="shared" si="315"/>
        <v>#NUM!</v>
      </c>
      <c r="GZ56" s="3" t="e">
        <f t="shared" si="316"/>
        <v>#NUM!</v>
      </c>
      <c r="HA56" s="3" t="e">
        <f t="shared" ca="1" si="336"/>
        <v>#NUM!</v>
      </c>
      <c r="HB56" s="2" t="e">
        <f t="shared" ca="1" si="214"/>
        <v>#NUM!</v>
      </c>
      <c r="HC56" s="2" t="e">
        <f t="shared" ca="1" si="224"/>
        <v>#NUM!</v>
      </c>
      <c r="HD56" s="39" t="e">
        <f t="shared" ca="1" si="163"/>
        <v>#NUM!</v>
      </c>
      <c r="HF56" s="3" t="str">
        <f t="shared" si="317"/>
        <v/>
      </c>
      <c r="HG56" s="3" t="str">
        <f t="shared" si="318"/>
        <v/>
      </c>
      <c r="HH56" s="3" t="str">
        <f t="shared" ca="1" si="342"/>
        <v xml:space="preserve"> </v>
      </c>
      <c r="HI56" s="3" t="str">
        <f t="shared" ca="1" si="248"/>
        <v/>
      </c>
      <c r="HJ56" s="3" t="str">
        <f t="shared" ca="1" si="241"/>
        <v/>
      </c>
      <c r="HK56" s="3" t="str">
        <f t="shared" ca="1" si="235"/>
        <v/>
      </c>
      <c r="HL56" s="3" t="str">
        <f t="shared" ca="1" si="225"/>
        <v/>
      </c>
      <c r="HM56" s="3" t="str">
        <f t="shared" ca="1" si="215"/>
        <v/>
      </c>
      <c r="HN56" s="3" t="str">
        <f t="shared" ca="1" si="201"/>
        <v/>
      </c>
      <c r="HO56" s="3" t="str">
        <f t="shared" ca="1" si="164"/>
        <v/>
      </c>
      <c r="HP56" s="37" t="e">
        <f t="shared" ca="1" si="319"/>
        <v>#N/A</v>
      </c>
      <c r="HQ56" s="3" t="str">
        <f t="shared" ca="1" si="343"/>
        <v xml:space="preserve"> </v>
      </c>
      <c r="HR56" s="3" t="str">
        <f t="shared" ca="1" si="250"/>
        <v/>
      </c>
      <c r="HS56" s="3" t="str">
        <f t="shared" ca="1" si="242"/>
        <v/>
      </c>
      <c r="HT56" s="3" t="str">
        <f t="shared" ca="1" si="236"/>
        <v/>
      </c>
      <c r="HU56" s="3" t="str">
        <f t="shared" ca="1" si="226"/>
        <v/>
      </c>
      <c r="HV56" s="3" t="str">
        <f t="shared" ca="1" si="216"/>
        <v/>
      </c>
      <c r="HW56" s="3" t="str">
        <f t="shared" ca="1" si="202"/>
        <v/>
      </c>
      <c r="HX56" s="3" t="str">
        <f t="shared" ca="1" si="165"/>
        <v/>
      </c>
      <c r="HY56" s="37" t="e">
        <f t="shared" ca="1" si="320"/>
        <v>#N/A</v>
      </c>
      <c r="IA56" s="3" t="e">
        <f t="shared" ca="1" si="333"/>
        <v>#NUM!</v>
      </c>
      <c r="IB56" s="3" t="e">
        <f t="shared" ca="1" si="203"/>
        <v>#NUM!</v>
      </c>
      <c r="IC56" s="2" t="e">
        <f t="shared" ca="1" si="167"/>
        <v>#NUM!</v>
      </c>
      <c r="ID56" s="37" t="e">
        <f t="shared" ca="1" si="321"/>
        <v>#NUM!</v>
      </c>
      <c r="IE56" s="3" t="e">
        <f t="shared" ca="1" si="334"/>
        <v>#NUM!</v>
      </c>
      <c r="IF56" s="3" t="e">
        <f t="shared" ca="1" si="335"/>
        <v>#NUM!</v>
      </c>
      <c r="IG56" s="2" t="e">
        <f t="shared" ca="1" si="170"/>
        <v>#NUM!</v>
      </c>
      <c r="IH56" s="37" t="e">
        <f t="shared" ca="1" si="322"/>
        <v>#NUM!</v>
      </c>
      <c r="II56" s="3" t="e">
        <f t="shared" si="171"/>
        <v>#N/A</v>
      </c>
      <c r="IJ56" s="3" t="e">
        <f t="shared" si="172"/>
        <v>#N/A</v>
      </c>
      <c r="IK56" s="3" t="e">
        <f t="shared" ca="1" si="346"/>
        <v>#N/A</v>
      </c>
      <c r="IL56" s="3" t="e">
        <f t="shared" ca="1" si="270"/>
        <v>#N/A</v>
      </c>
      <c r="IM56" s="3" t="e">
        <f t="shared" ca="1" si="267"/>
        <v>#N/A</v>
      </c>
      <c r="IN56" s="3" t="e">
        <f t="shared" ca="1" si="265"/>
        <v>#N/A</v>
      </c>
      <c r="IO56" s="3" t="e">
        <f t="shared" ca="1" si="263"/>
        <v>#N/A</v>
      </c>
      <c r="IP56" s="3" t="e">
        <f t="shared" ca="1" si="261"/>
        <v>#N/A</v>
      </c>
      <c r="IQ56" s="3" t="e">
        <f t="shared" ca="1" si="259"/>
        <v>#N/A</v>
      </c>
      <c r="IR56" s="3" t="e">
        <f t="shared" ca="1" si="257"/>
        <v>#N/A</v>
      </c>
      <c r="IS56" s="3" t="e">
        <f t="shared" ca="1" si="251"/>
        <v>#N/A</v>
      </c>
      <c r="IT56" s="3" t="e">
        <f t="shared" ca="1" si="243"/>
        <v>#N/A</v>
      </c>
      <c r="IU56" s="3" t="e">
        <f t="shared" ca="1" si="237"/>
        <v>#N/A</v>
      </c>
      <c r="IV56" s="3" t="e">
        <f t="shared" ca="1" si="227"/>
        <v>#N/A</v>
      </c>
      <c r="IW56" s="3" t="e">
        <f t="shared" ca="1" si="217"/>
        <v>#N/A</v>
      </c>
      <c r="IX56" s="3" t="e">
        <f t="shared" ca="1" si="204"/>
        <v>#N/A</v>
      </c>
      <c r="IY56" s="3" t="e">
        <f t="shared" ca="1" si="173"/>
        <v>#N/A</v>
      </c>
      <c r="IZ56" s="37" t="e">
        <f t="shared" ca="1" si="323"/>
        <v>#N/A</v>
      </c>
      <c r="JB56" s="3" t="str">
        <f t="shared" si="174"/>
        <v/>
      </c>
      <c r="JC56" s="55" t="e">
        <f t="shared" si="324"/>
        <v>#NUM!</v>
      </c>
      <c r="JD56" s="41" t="e">
        <f t="shared" si="176"/>
        <v>#NUM!</v>
      </c>
      <c r="JE56" s="41" t="e">
        <f t="shared" si="177"/>
        <v>#NUM!</v>
      </c>
      <c r="JF56" s="3" t="e">
        <f t="shared" si="178"/>
        <v>#NUM!</v>
      </c>
      <c r="JG56" s="41" t="e">
        <f t="shared" si="179"/>
        <v>#NUM!</v>
      </c>
      <c r="JH56" s="41" t="e">
        <f t="shared" si="180"/>
        <v>#NUM!</v>
      </c>
      <c r="JJ56" s="37" t="e">
        <f t="shared" si="181"/>
        <v>#NUM!</v>
      </c>
      <c r="JL56" s="3" t="e">
        <f t="shared" si="182"/>
        <v>#NUM!</v>
      </c>
      <c r="JM56" s="3" t="e">
        <f t="shared" ca="1" si="337"/>
        <v>#NUM!</v>
      </c>
      <c r="JP56" s="37" t="e">
        <f t="shared" ca="1" si="183"/>
        <v>#NUM!</v>
      </c>
      <c r="JR56" s="37" t="str">
        <f t="shared" si="184"/>
        <v/>
      </c>
      <c r="JS56" s="3" t="str">
        <f t="shared" si="185"/>
        <v/>
      </c>
      <c r="JT56" s="3" t="str">
        <f t="shared" ca="1" si="344"/>
        <v xml:space="preserve"> </v>
      </c>
      <c r="JU56" s="3" t="str">
        <f t="shared" ca="1" si="253"/>
        <v/>
      </c>
      <c r="JV56" s="3" t="str">
        <f t="shared" ca="1" si="244"/>
        <v/>
      </c>
      <c r="JW56" s="3" t="str">
        <f t="shared" ca="1" si="238"/>
        <v/>
      </c>
      <c r="JX56" s="3" t="str">
        <f t="shared" ca="1" si="228"/>
        <v/>
      </c>
      <c r="JY56" s="3" t="str">
        <f t="shared" ca="1" si="218"/>
        <v/>
      </c>
      <c r="JZ56" s="3" t="str">
        <f t="shared" ca="1" si="206"/>
        <v/>
      </c>
      <c r="KA56" s="3" t="str">
        <f t="shared" ca="1" si="186"/>
        <v/>
      </c>
      <c r="KB56" s="3" t="e">
        <f t="shared" ca="1" si="187"/>
        <v>#N/A</v>
      </c>
      <c r="KC56" s="3" t="str">
        <f t="shared" ca="1" si="345"/>
        <v xml:space="preserve"> </v>
      </c>
      <c r="KD56" s="3" t="str">
        <f t="shared" ca="1" si="255"/>
        <v/>
      </c>
      <c r="KE56" s="3" t="str">
        <f t="shared" ca="1" si="245"/>
        <v/>
      </c>
      <c r="KF56" s="3" t="str">
        <f t="shared" ca="1" si="239"/>
        <v/>
      </c>
      <c r="KG56" s="3" t="str">
        <f t="shared" ca="1" si="229"/>
        <v/>
      </c>
      <c r="KH56" s="3" t="str">
        <f t="shared" ca="1" si="219"/>
        <v/>
      </c>
      <c r="KI56" s="3" t="str">
        <f t="shared" ca="1" si="207"/>
        <v/>
      </c>
      <c r="KJ56" s="3" t="str">
        <f t="shared" ca="1" si="188"/>
        <v/>
      </c>
      <c r="KK56" s="3" t="e">
        <f t="shared" ca="1" si="189"/>
        <v>#N/A</v>
      </c>
      <c r="KU56" s="3" t="e">
        <f t="shared" si="190"/>
        <v>#NUM!</v>
      </c>
      <c r="KV56" s="3" t="e">
        <f t="shared" si="191"/>
        <v>#NUM!</v>
      </c>
      <c r="KW56" s="3" t="e">
        <f t="shared" ca="1" si="347"/>
        <v>#NUM!</v>
      </c>
      <c r="KX56" s="3" t="e">
        <f t="shared" ca="1" si="272"/>
        <v>#NUM!</v>
      </c>
      <c r="KY56" s="3" t="e">
        <f t="shared" ca="1" si="268"/>
        <v>#NUM!</v>
      </c>
      <c r="KZ56" s="3" t="e">
        <f t="shared" ca="1" si="266"/>
        <v>#NUM!</v>
      </c>
      <c r="LA56" s="3" t="e">
        <f t="shared" ca="1" si="264"/>
        <v>#NUM!</v>
      </c>
      <c r="LB56" s="3" t="e">
        <f t="shared" ca="1" si="262"/>
        <v>#NUM!</v>
      </c>
      <c r="LC56" s="3" t="e">
        <f t="shared" ca="1" si="260"/>
        <v>#NUM!</v>
      </c>
      <c r="LD56" s="3" t="e">
        <f t="shared" ca="1" si="258"/>
        <v>#NUM!</v>
      </c>
      <c r="LE56" s="3" t="e">
        <f t="shared" ca="1" si="256"/>
        <v>#NUM!</v>
      </c>
      <c r="LF56" s="3" t="e">
        <f t="shared" ca="1" si="246"/>
        <v>#NUM!</v>
      </c>
      <c r="LG56" s="3" t="e">
        <f t="shared" ca="1" si="240"/>
        <v>#NUM!</v>
      </c>
      <c r="LH56" s="3" t="e">
        <f t="shared" ca="1" si="230"/>
        <v>#NUM!</v>
      </c>
      <c r="LI56" s="3" t="e">
        <f t="shared" ca="1" si="220"/>
        <v>#NUM!</v>
      </c>
      <c r="LJ56" s="3" t="e">
        <f t="shared" ca="1" si="208"/>
        <v>#NUM!</v>
      </c>
      <c r="LK56" s="3" t="e">
        <f t="shared" ca="1" si="192"/>
        <v>#NUM!</v>
      </c>
      <c r="LL56" s="37" t="e">
        <f t="shared" ca="1" si="325"/>
        <v>#NUM!</v>
      </c>
    </row>
    <row r="57" spans="1:324" s="3" customFormat="1">
      <c r="A57" s="42" t="e">
        <f>IF(D57="","",Data!C65)</f>
        <v>#N/A</v>
      </c>
      <c r="B57" s="5" t="e">
        <f>IF(D57="","",Data!B65)</f>
        <v>#N/A</v>
      </c>
      <c r="C57" s="3">
        <v>49</v>
      </c>
      <c r="D57" s="3" t="e">
        <f>IF(Data!C65="", NA(), Data!C65)</f>
        <v>#N/A</v>
      </c>
      <c r="E57" s="3" t="str">
        <f>IF(Data!C65="", " ", Data!D65)</f>
        <v xml:space="preserve"> </v>
      </c>
      <c r="F57" s="3" t="str">
        <f>IF(E57=" "," ",Data!F$26)</f>
        <v xml:space="preserve"> </v>
      </c>
      <c r="G57" s="3" t="str">
        <f>IF($C57&lt;Data!$F$37,"x"," ")</f>
        <v xml:space="preserve"> </v>
      </c>
      <c r="H57" s="3" t="e">
        <f>IF(I57="",#REF!,I57)</f>
        <v>#N/A</v>
      </c>
      <c r="I57" s="2" t="e">
        <f t="shared" si="49"/>
        <v>#N/A</v>
      </c>
      <c r="J57" s="3" t="str">
        <f>IF(AND(Data!$F$37&lt;&gt;""),IF(AD57=$E57,1,""))</f>
        <v/>
      </c>
      <c r="K57" s="3">
        <f>IF(AND(Data!$F$40&lt;&gt;""),IF(AE57=$E57,2,""))</f>
        <v>2</v>
      </c>
      <c r="L57" s="3" t="str">
        <f>IF(AND(Data!$F$43&lt;&gt;""),IF(AF57=$E57,3,""))</f>
        <v/>
      </c>
      <c r="M57" s="3" t="str">
        <f>IF(AND(Data!$F$46&lt;&gt;""),IF(AG57=$E57,4,""))</f>
        <v/>
      </c>
      <c r="N57" s="3" t="str">
        <f>IF(AND(Data!$F$49&lt;&gt;""),IF(AH57=$E57,5,""))</f>
        <v/>
      </c>
      <c r="O57" s="3" t="str">
        <f>IF(AND(Calc!$LQ$3&lt;&gt;""),IF(AI57=$E57,6,""))</f>
        <v/>
      </c>
      <c r="P57" s="3">
        <f t="shared" si="50"/>
        <v>2</v>
      </c>
      <c r="Q57" s="3">
        <f t="shared" si="51"/>
        <v>2</v>
      </c>
      <c r="R57" s="3" t="str">
        <f t="shared" si="52"/>
        <v/>
      </c>
      <c r="S57" s="3" t="str">
        <f t="shared" si="53"/>
        <v/>
      </c>
      <c r="T57" s="3" t="str">
        <f t="shared" si="54"/>
        <v/>
      </c>
      <c r="U57" s="3">
        <f t="shared" si="55"/>
        <v>2</v>
      </c>
      <c r="V57" s="3">
        <f t="shared" si="56"/>
        <v>2</v>
      </c>
      <c r="W57" s="3" t="str">
        <f t="shared" si="57"/>
        <v/>
      </c>
      <c r="X57" s="3" t="str">
        <f t="shared" si="58"/>
        <v/>
      </c>
      <c r="Y57" s="3">
        <f t="shared" si="59"/>
        <v>2</v>
      </c>
      <c r="Z57" s="3">
        <f t="shared" si="60"/>
        <v>2</v>
      </c>
      <c r="AA57" s="3" t="str">
        <f t="shared" si="61"/>
        <v/>
      </c>
      <c r="AB57" s="3">
        <f t="shared" si="62"/>
        <v>2</v>
      </c>
      <c r="AC57" s="49">
        <f t="shared" si="63"/>
        <v>2</v>
      </c>
      <c r="AD57" s="3" t="str">
        <f>IF($C57&lt;Data!$F$37,E57,"")</f>
        <v/>
      </c>
      <c r="AE57" s="3" t="str">
        <f>IF(AND($C57&gt;=Data!$F$37),IF($C57&lt;Data!$F$40,E57,""))</f>
        <v xml:space="preserve"> </v>
      </c>
      <c r="AF57" s="3" t="b">
        <f>IF(AND($C57&gt;=Data!$F$40),IF($C57&lt;Data!$F$43,E57,""))</f>
        <v>0</v>
      </c>
      <c r="AG57" s="3" t="b">
        <f>IF(AND($C57&gt;=Data!$F$43),IF($C57&lt;Data!$F$46,E57,""))</f>
        <v>0</v>
      </c>
      <c r="AH57" s="3" t="b">
        <f>IF(AND($C57&gt;=Data!$F$46),IF($C57&lt;Data!$F$49,E57,""))</f>
        <v>0</v>
      </c>
      <c r="AI57" s="3" t="b">
        <f>IF(AND($C57&gt;=Data!$F$49),IF($C57&lt;=Calc!$LQ$3,E57,""))</f>
        <v>0</v>
      </c>
      <c r="AJ57" s="3" t="str">
        <f t="shared" si="274"/>
        <v xml:space="preserve"> </v>
      </c>
      <c r="AK57" s="3" t="str">
        <f t="shared" si="64"/>
        <v/>
      </c>
      <c r="AL57" s="3" t="e">
        <f t="shared" si="65"/>
        <v>#NUM!</v>
      </c>
      <c r="AM57" s="3" t="str">
        <f t="shared" si="66"/>
        <v/>
      </c>
      <c r="AN57" s="3" t="str">
        <f t="shared" si="67"/>
        <v/>
      </c>
      <c r="AO57" s="3" t="str">
        <f t="shared" si="68"/>
        <v/>
      </c>
      <c r="AP57" s="3" t="str">
        <f t="shared" si="69"/>
        <v/>
      </c>
      <c r="AQ57" s="3" t="e">
        <f t="shared" si="338"/>
        <v>#NUM!</v>
      </c>
      <c r="AR57" s="3" t="e">
        <f t="shared" si="339"/>
        <v>#NUM!</v>
      </c>
      <c r="AS57" s="3" t="str">
        <f t="shared" si="340"/>
        <v/>
      </c>
      <c r="AT57" s="3" t="str">
        <f t="shared" si="73"/>
        <v/>
      </c>
      <c r="AU57" s="3" t="str">
        <f t="shared" si="74"/>
        <v/>
      </c>
      <c r="AV57" s="3" t="e">
        <f t="shared" si="75"/>
        <v>#NUM!</v>
      </c>
      <c r="AW57" s="3" t="e">
        <f t="shared" si="76"/>
        <v>#NUM!</v>
      </c>
      <c r="AX57" s="3" t="str">
        <f t="shared" si="77"/>
        <v/>
      </c>
      <c r="AY57" s="3" t="str">
        <f t="shared" si="78"/>
        <v/>
      </c>
      <c r="AZ57" s="3" t="e">
        <f t="shared" si="79"/>
        <v>#NUM!</v>
      </c>
      <c r="BA57" s="3" t="e">
        <f t="shared" si="80"/>
        <v>#NUM!</v>
      </c>
      <c r="BB57" s="3" t="str">
        <f t="shared" si="81"/>
        <v/>
      </c>
      <c r="BC57" s="3" t="e">
        <f t="shared" si="82"/>
        <v>#NUM!</v>
      </c>
      <c r="BD57" s="3" t="e">
        <f t="shared" si="83"/>
        <v>#NUM!</v>
      </c>
      <c r="BE57" s="3" t="e">
        <f t="shared" si="84"/>
        <v>#NUM!</v>
      </c>
      <c r="BF57" s="9" t="e">
        <f t="shared" si="275"/>
        <v>#N/A</v>
      </c>
      <c r="BG57" s="3" t="e">
        <f t="shared" si="276"/>
        <v>#N/A</v>
      </c>
      <c r="BH57" s="3" t="e">
        <f t="shared" si="348"/>
        <v>#N/A</v>
      </c>
      <c r="BI57" s="3" t="e">
        <f t="shared" si="85"/>
        <v>#NUM!</v>
      </c>
      <c r="BJ57" s="44" t="str">
        <f t="shared" si="86"/>
        <v/>
      </c>
      <c r="BK57" s="52">
        <f t="shared" si="277"/>
        <v>2</v>
      </c>
      <c r="BL57" s="52" t="str">
        <f t="shared" ca="1" si="341"/>
        <v xml:space="preserve"> </v>
      </c>
      <c r="BM57" s="52" t="str">
        <f t="shared" ca="1" si="232"/>
        <v xml:space="preserve"> </v>
      </c>
      <c r="BN57" s="52" t="str">
        <f t="shared" ca="1" si="221"/>
        <v xml:space="preserve"> </v>
      </c>
      <c r="BO57" s="52" t="str">
        <f t="shared" ca="1" si="209"/>
        <v xml:space="preserve"> </v>
      </c>
      <c r="BP57" s="52" t="str">
        <f t="shared" ca="1" si="194"/>
        <v xml:space="preserve"> </v>
      </c>
      <c r="BQ57" s="52" t="str">
        <f t="shared" ca="1" si="87"/>
        <v xml:space="preserve"> </v>
      </c>
      <c r="BR57" s="52" t="e">
        <f t="shared" ca="1" si="278"/>
        <v>#N/A</v>
      </c>
      <c r="BS57" s="52"/>
      <c r="BT57" s="3" t="str">
        <f t="shared" si="279"/>
        <v/>
      </c>
      <c r="BU57" s="3">
        <f t="shared" si="280"/>
        <v>0</v>
      </c>
      <c r="BV57" s="3">
        <f t="shared" si="89"/>
        <v>1</v>
      </c>
      <c r="BW57" s="3">
        <f t="shared" si="326"/>
        <v>0</v>
      </c>
      <c r="BX57" s="3" t="str">
        <f t="shared" ca="1" si="281"/>
        <v xml:space="preserve"> </v>
      </c>
      <c r="BY57" s="3" t="str">
        <f t="shared" ca="1" si="233"/>
        <v/>
      </c>
      <c r="BZ57" s="3" t="str">
        <f t="shared" ca="1" si="222"/>
        <v/>
      </c>
      <c r="CA57" s="3" t="str">
        <f t="shared" ca="1" si="210"/>
        <v/>
      </c>
      <c r="CB57" s="3" t="str">
        <f t="shared" ca="1" si="195"/>
        <v/>
      </c>
      <c r="CC57" s="3" t="str">
        <f t="shared" ca="1" si="91"/>
        <v/>
      </c>
      <c r="CD57" s="3" t="str">
        <f t="shared" ca="1" si="8"/>
        <v/>
      </c>
      <c r="CE57" s="3" t="str">
        <f t="shared" ca="1" si="282"/>
        <v/>
      </c>
      <c r="CF57" s="3" t="str">
        <f t="shared" si="283"/>
        <v/>
      </c>
      <c r="CG57" s="37" t="e">
        <f t="shared" ca="1" si="284"/>
        <v>#N/A</v>
      </c>
      <c r="CH57" s="3" t="str">
        <f t="shared" si="285"/>
        <v/>
      </c>
      <c r="CI57" s="3">
        <f t="shared" si="92"/>
        <v>0</v>
      </c>
      <c r="CJ57" s="3">
        <f t="shared" si="196"/>
        <v>1</v>
      </c>
      <c r="CK57" s="3">
        <f t="shared" si="327"/>
        <v>0</v>
      </c>
      <c r="CL57" s="3" t="str">
        <f t="shared" ca="1" si="286"/>
        <v xml:space="preserve"> </v>
      </c>
      <c r="CM57" s="3" t="str">
        <f t="shared" ca="1" si="234"/>
        <v/>
      </c>
      <c r="CN57" s="3" t="str">
        <f t="shared" ca="1" si="223"/>
        <v/>
      </c>
      <c r="CO57" s="3" t="str">
        <f t="shared" ca="1" si="211"/>
        <v/>
      </c>
      <c r="CP57" s="3" t="str">
        <f t="shared" ca="1" si="198"/>
        <v/>
      </c>
      <c r="CQ57" s="3" t="str">
        <f t="shared" ca="1" si="93"/>
        <v/>
      </c>
      <c r="CR57" s="3" t="str">
        <f t="shared" ca="1" si="94"/>
        <v/>
      </c>
      <c r="CS57" s="3" t="str">
        <f t="shared" ca="1" si="287"/>
        <v/>
      </c>
      <c r="CT57" s="3" t="str">
        <f t="shared" si="96"/>
        <v/>
      </c>
      <c r="CU57" s="37" t="e">
        <f t="shared" ca="1" si="97"/>
        <v>#N/A</v>
      </c>
      <c r="CW57" s="3" t="str">
        <f t="shared" ca="1" si="328"/>
        <v/>
      </c>
      <c r="CX57" s="3">
        <f t="shared" ca="1" si="212"/>
        <v>0</v>
      </c>
      <c r="CY57" s="2">
        <f t="shared" ca="1" si="99"/>
        <v>0</v>
      </c>
      <c r="CZ57" s="3" t="str">
        <f t="shared" ca="1" si="288"/>
        <v/>
      </c>
      <c r="DA57" s="3" t="str">
        <f t="shared" ca="1" si="289"/>
        <v/>
      </c>
      <c r="DB57" s="3" t="str">
        <f t="shared" ca="1" si="290"/>
        <v/>
      </c>
      <c r="DC57" s="3" t="str">
        <f t="shared" ca="1" si="291"/>
        <v/>
      </c>
      <c r="DD57" s="37" t="e">
        <f t="shared" ca="1" si="292"/>
        <v>#N/A</v>
      </c>
      <c r="DE57" s="3" t="str">
        <f t="shared" ca="1" si="329"/>
        <v/>
      </c>
      <c r="DF57" s="3">
        <f t="shared" ca="1" si="199"/>
        <v>0</v>
      </c>
      <c r="DG57" s="2">
        <f t="shared" ca="1" si="102"/>
        <v>0</v>
      </c>
      <c r="DH57" s="3" t="str">
        <f t="shared" ca="1" si="293"/>
        <v/>
      </c>
      <c r="DI57" s="3" t="str">
        <f t="shared" ca="1" si="273"/>
        <v/>
      </c>
      <c r="DJ57" s="3" t="str">
        <f t="shared" ca="1" si="294"/>
        <v/>
      </c>
      <c r="DK57" s="3" t="str">
        <f t="shared" ca="1" si="103"/>
        <v/>
      </c>
      <c r="DL57" s="37" t="e">
        <f t="shared" ca="1" si="295"/>
        <v>#N/A</v>
      </c>
      <c r="DN57" s="2" t="str">
        <f t="shared" si="296"/>
        <v xml:space="preserve"> </v>
      </c>
      <c r="DO57" s="3" t="str">
        <f t="shared" si="104"/>
        <v xml:space="preserve"> </v>
      </c>
      <c r="DP57" s="3" t="str">
        <f t="shared" si="105"/>
        <v xml:space="preserve"> </v>
      </c>
      <c r="DT57" s="37" t="e">
        <f t="shared" si="297"/>
        <v>#N/A</v>
      </c>
      <c r="DU57" s="7">
        <v>50</v>
      </c>
      <c r="DV57" s="7">
        <v>19</v>
      </c>
      <c r="DW57" s="7">
        <v>32</v>
      </c>
      <c r="DX57" s="7"/>
      <c r="DY57" s="7" t="e">
        <f t="shared" si="298"/>
        <v>#NUM!</v>
      </c>
      <c r="DZ57" s="7" t="e">
        <f t="shared" si="299"/>
        <v>#NUM!</v>
      </c>
      <c r="EA57" s="7" t="e">
        <f t="shared" si="300"/>
        <v>#NUM!</v>
      </c>
      <c r="EB57" s="7" t="e">
        <f t="shared" si="330"/>
        <v>#NUM!</v>
      </c>
      <c r="EC57" s="3" t="e">
        <f t="shared" si="301"/>
        <v>#NUM!</v>
      </c>
      <c r="ED57" s="3" t="str">
        <f t="shared" si="108"/>
        <v/>
      </c>
      <c r="EE57" s="3" t="e">
        <f t="shared" si="109"/>
        <v>#DIV/0!</v>
      </c>
      <c r="EF57" s="3" t="str">
        <f t="shared" si="110"/>
        <v/>
      </c>
      <c r="EG57" s="3" t="str">
        <f t="shared" si="111"/>
        <v/>
      </c>
      <c r="EH57" s="3" t="str">
        <f t="shared" si="112"/>
        <v/>
      </c>
      <c r="EI57" s="3" t="str">
        <f t="shared" si="113"/>
        <v/>
      </c>
      <c r="EJ57" s="3" t="e">
        <f t="shared" si="114"/>
        <v>#DIV/0!</v>
      </c>
      <c r="EK57" s="3" t="e">
        <f t="shared" si="115"/>
        <v>#DIV/0!</v>
      </c>
      <c r="EL57" s="3" t="str">
        <f t="shared" si="116"/>
        <v/>
      </c>
      <c r="EM57" s="3" t="str">
        <f t="shared" si="117"/>
        <v/>
      </c>
      <c r="EN57" s="3" t="str">
        <f t="shared" si="118"/>
        <v/>
      </c>
      <c r="EO57" s="3" t="e">
        <f t="shared" si="119"/>
        <v>#DIV/0!</v>
      </c>
      <c r="EP57" s="3" t="e">
        <f t="shared" si="120"/>
        <v>#DIV/0!</v>
      </c>
      <c r="EQ57" s="3" t="str">
        <f t="shared" si="121"/>
        <v/>
      </c>
      <c r="ER57" s="3" t="str">
        <f t="shared" si="122"/>
        <v/>
      </c>
      <c r="ES57" s="3" t="e">
        <f t="shared" si="123"/>
        <v>#DIV/0!</v>
      </c>
      <c r="ET57" s="3" t="e">
        <f t="shared" si="124"/>
        <v>#DIV/0!</v>
      </c>
      <c r="EU57" s="3" t="str">
        <f t="shared" si="125"/>
        <v/>
      </c>
      <c r="EV57" s="3" t="e">
        <f t="shared" si="126"/>
        <v>#DIV/0!</v>
      </c>
      <c r="EW57" s="3" t="e">
        <f t="shared" si="127"/>
        <v>#DIV/0!</v>
      </c>
      <c r="EX57" s="3" t="e">
        <f t="shared" si="128"/>
        <v>#NUM!</v>
      </c>
      <c r="EZ57" s="40">
        <f t="shared" si="302"/>
        <v>1</v>
      </c>
      <c r="FA57" s="9" t="e">
        <f t="shared" si="303"/>
        <v>#NUM!</v>
      </c>
      <c r="FB57" s="9" t="e">
        <f t="shared" si="304"/>
        <v>#N/A</v>
      </c>
      <c r="FC57" s="9" t="e">
        <f t="shared" si="305"/>
        <v>#N/A</v>
      </c>
      <c r="FD57" s="9" t="e">
        <f t="shared" si="306"/>
        <v>#N/A</v>
      </c>
      <c r="FE57" s="3" t="e">
        <f t="shared" si="129"/>
        <v>#NUM!</v>
      </c>
      <c r="FG57" s="3" t="str">
        <f t="shared" si="130"/>
        <v/>
      </c>
      <c r="FH57" s="3" t="e">
        <f t="shared" si="131"/>
        <v>#DIV/0!</v>
      </c>
      <c r="FI57" s="3" t="str">
        <f t="shared" si="132"/>
        <v/>
      </c>
      <c r="FJ57" s="3" t="str">
        <f t="shared" si="133"/>
        <v/>
      </c>
      <c r="FK57" s="3" t="str">
        <f t="shared" si="134"/>
        <v/>
      </c>
      <c r="FL57" s="3" t="str">
        <f t="shared" si="135"/>
        <v/>
      </c>
      <c r="FM57" s="3" t="e">
        <f t="shared" si="136"/>
        <v>#DIV/0!</v>
      </c>
      <c r="FN57" s="3" t="e">
        <f t="shared" si="137"/>
        <v>#DIV/0!</v>
      </c>
      <c r="FO57" s="3" t="str">
        <f t="shared" si="138"/>
        <v/>
      </c>
      <c r="FP57" s="3" t="str">
        <f t="shared" si="139"/>
        <v/>
      </c>
      <c r="FQ57" s="3" t="str">
        <f t="shared" si="140"/>
        <v/>
      </c>
      <c r="FR57" s="3" t="e">
        <f t="shared" si="141"/>
        <v>#DIV/0!</v>
      </c>
      <c r="FS57" s="3" t="e">
        <f t="shared" si="142"/>
        <v>#DIV/0!</v>
      </c>
      <c r="FT57" s="3" t="str">
        <f t="shared" si="143"/>
        <v/>
      </c>
      <c r="FU57" s="3" t="str">
        <f t="shared" si="144"/>
        <v/>
      </c>
      <c r="FV57" s="3" t="e">
        <f t="shared" si="145"/>
        <v>#DIV/0!</v>
      </c>
      <c r="FW57" s="3" t="e">
        <f t="shared" si="146"/>
        <v>#DIV/0!</v>
      </c>
      <c r="FX57" s="3" t="str">
        <f t="shared" si="147"/>
        <v/>
      </c>
      <c r="FY57" s="3" t="e">
        <f t="shared" si="148"/>
        <v>#DIV/0!</v>
      </c>
      <c r="FZ57" s="3" t="e">
        <f t="shared" si="149"/>
        <v>#DIV/0!</v>
      </c>
      <c r="GA57" s="3" t="e">
        <f t="shared" si="150"/>
        <v>#NUM!</v>
      </c>
      <c r="GB57" s="3" t="str">
        <f t="shared" si="151"/>
        <v/>
      </c>
      <c r="GC57" s="3" t="str">
        <f t="shared" si="152"/>
        <v/>
      </c>
      <c r="GD57" s="3" t="str">
        <f t="shared" si="153"/>
        <v/>
      </c>
      <c r="GE57" s="3" t="str">
        <f t="shared" si="154"/>
        <v/>
      </c>
      <c r="GF57" s="3" t="str">
        <f t="shared" si="155"/>
        <v/>
      </c>
      <c r="GG57" s="3" t="str">
        <f t="shared" si="156"/>
        <v/>
      </c>
      <c r="GI57" s="9" t="str">
        <f t="shared" si="200"/>
        <v/>
      </c>
      <c r="GJ57" s="9" t="str">
        <f t="shared" si="331"/>
        <v/>
      </c>
      <c r="GK57" s="9" t="str">
        <f t="shared" si="332"/>
        <v/>
      </c>
      <c r="GL57" s="41" t="e">
        <f t="shared" si="159"/>
        <v>#DIV/0!</v>
      </c>
      <c r="GM57" s="41" t="e">
        <f t="shared" si="160"/>
        <v>#DIV/0!</v>
      </c>
      <c r="GN57" s="41" t="e">
        <f t="shared" si="307"/>
        <v>#N/A</v>
      </c>
      <c r="GO57" s="41" t="e">
        <f t="shared" si="308"/>
        <v>#N/A</v>
      </c>
      <c r="GP57" s="3" t="e">
        <f t="shared" si="161"/>
        <v>#NUM!</v>
      </c>
      <c r="GQ57" s="55" t="e">
        <f t="shared" si="309"/>
        <v>#NUM!</v>
      </c>
      <c r="GR57" s="55" t="e">
        <f t="shared" si="310"/>
        <v>#NUM!</v>
      </c>
      <c r="GS57" s="3" t="e">
        <f t="shared" si="311"/>
        <v>#NUM!</v>
      </c>
      <c r="GT57" s="3" t="e">
        <f t="shared" si="312"/>
        <v>#NUM!</v>
      </c>
      <c r="GU57" s="3" t="e">
        <f t="shared" si="313"/>
        <v>#NUM!</v>
      </c>
      <c r="GV57" s="3" t="e">
        <f t="shared" si="314"/>
        <v>#NUM!</v>
      </c>
      <c r="GX57" s="37" t="e">
        <f t="shared" si="315"/>
        <v>#NUM!</v>
      </c>
      <c r="GZ57" s="3" t="e">
        <f t="shared" si="316"/>
        <v>#NUM!</v>
      </c>
      <c r="HA57" s="3" t="e">
        <f t="shared" ca="1" si="336"/>
        <v>#NUM!</v>
      </c>
      <c r="HB57" s="2" t="e">
        <f t="shared" ca="1" si="214"/>
        <v>#NUM!</v>
      </c>
      <c r="HC57" s="2" t="e">
        <f t="shared" ca="1" si="224"/>
        <v>#NUM!</v>
      </c>
      <c r="HD57" s="39" t="e">
        <f t="shared" ca="1" si="163"/>
        <v>#NUM!</v>
      </c>
      <c r="HF57" s="3" t="str">
        <f t="shared" si="317"/>
        <v/>
      </c>
      <c r="HG57" s="3" t="str">
        <f t="shared" si="318"/>
        <v/>
      </c>
      <c r="HH57" s="3" t="str">
        <f t="shared" ca="1" si="342"/>
        <v xml:space="preserve"> </v>
      </c>
      <c r="HI57" s="3" t="str">
        <f t="shared" ca="1" si="248"/>
        <v/>
      </c>
      <c r="HJ57" s="3" t="str">
        <f t="shared" ca="1" si="241"/>
        <v/>
      </c>
      <c r="HK57" s="3" t="str">
        <f t="shared" ca="1" si="235"/>
        <v/>
      </c>
      <c r="HL57" s="3" t="str">
        <f t="shared" ca="1" si="225"/>
        <v/>
      </c>
      <c r="HM57" s="3" t="str">
        <f t="shared" ca="1" si="215"/>
        <v/>
      </c>
      <c r="HN57" s="3" t="str">
        <f t="shared" ca="1" si="201"/>
        <v/>
      </c>
      <c r="HO57" s="3" t="str">
        <f t="shared" ca="1" si="164"/>
        <v/>
      </c>
      <c r="HP57" s="37" t="e">
        <f t="shared" ca="1" si="319"/>
        <v>#N/A</v>
      </c>
      <c r="HQ57" s="3" t="str">
        <f t="shared" ca="1" si="343"/>
        <v xml:space="preserve"> </v>
      </c>
      <c r="HR57" s="3" t="str">
        <f t="shared" ca="1" si="250"/>
        <v/>
      </c>
      <c r="HS57" s="3" t="str">
        <f t="shared" ca="1" si="242"/>
        <v/>
      </c>
      <c r="HT57" s="3" t="str">
        <f t="shared" ca="1" si="236"/>
        <v/>
      </c>
      <c r="HU57" s="3" t="str">
        <f t="shared" ca="1" si="226"/>
        <v/>
      </c>
      <c r="HV57" s="3" t="str">
        <f t="shared" ca="1" si="216"/>
        <v/>
      </c>
      <c r="HW57" s="3" t="str">
        <f t="shared" ca="1" si="202"/>
        <v/>
      </c>
      <c r="HX57" s="3" t="str">
        <f t="shared" ca="1" si="165"/>
        <v/>
      </c>
      <c r="HY57" s="37" t="e">
        <f t="shared" ca="1" si="320"/>
        <v>#N/A</v>
      </c>
      <c r="IA57" s="3" t="e">
        <f t="shared" ca="1" si="333"/>
        <v>#NUM!</v>
      </c>
      <c r="IB57" s="3" t="e">
        <f t="shared" ca="1" si="203"/>
        <v>#NUM!</v>
      </c>
      <c r="IC57" s="2" t="e">
        <f t="shared" ca="1" si="167"/>
        <v>#NUM!</v>
      </c>
      <c r="ID57" s="37" t="e">
        <f t="shared" ca="1" si="321"/>
        <v>#NUM!</v>
      </c>
      <c r="IE57" s="3" t="e">
        <f t="shared" ca="1" si="334"/>
        <v>#NUM!</v>
      </c>
      <c r="IF57" s="3" t="e">
        <f t="shared" ca="1" si="335"/>
        <v>#NUM!</v>
      </c>
      <c r="IG57" s="2" t="e">
        <f t="shared" ca="1" si="170"/>
        <v>#NUM!</v>
      </c>
      <c r="IH57" s="37" t="e">
        <f t="shared" ca="1" si="322"/>
        <v>#NUM!</v>
      </c>
      <c r="II57" s="3" t="e">
        <f t="shared" si="171"/>
        <v>#N/A</v>
      </c>
      <c r="IJ57" s="3" t="e">
        <f t="shared" si="172"/>
        <v>#N/A</v>
      </c>
      <c r="IK57" s="3" t="e">
        <f t="shared" ca="1" si="346"/>
        <v>#N/A</v>
      </c>
      <c r="IL57" s="3" t="e">
        <f t="shared" ca="1" si="270"/>
        <v>#N/A</v>
      </c>
      <c r="IM57" s="3" t="e">
        <f t="shared" ca="1" si="267"/>
        <v>#N/A</v>
      </c>
      <c r="IN57" s="3" t="e">
        <f t="shared" ca="1" si="265"/>
        <v>#N/A</v>
      </c>
      <c r="IO57" s="3" t="e">
        <f t="shared" ca="1" si="263"/>
        <v>#N/A</v>
      </c>
      <c r="IP57" s="3" t="e">
        <f t="shared" ca="1" si="261"/>
        <v>#N/A</v>
      </c>
      <c r="IQ57" s="3" t="e">
        <f t="shared" ca="1" si="259"/>
        <v>#N/A</v>
      </c>
      <c r="IR57" s="3" t="e">
        <f t="shared" ca="1" si="257"/>
        <v>#N/A</v>
      </c>
      <c r="IS57" s="3" t="e">
        <f t="shared" ca="1" si="251"/>
        <v>#N/A</v>
      </c>
      <c r="IT57" s="3" t="e">
        <f t="shared" ca="1" si="243"/>
        <v>#N/A</v>
      </c>
      <c r="IU57" s="3" t="e">
        <f t="shared" ca="1" si="237"/>
        <v>#N/A</v>
      </c>
      <c r="IV57" s="3" t="e">
        <f t="shared" ca="1" si="227"/>
        <v>#N/A</v>
      </c>
      <c r="IW57" s="3" t="e">
        <f t="shared" ca="1" si="217"/>
        <v>#N/A</v>
      </c>
      <c r="IX57" s="3" t="e">
        <f t="shared" ca="1" si="204"/>
        <v>#N/A</v>
      </c>
      <c r="IY57" s="3" t="e">
        <f t="shared" ca="1" si="173"/>
        <v>#N/A</v>
      </c>
      <c r="IZ57" s="37" t="e">
        <f t="shared" ca="1" si="323"/>
        <v>#N/A</v>
      </c>
      <c r="JB57" s="3" t="str">
        <f t="shared" si="174"/>
        <v/>
      </c>
      <c r="JC57" s="55" t="e">
        <f t="shared" si="324"/>
        <v>#NUM!</v>
      </c>
      <c r="JD57" s="41" t="e">
        <f t="shared" si="176"/>
        <v>#NUM!</v>
      </c>
      <c r="JE57" s="41" t="e">
        <f t="shared" si="177"/>
        <v>#NUM!</v>
      </c>
      <c r="JF57" s="3" t="e">
        <f t="shared" si="178"/>
        <v>#NUM!</v>
      </c>
      <c r="JG57" s="41" t="e">
        <f t="shared" si="179"/>
        <v>#NUM!</v>
      </c>
      <c r="JH57" s="41" t="e">
        <f t="shared" si="180"/>
        <v>#NUM!</v>
      </c>
      <c r="JJ57" s="37" t="e">
        <f t="shared" si="181"/>
        <v>#NUM!</v>
      </c>
      <c r="JL57" s="3" t="e">
        <f t="shared" si="182"/>
        <v>#NUM!</v>
      </c>
      <c r="JM57" s="3" t="e">
        <f t="shared" ca="1" si="337"/>
        <v>#NUM!</v>
      </c>
      <c r="JP57" s="37" t="e">
        <f t="shared" ca="1" si="183"/>
        <v>#NUM!</v>
      </c>
      <c r="JR57" s="37" t="str">
        <f t="shared" si="184"/>
        <v/>
      </c>
      <c r="JS57" s="3" t="str">
        <f t="shared" si="185"/>
        <v/>
      </c>
      <c r="JT57" s="3" t="str">
        <f t="shared" ca="1" si="344"/>
        <v xml:space="preserve"> </v>
      </c>
      <c r="JU57" s="3" t="str">
        <f t="shared" ca="1" si="253"/>
        <v/>
      </c>
      <c r="JV57" s="3" t="str">
        <f t="shared" ca="1" si="244"/>
        <v/>
      </c>
      <c r="JW57" s="3" t="str">
        <f t="shared" ca="1" si="238"/>
        <v/>
      </c>
      <c r="JX57" s="3" t="str">
        <f t="shared" ca="1" si="228"/>
        <v/>
      </c>
      <c r="JY57" s="3" t="str">
        <f t="shared" ca="1" si="218"/>
        <v/>
      </c>
      <c r="JZ57" s="3" t="str">
        <f t="shared" ca="1" si="206"/>
        <v/>
      </c>
      <c r="KA57" s="3" t="str">
        <f t="shared" ca="1" si="186"/>
        <v/>
      </c>
      <c r="KB57" s="3" t="e">
        <f t="shared" ca="1" si="187"/>
        <v>#N/A</v>
      </c>
      <c r="KC57" s="3" t="str">
        <f t="shared" ca="1" si="345"/>
        <v xml:space="preserve"> </v>
      </c>
      <c r="KD57" s="3" t="str">
        <f t="shared" ca="1" si="255"/>
        <v/>
      </c>
      <c r="KE57" s="3" t="str">
        <f t="shared" ca="1" si="245"/>
        <v/>
      </c>
      <c r="KF57" s="3" t="str">
        <f t="shared" ca="1" si="239"/>
        <v/>
      </c>
      <c r="KG57" s="3" t="str">
        <f t="shared" ca="1" si="229"/>
        <v/>
      </c>
      <c r="KH57" s="3" t="str">
        <f t="shared" ca="1" si="219"/>
        <v/>
      </c>
      <c r="KI57" s="3" t="str">
        <f t="shared" ca="1" si="207"/>
        <v/>
      </c>
      <c r="KJ57" s="3" t="str">
        <f t="shared" ca="1" si="188"/>
        <v/>
      </c>
      <c r="KK57" s="3" t="e">
        <f t="shared" ca="1" si="189"/>
        <v>#N/A</v>
      </c>
      <c r="KU57" s="3" t="e">
        <f t="shared" si="190"/>
        <v>#NUM!</v>
      </c>
      <c r="KV57" s="3" t="e">
        <f t="shared" si="191"/>
        <v>#NUM!</v>
      </c>
      <c r="KW57" s="3" t="e">
        <f t="shared" ca="1" si="347"/>
        <v>#NUM!</v>
      </c>
      <c r="KX57" s="3" t="e">
        <f t="shared" ca="1" si="272"/>
        <v>#NUM!</v>
      </c>
      <c r="KY57" s="3" t="e">
        <f t="shared" ca="1" si="268"/>
        <v>#NUM!</v>
      </c>
      <c r="KZ57" s="3" t="e">
        <f t="shared" ca="1" si="266"/>
        <v>#NUM!</v>
      </c>
      <c r="LA57" s="3" t="e">
        <f t="shared" ca="1" si="264"/>
        <v>#NUM!</v>
      </c>
      <c r="LB57" s="3" t="e">
        <f t="shared" ca="1" si="262"/>
        <v>#NUM!</v>
      </c>
      <c r="LC57" s="3" t="e">
        <f t="shared" ca="1" si="260"/>
        <v>#NUM!</v>
      </c>
      <c r="LD57" s="3" t="e">
        <f t="shared" ca="1" si="258"/>
        <v>#NUM!</v>
      </c>
      <c r="LE57" s="3" t="e">
        <f t="shared" ca="1" si="256"/>
        <v>#NUM!</v>
      </c>
      <c r="LF57" s="3" t="e">
        <f t="shared" ca="1" si="246"/>
        <v>#NUM!</v>
      </c>
      <c r="LG57" s="3" t="e">
        <f t="shared" ca="1" si="240"/>
        <v>#NUM!</v>
      </c>
      <c r="LH57" s="3" t="e">
        <f t="shared" ca="1" si="230"/>
        <v>#NUM!</v>
      </c>
      <c r="LI57" s="3" t="e">
        <f t="shared" ca="1" si="220"/>
        <v>#NUM!</v>
      </c>
      <c r="LJ57" s="3" t="e">
        <f t="shared" ca="1" si="208"/>
        <v>#NUM!</v>
      </c>
      <c r="LK57" s="3" t="e">
        <f t="shared" ca="1" si="192"/>
        <v>#NUM!</v>
      </c>
      <c r="LL57" s="37" t="e">
        <f t="shared" ca="1" si="325"/>
        <v>#NUM!</v>
      </c>
    </row>
    <row r="58" spans="1:324" s="3" customFormat="1">
      <c r="A58" s="42" t="e">
        <f>IF(D58="","",Data!C66)</f>
        <v>#N/A</v>
      </c>
      <c r="B58" s="5" t="e">
        <f>IF(D58="","",Data!B66)</f>
        <v>#N/A</v>
      </c>
      <c r="C58" s="3">
        <v>50</v>
      </c>
      <c r="D58" s="3" t="e">
        <f>IF(Data!C66="", NA(), Data!C66)</f>
        <v>#N/A</v>
      </c>
      <c r="E58" s="3" t="str">
        <f>IF(Data!C66="", " ", Data!D66)</f>
        <v xml:space="preserve"> </v>
      </c>
      <c r="F58" s="3" t="str">
        <f>IF(E58=" "," ",Data!F$26)</f>
        <v xml:space="preserve"> </v>
      </c>
      <c r="G58" s="3" t="str">
        <f>IF($C58&lt;Data!$F$37,"x"," ")</f>
        <v xml:space="preserve"> </v>
      </c>
      <c r="H58" s="3" t="e">
        <f>IF(I58="",#REF!,I58)</f>
        <v>#N/A</v>
      </c>
      <c r="I58" s="2" t="e">
        <f t="shared" si="49"/>
        <v>#N/A</v>
      </c>
      <c r="J58" s="3" t="str">
        <f>IF(AND(Data!$F$37&lt;&gt;""),IF(AD58=$E58,1,""))</f>
        <v/>
      </c>
      <c r="K58" s="3">
        <f>IF(AND(Data!$F$40&lt;&gt;""),IF(AE58=$E58,2,""))</f>
        <v>2</v>
      </c>
      <c r="L58" s="3" t="str">
        <f>IF(AND(Data!$F$43&lt;&gt;""),IF(AF58=$E58,3,""))</f>
        <v/>
      </c>
      <c r="M58" s="3" t="str">
        <f>IF(AND(Data!$F$46&lt;&gt;""),IF(AG58=$E58,4,""))</f>
        <v/>
      </c>
      <c r="N58" s="3" t="str">
        <f>IF(AND(Data!$F$49&lt;&gt;""),IF(AH58=$E58,5,""))</f>
        <v/>
      </c>
      <c r="O58" s="3" t="str">
        <f>IF(AND(Calc!$LQ$3&lt;&gt;""),IF(AI58=$E58,6,""))</f>
        <v/>
      </c>
      <c r="P58" s="3">
        <f t="shared" si="50"/>
        <v>2</v>
      </c>
      <c r="Q58" s="3">
        <f t="shared" si="51"/>
        <v>2</v>
      </c>
      <c r="R58" s="3" t="str">
        <f t="shared" si="52"/>
        <v/>
      </c>
      <c r="S58" s="3" t="str">
        <f t="shared" si="53"/>
        <v/>
      </c>
      <c r="T58" s="3" t="str">
        <f t="shared" si="54"/>
        <v/>
      </c>
      <c r="U58" s="3">
        <f t="shared" si="55"/>
        <v>2</v>
      </c>
      <c r="V58" s="3">
        <f t="shared" si="56"/>
        <v>2</v>
      </c>
      <c r="W58" s="3" t="str">
        <f t="shared" si="57"/>
        <v/>
      </c>
      <c r="X58" s="3" t="str">
        <f t="shared" si="58"/>
        <v/>
      </c>
      <c r="Y58" s="3">
        <f t="shared" si="59"/>
        <v>2</v>
      </c>
      <c r="Z58" s="3">
        <f t="shared" si="60"/>
        <v>2</v>
      </c>
      <c r="AA58" s="3" t="str">
        <f t="shared" si="61"/>
        <v/>
      </c>
      <c r="AB58" s="3">
        <f t="shared" si="62"/>
        <v>2</v>
      </c>
      <c r="AC58" s="49">
        <f t="shared" si="63"/>
        <v>2</v>
      </c>
      <c r="AD58" s="3" t="str">
        <f>IF($C58&lt;Data!$F$37,E58,"")</f>
        <v/>
      </c>
      <c r="AE58" s="3" t="str">
        <f>IF(AND($C58&gt;=Data!$F$37),IF($C58&lt;Data!$F$40,E58,""))</f>
        <v xml:space="preserve"> </v>
      </c>
      <c r="AF58" s="3" t="b">
        <f>IF(AND($C58&gt;=Data!$F$40),IF($C58&lt;Data!$F$43,E58,""))</f>
        <v>0</v>
      </c>
      <c r="AG58" s="3" t="b">
        <f>IF(AND($C58&gt;=Data!$F$43),IF($C58&lt;Data!$F$46,E58,""))</f>
        <v>0</v>
      </c>
      <c r="AH58" s="3" t="b">
        <f>IF(AND($C58&gt;=Data!$F$46),IF($C58&lt;Data!$F$49,E58,""))</f>
        <v>0</v>
      </c>
      <c r="AI58" s="3" t="b">
        <f>IF(AND($C58&gt;=Data!$F$49),IF($C58&lt;=Calc!$LQ$3,E58,""))</f>
        <v>0</v>
      </c>
      <c r="AJ58" s="3" t="str">
        <f t="shared" si="274"/>
        <v xml:space="preserve"> </v>
      </c>
      <c r="AK58" s="3" t="str">
        <f t="shared" si="64"/>
        <v/>
      </c>
      <c r="AL58" s="3" t="e">
        <f t="shared" si="65"/>
        <v>#NUM!</v>
      </c>
      <c r="AM58" s="3" t="str">
        <f t="shared" si="66"/>
        <v/>
      </c>
      <c r="AN58" s="3" t="str">
        <f t="shared" si="67"/>
        <v/>
      </c>
      <c r="AO58" s="3" t="str">
        <f t="shared" si="68"/>
        <v/>
      </c>
      <c r="AP58" s="3" t="str">
        <f t="shared" si="69"/>
        <v/>
      </c>
      <c r="AQ58" s="3" t="e">
        <f t="shared" si="338"/>
        <v>#NUM!</v>
      </c>
      <c r="AR58" s="3" t="e">
        <f t="shared" si="339"/>
        <v>#NUM!</v>
      </c>
      <c r="AS58" s="3" t="str">
        <f t="shared" si="340"/>
        <v/>
      </c>
      <c r="AT58" s="3" t="str">
        <f t="shared" si="73"/>
        <v/>
      </c>
      <c r="AU58" s="3" t="str">
        <f t="shared" si="74"/>
        <v/>
      </c>
      <c r="AV58" s="3" t="e">
        <f t="shared" si="75"/>
        <v>#NUM!</v>
      </c>
      <c r="AW58" s="3" t="e">
        <f t="shared" si="76"/>
        <v>#NUM!</v>
      </c>
      <c r="AX58" s="3" t="str">
        <f t="shared" si="77"/>
        <v/>
      </c>
      <c r="AY58" s="3" t="str">
        <f t="shared" si="78"/>
        <v/>
      </c>
      <c r="AZ58" s="3" t="e">
        <f t="shared" si="79"/>
        <v>#NUM!</v>
      </c>
      <c r="BA58" s="3" t="e">
        <f t="shared" si="80"/>
        <v>#NUM!</v>
      </c>
      <c r="BB58" s="3" t="str">
        <f t="shared" si="81"/>
        <v/>
      </c>
      <c r="BC58" s="3" t="e">
        <f t="shared" si="82"/>
        <v>#NUM!</v>
      </c>
      <c r="BD58" s="3" t="e">
        <f t="shared" si="83"/>
        <v>#NUM!</v>
      </c>
      <c r="BE58" s="3" t="e">
        <f t="shared" si="84"/>
        <v>#NUM!</v>
      </c>
      <c r="BF58" s="9" t="e">
        <f t="shared" si="275"/>
        <v>#N/A</v>
      </c>
      <c r="BG58" s="3" t="e">
        <f t="shared" si="276"/>
        <v>#N/A</v>
      </c>
      <c r="BH58" s="3" t="e">
        <f t="shared" si="348"/>
        <v>#N/A</v>
      </c>
      <c r="BI58" s="3" t="e">
        <f t="shared" si="85"/>
        <v>#NUM!</v>
      </c>
      <c r="BJ58" s="44" t="str">
        <f t="shared" si="86"/>
        <v/>
      </c>
      <c r="BK58" s="52">
        <f t="shared" si="277"/>
        <v>2</v>
      </c>
      <c r="BL58" s="52" t="str">
        <f t="shared" ca="1" si="341"/>
        <v xml:space="preserve"> </v>
      </c>
      <c r="BM58" s="52" t="str">
        <f t="shared" ca="1" si="232"/>
        <v xml:space="preserve"> </v>
      </c>
      <c r="BN58" s="52" t="str">
        <f t="shared" ca="1" si="221"/>
        <v xml:space="preserve"> </v>
      </c>
      <c r="BO58" s="52" t="str">
        <f t="shared" ca="1" si="209"/>
        <v xml:space="preserve"> </v>
      </c>
      <c r="BP58" s="52" t="str">
        <f t="shared" ca="1" si="194"/>
        <v xml:space="preserve"> </v>
      </c>
      <c r="BQ58" s="52" t="str">
        <f t="shared" ca="1" si="87"/>
        <v xml:space="preserve"> </v>
      </c>
      <c r="BR58" s="52" t="e">
        <f t="shared" ca="1" si="278"/>
        <v>#N/A</v>
      </c>
      <c r="BS58" s="52"/>
      <c r="BT58" s="3" t="str">
        <f t="shared" si="279"/>
        <v/>
      </c>
      <c r="BU58" s="3">
        <f t="shared" si="280"/>
        <v>0</v>
      </c>
      <c r="BV58" s="3">
        <f t="shared" si="89"/>
        <v>1</v>
      </c>
      <c r="BW58" s="3">
        <f t="shared" si="326"/>
        <v>0</v>
      </c>
      <c r="BX58" s="3" t="str">
        <f t="shared" ca="1" si="281"/>
        <v xml:space="preserve"> </v>
      </c>
      <c r="BY58" s="3" t="str">
        <f t="shared" ca="1" si="233"/>
        <v/>
      </c>
      <c r="BZ58" s="3" t="str">
        <f t="shared" ca="1" si="222"/>
        <v/>
      </c>
      <c r="CA58" s="3" t="str">
        <f t="shared" ca="1" si="210"/>
        <v/>
      </c>
      <c r="CB58" s="3" t="str">
        <f t="shared" ca="1" si="195"/>
        <v/>
      </c>
      <c r="CC58" s="3" t="str">
        <f t="shared" ca="1" si="91"/>
        <v/>
      </c>
      <c r="CD58" s="3" t="str">
        <f t="shared" ca="1" si="8"/>
        <v/>
      </c>
      <c r="CE58" s="3" t="str">
        <f t="shared" ca="1" si="282"/>
        <v/>
      </c>
      <c r="CF58" s="3" t="str">
        <f t="shared" si="283"/>
        <v/>
      </c>
      <c r="CG58" s="37" t="e">
        <f t="shared" ca="1" si="284"/>
        <v>#N/A</v>
      </c>
      <c r="CH58" s="3" t="str">
        <f t="shared" si="285"/>
        <v/>
      </c>
      <c r="CI58" s="3">
        <f t="shared" si="92"/>
        <v>0</v>
      </c>
      <c r="CJ58" s="3">
        <f t="shared" si="196"/>
        <v>1</v>
      </c>
      <c r="CK58" s="3">
        <f t="shared" si="327"/>
        <v>0</v>
      </c>
      <c r="CL58" s="3" t="str">
        <f t="shared" ca="1" si="286"/>
        <v xml:space="preserve"> </v>
      </c>
      <c r="CM58" s="3" t="str">
        <f t="shared" ca="1" si="234"/>
        <v/>
      </c>
      <c r="CN58" s="3" t="str">
        <f t="shared" ca="1" si="223"/>
        <v/>
      </c>
      <c r="CO58" s="3" t="str">
        <f t="shared" ca="1" si="211"/>
        <v/>
      </c>
      <c r="CP58" s="3" t="str">
        <f t="shared" ca="1" si="198"/>
        <v/>
      </c>
      <c r="CQ58" s="3" t="str">
        <f t="shared" ca="1" si="93"/>
        <v/>
      </c>
      <c r="CR58" s="3" t="str">
        <f t="shared" ca="1" si="94"/>
        <v/>
      </c>
      <c r="CS58" s="3" t="str">
        <f t="shared" ca="1" si="287"/>
        <v/>
      </c>
      <c r="CT58" s="3" t="str">
        <f t="shared" si="96"/>
        <v/>
      </c>
      <c r="CU58" s="37" t="e">
        <f t="shared" ca="1" si="97"/>
        <v>#N/A</v>
      </c>
      <c r="CW58" s="3" t="str">
        <f t="shared" ca="1" si="328"/>
        <v/>
      </c>
      <c r="CX58" s="3">
        <f t="shared" ca="1" si="212"/>
        <v>0</v>
      </c>
      <c r="CY58" s="2">
        <f t="shared" ca="1" si="99"/>
        <v>0</v>
      </c>
      <c r="CZ58" s="3" t="str">
        <f t="shared" ca="1" si="288"/>
        <v/>
      </c>
      <c r="DA58" s="3" t="str">
        <f t="shared" ca="1" si="289"/>
        <v/>
      </c>
      <c r="DB58" s="3" t="str">
        <f t="shared" ca="1" si="290"/>
        <v/>
      </c>
      <c r="DC58" s="3" t="str">
        <f t="shared" ca="1" si="291"/>
        <v/>
      </c>
      <c r="DD58" s="37" t="e">
        <f t="shared" ca="1" si="292"/>
        <v>#N/A</v>
      </c>
      <c r="DE58" s="3" t="str">
        <f t="shared" ca="1" si="329"/>
        <v/>
      </c>
      <c r="DF58" s="3">
        <f t="shared" ca="1" si="199"/>
        <v>0</v>
      </c>
      <c r="DG58" s="2">
        <f t="shared" ca="1" si="102"/>
        <v>0</v>
      </c>
      <c r="DH58" s="3" t="str">
        <f t="shared" ca="1" si="293"/>
        <v/>
      </c>
      <c r="DI58" s="3" t="str">
        <f t="shared" ca="1" si="273"/>
        <v/>
      </c>
      <c r="DJ58" s="3" t="str">
        <f t="shared" ca="1" si="294"/>
        <v/>
      </c>
      <c r="DK58" s="3" t="str">
        <f t="shared" ca="1" si="103"/>
        <v/>
      </c>
      <c r="DL58" s="37" t="e">
        <f t="shared" ca="1" si="295"/>
        <v>#N/A</v>
      </c>
      <c r="DN58" s="2" t="str">
        <f t="shared" si="296"/>
        <v xml:space="preserve"> </v>
      </c>
      <c r="DO58" s="3" t="str">
        <f t="shared" si="104"/>
        <v xml:space="preserve"> </v>
      </c>
      <c r="DP58" s="3" t="str">
        <f t="shared" si="105"/>
        <v xml:space="preserve"> </v>
      </c>
      <c r="DT58" s="37" t="e">
        <f t="shared" si="297"/>
        <v>#N/A</v>
      </c>
      <c r="DU58" s="7">
        <v>51</v>
      </c>
      <c r="DV58" s="7">
        <v>20</v>
      </c>
      <c r="DW58" s="7">
        <v>32</v>
      </c>
      <c r="DX58" s="7"/>
      <c r="DY58" s="7" t="e">
        <f t="shared" si="298"/>
        <v>#NUM!</v>
      </c>
      <c r="DZ58" s="7" t="e">
        <f t="shared" si="299"/>
        <v>#NUM!</v>
      </c>
      <c r="EA58" s="7" t="e">
        <f t="shared" si="300"/>
        <v>#NUM!</v>
      </c>
      <c r="EB58" s="7" t="e">
        <f t="shared" si="330"/>
        <v>#NUM!</v>
      </c>
      <c r="EC58" s="3" t="e">
        <f t="shared" si="301"/>
        <v>#NUM!</v>
      </c>
      <c r="ED58" s="3" t="str">
        <f t="shared" si="108"/>
        <v/>
      </c>
      <c r="EE58" s="3" t="e">
        <f t="shared" si="109"/>
        <v>#DIV/0!</v>
      </c>
      <c r="EF58" s="3" t="str">
        <f t="shared" si="110"/>
        <v/>
      </c>
      <c r="EG58" s="3" t="str">
        <f t="shared" si="111"/>
        <v/>
      </c>
      <c r="EH58" s="3" t="str">
        <f t="shared" si="112"/>
        <v/>
      </c>
      <c r="EI58" s="3" t="str">
        <f t="shared" si="113"/>
        <v/>
      </c>
      <c r="EJ58" s="3" t="e">
        <f t="shared" si="114"/>
        <v>#DIV/0!</v>
      </c>
      <c r="EK58" s="3" t="e">
        <f t="shared" si="115"/>
        <v>#DIV/0!</v>
      </c>
      <c r="EL58" s="3" t="str">
        <f t="shared" si="116"/>
        <v/>
      </c>
      <c r="EM58" s="3" t="str">
        <f t="shared" si="117"/>
        <v/>
      </c>
      <c r="EN58" s="3" t="str">
        <f t="shared" si="118"/>
        <v/>
      </c>
      <c r="EO58" s="3" t="e">
        <f t="shared" si="119"/>
        <v>#DIV/0!</v>
      </c>
      <c r="EP58" s="3" t="e">
        <f t="shared" si="120"/>
        <v>#DIV/0!</v>
      </c>
      <c r="EQ58" s="3" t="str">
        <f t="shared" si="121"/>
        <v/>
      </c>
      <c r="ER58" s="3" t="str">
        <f t="shared" si="122"/>
        <v/>
      </c>
      <c r="ES58" s="3" t="e">
        <f t="shared" si="123"/>
        <v>#DIV/0!</v>
      </c>
      <c r="ET58" s="3" t="e">
        <f t="shared" si="124"/>
        <v>#DIV/0!</v>
      </c>
      <c r="EU58" s="3" t="str">
        <f t="shared" si="125"/>
        <v/>
      </c>
      <c r="EV58" s="3" t="e">
        <f t="shared" si="126"/>
        <v>#DIV/0!</v>
      </c>
      <c r="EW58" s="3" t="e">
        <f t="shared" si="127"/>
        <v>#DIV/0!</v>
      </c>
      <c r="EX58" s="3" t="e">
        <f t="shared" si="128"/>
        <v>#NUM!</v>
      </c>
      <c r="EZ58" s="40">
        <f t="shared" si="302"/>
        <v>1</v>
      </c>
      <c r="FA58" s="9" t="e">
        <f t="shared" si="303"/>
        <v>#NUM!</v>
      </c>
      <c r="FB58" s="9" t="e">
        <f t="shared" si="304"/>
        <v>#N/A</v>
      </c>
      <c r="FC58" s="9" t="e">
        <f t="shared" si="305"/>
        <v>#N/A</v>
      </c>
      <c r="FD58" s="9" t="e">
        <f t="shared" si="306"/>
        <v>#N/A</v>
      </c>
      <c r="FE58" s="3" t="e">
        <f t="shared" si="129"/>
        <v>#NUM!</v>
      </c>
      <c r="FG58" s="3" t="str">
        <f t="shared" si="130"/>
        <v/>
      </c>
      <c r="FH58" s="3" t="e">
        <f t="shared" si="131"/>
        <v>#DIV/0!</v>
      </c>
      <c r="FI58" s="3" t="str">
        <f t="shared" si="132"/>
        <v/>
      </c>
      <c r="FJ58" s="3" t="str">
        <f t="shared" si="133"/>
        <v/>
      </c>
      <c r="FK58" s="3" t="str">
        <f t="shared" si="134"/>
        <v/>
      </c>
      <c r="FL58" s="3" t="str">
        <f t="shared" si="135"/>
        <v/>
      </c>
      <c r="FM58" s="3" t="e">
        <f t="shared" si="136"/>
        <v>#DIV/0!</v>
      </c>
      <c r="FN58" s="3" t="e">
        <f t="shared" si="137"/>
        <v>#DIV/0!</v>
      </c>
      <c r="FO58" s="3" t="str">
        <f t="shared" si="138"/>
        <v/>
      </c>
      <c r="FP58" s="3" t="str">
        <f t="shared" si="139"/>
        <v/>
      </c>
      <c r="FQ58" s="3" t="str">
        <f t="shared" si="140"/>
        <v/>
      </c>
      <c r="FR58" s="3" t="e">
        <f t="shared" si="141"/>
        <v>#DIV/0!</v>
      </c>
      <c r="FS58" s="3" t="e">
        <f t="shared" si="142"/>
        <v>#DIV/0!</v>
      </c>
      <c r="FT58" s="3" t="str">
        <f t="shared" si="143"/>
        <v/>
      </c>
      <c r="FU58" s="3" t="str">
        <f t="shared" si="144"/>
        <v/>
      </c>
      <c r="FV58" s="3" t="e">
        <f t="shared" si="145"/>
        <v>#DIV/0!</v>
      </c>
      <c r="FW58" s="3" t="e">
        <f t="shared" si="146"/>
        <v>#DIV/0!</v>
      </c>
      <c r="FX58" s="3" t="str">
        <f t="shared" si="147"/>
        <v/>
      </c>
      <c r="FY58" s="3" t="e">
        <f t="shared" si="148"/>
        <v>#DIV/0!</v>
      </c>
      <c r="FZ58" s="3" t="e">
        <f t="shared" si="149"/>
        <v>#DIV/0!</v>
      </c>
      <c r="GA58" s="3" t="e">
        <f t="shared" si="150"/>
        <v>#NUM!</v>
      </c>
      <c r="GB58" s="3" t="str">
        <f t="shared" si="151"/>
        <v/>
      </c>
      <c r="GC58" s="3" t="str">
        <f t="shared" si="152"/>
        <v/>
      </c>
      <c r="GD58" s="3" t="str">
        <f t="shared" si="153"/>
        <v/>
      </c>
      <c r="GE58" s="3" t="str">
        <f t="shared" si="154"/>
        <v/>
      </c>
      <c r="GF58" s="3" t="str">
        <f t="shared" si="155"/>
        <v/>
      </c>
      <c r="GG58" s="3" t="str">
        <f t="shared" si="156"/>
        <v/>
      </c>
      <c r="GI58" s="9" t="str">
        <f t="shared" si="200"/>
        <v/>
      </c>
      <c r="GJ58" s="9" t="str">
        <f t="shared" si="331"/>
        <v/>
      </c>
      <c r="GK58" s="9" t="str">
        <f t="shared" si="332"/>
        <v/>
      </c>
      <c r="GL58" s="41" t="e">
        <f t="shared" si="159"/>
        <v>#DIV/0!</v>
      </c>
      <c r="GM58" s="41" t="e">
        <f t="shared" si="160"/>
        <v>#DIV/0!</v>
      </c>
      <c r="GN58" s="41" t="e">
        <f t="shared" si="307"/>
        <v>#N/A</v>
      </c>
      <c r="GO58" s="41" t="e">
        <f t="shared" si="308"/>
        <v>#N/A</v>
      </c>
      <c r="GP58" s="3" t="e">
        <f t="shared" si="161"/>
        <v>#NUM!</v>
      </c>
      <c r="GQ58" s="55" t="e">
        <f t="shared" si="309"/>
        <v>#NUM!</v>
      </c>
      <c r="GR58" s="55" t="e">
        <f t="shared" si="310"/>
        <v>#NUM!</v>
      </c>
      <c r="GS58" s="3" t="e">
        <f t="shared" si="311"/>
        <v>#NUM!</v>
      </c>
      <c r="GT58" s="3" t="e">
        <f t="shared" si="312"/>
        <v>#NUM!</v>
      </c>
      <c r="GU58" s="3" t="e">
        <f t="shared" si="313"/>
        <v>#NUM!</v>
      </c>
      <c r="GV58" s="3" t="e">
        <f t="shared" si="314"/>
        <v>#NUM!</v>
      </c>
      <c r="GX58" s="37" t="e">
        <f t="shared" si="315"/>
        <v>#NUM!</v>
      </c>
      <c r="GZ58" s="3" t="e">
        <f t="shared" si="316"/>
        <v>#NUM!</v>
      </c>
      <c r="HA58" s="3" t="e">
        <f t="shared" ca="1" si="336"/>
        <v>#NUM!</v>
      </c>
      <c r="HB58" s="2" t="e">
        <f t="shared" ca="1" si="214"/>
        <v>#NUM!</v>
      </c>
      <c r="HC58" s="2" t="e">
        <f t="shared" ca="1" si="224"/>
        <v>#NUM!</v>
      </c>
      <c r="HD58" s="39" t="e">
        <f t="shared" ca="1" si="163"/>
        <v>#NUM!</v>
      </c>
      <c r="HF58" s="3" t="str">
        <f t="shared" si="317"/>
        <v/>
      </c>
      <c r="HG58" s="3" t="str">
        <f t="shared" si="318"/>
        <v/>
      </c>
      <c r="HH58" s="3" t="str">
        <f t="shared" ca="1" si="342"/>
        <v xml:space="preserve"> </v>
      </c>
      <c r="HI58" s="3" t="str">
        <f t="shared" ca="1" si="248"/>
        <v/>
      </c>
      <c r="HJ58" s="3" t="str">
        <f t="shared" ca="1" si="241"/>
        <v/>
      </c>
      <c r="HK58" s="3" t="str">
        <f t="shared" ca="1" si="235"/>
        <v/>
      </c>
      <c r="HL58" s="3" t="str">
        <f t="shared" ca="1" si="225"/>
        <v/>
      </c>
      <c r="HM58" s="3" t="str">
        <f t="shared" ca="1" si="215"/>
        <v/>
      </c>
      <c r="HN58" s="3" t="str">
        <f t="shared" ca="1" si="201"/>
        <v/>
      </c>
      <c r="HO58" s="3" t="str">
        <f t="shared" ca="1" si="164"/>
        <v/>
      </c>
      <c r="HP58" s="37" t="e">
        <f t="shared" ca="1" si="319"/>
        <v>#N/A</v>
      </c>
      <c r="HQ58" s="3" t="str">
        <f t="shared" ca="1" si="343"/>
        <v xml:space="preserve"> </v>
      </c>
      <c r="HR58" s="3" t="str">
        <f t="shared" ca="1" si="250"/>
        <v/>
      </c>
      <c r="HS58" s="3" t="str">
        <f t="shared" ca="1" si="242"/>
        <v/>
      </c>
      <c r="HT58" s="3" t="str">
        <f t="shared" ca="1" si="236"/>
        <v/>
      </c>
      <c r="HU58" s="3" t="str">
        <f t="shared" ca="1" si="226"/>
        <v/>
      </c>
      <c r="HV58" s="3" t="str">
        <f t="shared" ca="1" si="216"/>
        <v/>
      </c>
      <c r="HW58" s="3" t="str">
        <f t="shared" ca="1" si="202"/>
        <v/>
      </c>
      <c r="HX58" s="3" t="str">
        <f t="shared" ca="1" si="165"/>
        <v/>
      </c>
      <c r="HY58" s="37" t="e">
        <f t="shared" ca="1" si="320"/>
        <v>#N/A</v>
      </c>
      <c r="IA58" s="3" t="e">
        <f t="shared" ca="1" si="333"/>
        <v>#NUM!</v>
      </c>
      <c r="IB58" s="3" t="e">
        <f t="shared" ca="1" si="203"/>
        <v>#NUM!</v>
      </c>
      <c r="IC58" s="2" t="e">
        <f t="shared" ca="1" si="167"/>
        <v>#NUM!</v>
      </c>
      <c r="ID58" s="37" t="e">
        <f t="shared" ca="1" si="321"/>
        <v>#NUM!</v>
      </c>
      <c r="IE58" s="3" t="e">
        <f t="shared" ca="1" si="334"/>
        <v>#NUM!</v>
      </c>
      <c r="IF58" s="3" t="e">
        <f t="shared" ca="1" si="335"/>
        <v>#NUM!</v>
      </c>
      <c r="IG58" s="2" t="e">
        <f t="shared" ca="1" si="170"/>
        <v>#NUM!</v>
      </c>
      <c r="IH58" s="37" t="e">
        <f t="shared" ca="1" si="322"/>
        <v>#NUM!</v>
      </c>
      <c r="II58" s="3" t="e">
        <f t="shared" si="171"/>
        <v>#N/A</v>
      </c>
      <c r="IJ58" s="3" t="e">
        <f t="shared" si="172"/>
        <v>#N/A</v>
      </c>
      <c r="IK58" s="3" t="e">
        <f t="shared" ca="1" si="346"/>
        <v>#N/A</v>
      </c>
      <c r="IL58" s="3" t="e">
        <f t="shared" ca="1" si="270"/>
        <v>#N/A</v>
      </c>
      <c r="IM58" s="3" t="e">
        <f t="shared" ca="1" si="267"/>
        <v>#N/A</v>
      </c>
      <c r="IN58" s="3" t="e">
        <f t="shared" ca="1" si="265"/>
        <v>#N/A</v>
      </c>
      <c r="IO58" s="3" t="e">
        <f t="shared" ca="1" si="263"/>
        <v>#N/A</v>
      </c>
      <c r="IP58" s="3" t="e">
        <f t="shared" ca="1" si="261"/>
        <v>#N/A</v>
      </c>
      <c r="IQ58" s="3" t="e">
        <f t="shared" ca="1" si="259"/>
        <v>#N/A</v>
      </c>
      <c r="IR58" s="3" t="e">
        <f t="shared" ca="1" si="257"/>
        <v>#N/A</v>
      </c>
      <c r="IS58" s="3" t="e">
        <f t="shared" ca="1" si="251"/>
        <v>#N/A</v>
      </c>
      <c r="IT58" s="3" t="e">
        <f t="shared" ca="1" si="243"/>
        <v>#N/A</v>
      </c>
      <c r="IU58" s="3" t="e">
        <f t="shared" ca="1" si="237"/>
        <v>#N/A</v>
      </c>
      <c r="IV58" s="3" t="e">
        <f t="shared" ca="1" si="227"/>
        <v>#N/A</v>
      </c>
      <c r="IW58" s="3" t="e">
        <f t="shared" ca="1" si="217"/>
        <v>#N/A</v>
      </c>
      <c r="IX58" s="3" t="e">
        <f t="shared" ca="1" si="204"/>
        <v>#N/A</v>
      </c>
      <c r="IY58" s="3" t="e">
        <f t="shared" ca="1" si="173"/>
        <v>#N/A</v>
      </c>
      <c r="IZ58" s="37" t="e">
        <f t="shared" ca="1" si="323"/>
        <v>#N/A</v>
      </c>
      <c r="JB58" s="3" t="str">
        <f t="shared" si="174"/>
        <v/>
      </c>
      <c r="JC58" s="55" t="e">
        <f t="shared" si="324"/>
        <v>#NUM!</v>
      </c>
      <c r="JD58" s="41" t="e">
        <f t="shared" si="176"/>
        <v>#NUM!</v>
      </c>
      <c r="JE58" s="41" t="e">
        <f t="shared" si="177"/>
        <v>#NUM!</v>
      </c>
      <c r="JF58" s="3" t="e">
        <f t="shared" si="178"/>
        <v>#NUM!</v>
      </c>
      <c r="JG58" s="41" t="e">
        <f t="shared" si="179"/>
        <v>#NUM!</v>
      </c>
      <c r="JH58" s="41" t="e">
        <f t="shared" si="180"/>
        <v>#NUM!</v>
      </c>
      <c r="JJ58" s="37" t="e">
        <f t="shared" si="181"/>
        <v>#NUM!</v>
      </c>
      <c r="JL58" s="3" t="e">
        <f t="shared" si="182"/>
        <v>#NUM!</v>
      </c>
      <c r="JM58" s="3" t="e">
        <f t="shared" ca="1" si="337"/>
        <v>#NUM!</v>
      </c>
      <c r="JP58" s="37" t="e">
        <f t="shared" ca="1" si="183"/>
        <v>#NUM!</v>
      </c>
      <c r="JR58" s="37" t="str">
        <f t="shared" si="184"/>
        <v/>
      </c>
      <c r="JS58" s="3" t="str">
        <f t="shared" si="185"/>
        <v/>
      </c>
      <c r="JT58" s="3" t="str">
        <f t="shared" ca="1" si="344"/>
        <v xml:space="preserve"> </v>
      </c>
      <c r="JU58" s="3" t="str">
        <f t="shared" ca="1" si="253"/>
        <v/>
      </c>
      <c r="JV58" s="3" t="str">
        <f t="shared" ca="1" si="244"/>
        <v/>
      </c>
      <c r="JW58" s="3" t="str">
        <f t="shared" ca="1" si="238"/>
        <v/>
      </c>
      <c r="JX58" s="3" t="str">
        <f t="shared" ca="1" si="228"/>
        <v/>
      </c>
      <c r="JY58" s="3" t="str">
        <f t="shared" ca="1" si="218"/>
        <v/>
      </c>
      <c r="JZ58" s="3" t="str">
        <f t="shared" ca="1" si="206"/>
        <v/>
      </c>
      <c r="KA58" s="3" t="str">
        <f t="shared" ca="1" si="186"/>
        <v/>
      </c>
      <c r="KB58" s="3" t="e">
        <f t="shared" ca="1" si="187"/>
        <v>#N/A</v>
      </c>
      <c r="KC58" s="3" t="str">
        <f t="shared" ca="1" si="345"/>
        <v xml:space="preserve"> </v>
      </c>
      <c r="KD58" s="3" t="str">
        <f t="shared" ca="1" si="255"/>
        <v/>
      </c>
      <c r="KE58" s="3" t="str">
        <f t="shared" ca="1" si="245"/>
        <v/>
      </c>
      <c r="KF58" s="3" t="str">
        <f t="shared" ca="1" si="239"/>
        <v/>
      </c>
      <c r="KG58" s="3" t="str">
        <f t="shared" ca="1" si="229"/>
        <v/>
      </c>
      <c r="KH58" s="3" t="str">
        <f t="shared" ca="1" si="219"/>
        <v/>
      </c>
      <c r="KI58" s="3" t="str">
        <f t="shared" ca="1" si="207"/>
        <v/>
      </c>
      <c r="KJ58" s="3" t="str">
        <f t="shared" ca="1" si="188"/>
        <v/>
      </c>
      <c r="KK58" s="3" t="e">
        <f t="shared" ca="1" si="189"/>
        <v>#N/A</v>
      </c>
      <c r="KU58" s="3" t="e">
        <f t="shared" si="190"/>
        <v>#NUM!</v>
      </c>
      <c r="KV58" s="3" t="e">
        <f t="shared" si="191"/>
        <v>#NUM!</v>
      </c>
      <c r="KW58" s="3" t="e">
        <f t="shared" ca="1" si="347"/>
        <v>#NUM!</v>
      </c>
      <c r="KX58" s="3" t="e">
        <f t="shared" ca="1" si="272"/>
        <v>#NUM!</v>
      </c>
      <c r="KY58" s="3" t="e">
        <f t="shared" ca="1" si="268"/>
        <v>#NUM!</v>
      </c>
      <c r="KZ58" s="3" t="e">
        <f t="shared" ca="1" si="266"/>
        <v>#NUM!</v>
      </c>
      <c r="LA58" s="3" t="e">
        <f t="shared" ca="1" si="264"/>
        <v>#NUM!</v>
      </c>
      <c r="LB58" s="3" t="e">
        <f t="shared" ca="1" si="262"/>
        <v>#NUM!</v>
      </c>
      <c r="LC58" s="3" t="e">
        <f t="shared" ca="1" si="260"/>
        <v>#NUM!</v>
      </c>
      <c r="LD58" s="3" t="e">
        <f t="shared" ca="1" si="258"/>
        <v>#NUM!</v>
      </c>
      <c r="LE58" s="3" t="e">
        <f t="shared" ca="1" si="256"/>
        <v>#NUM!</v>
      </c>
      <c r="LF58" s="3" t="e">
        <f t="shared" ca="1" si="246"/>
        <v>#NUM!</v>
      </c>
      <c r="LG58" s="3" t="e">
        <f t="shared" ca="1" si="240"/>
        <v>#NUM!</v>
      </c>
      <c r="LH58" s="3" t="e">
        <f t="shared" ca="1" si="230"/>
        <v>#NUM!</v>
      </c>
      <c r="LI58" s="3" t="e">
        <f t="shared" ca="1" si="220"/>
        <v>#NUM!</v>
      </c>
      <c r="LJ58" s="3" t="e">
        <f t="shared" ca="1" si="208"/>
        <v>#NUM!</v>
      </c>
      <c r="LK58" s="3" t="e">
        <f t="shared" ca="1" si="192"/>
        <v>#NUM!</v>
      </c>
      <c r="LL58" s="37" t="e">
        <f t="shared" ca="1" si="325"/>
        <v>#NUM!</v>
      </c>
    </row>
    <row r="59" spans="1:324" s="3" customFormat="1">
      <c r="A59" s="42" t="e">
        <f>IF(D59="","",Data!C67)</f>
        <v>#N/A</v>
      </c>
      <c r="B59" s="5" t="e">
        <f>IF(D59="","",Data!B67)</f>
        <v>#N/A</v>
      </c>
      <c r="C59" s="3">
        <v>51</v>
      </c>
      <c r="D59" s="3" t="e">
        <f>IF(Data!C67="", NA(), Data!C67)</f>
        <v>#N/A</v>
      </c>
      <c r="E59" s="3" t="str">
        <f>IF(Data!C67="", " ", Data!D67)</f>
        <v xml:space="preserve"> </v>
      </c>
      <c r="F59" s="3" t="str">
        <f>IF(E59=" "," ",Data!F$26)</f>
        <v xml:space="preserve"> </v>
      </c>
      <c r="G59" s="3" t="str">
        <f>IF($C59&lt;Data!$F$37,"x"," ")</f>
        <v xml:space="preserve"> </v>
      </c>
      <c r="H59" s="3" t="e">
        <f>IF(I59="",#REF!,I59)</f>
        <v>#N/A</v>
      </c>
      <c r="I59" s="2" t="e">
        <f t="shared" si="49"/>
        <v>#N/A</v>
      </c>
      <c r="J59" s="3" t="str">
        <f>IF(AND(Data!$F$37&lt;&gt;""),IF(AD59=$E59,1,""))</f>
        <v/>
      </c>
      <c r="K59" s="3">
        <f>IF(AND(Data!$F$40&lt;&gt;""),IF(AE59=$E59,2,""))</f>
        <v>2</v>
      </c>
      <c r="L59" s="3" t="str">
        <f>IF(AND(Data!$F$43&lt;&gt;""),IF(AF59=$E59,3,""))</f>
        <v/>
      </c>
      <c r="M59" s="3" t="str">
        <f>IF(AND(Data!$F$46&lt;&gt;""),IF(AG59=$E59,4,""))</f>
        <v/>
      </c>
      <c r="N59" s="3" t="str">
        <f>IF(AND(Data!$F$49&lt;&gt;""),IF(AH59=$E59,5,""))</f>
        <v/>
      </c>
      <c r="O59" s="3" t="str">
        <f>IF(AND(Calc!$LQ$3&lt;&gt;""),IF(AI59=$E59,6,""))</f>
        <v/>
      </c>
      <c r="P59" s="3">
        <f t="shared" si="50"/>
        <v>2</v>
      </c>
      <c r="Q59" s="3">
        <f t="shared" si="51"/>
        <v>2</v>
      </c>
      <c r="R59" s="3" t="str">
        <f t="shared" si="52"/>
        <v/>
      </c>
      <c r="S59" s="3" t="str">
        <f t="shared" si="53"/>
        <v/>
      </c>
      <c r="T59" s="3" t="str">
        <f t="shared" si="54"/>
        <v/>
      </c>
      <c r="U59" s="3">
        <f t="shared" si="55"/>
        <v>2</v>
      </c>
      <c r="V59" s="3">
        <f t="shared" si="56"/>
        <v>2</v>
      </c>
      <c r="W59" s="3" t="str">
        <f t="shared" si="57"/>
        <v/>
      </c>
      <c r="X59" s="3" t="str">
        <f t="shared" si="58"/>
        <v/>
      </c>
      <c r="Y59" s="3">
        <f t="shared" si="59"/>
        <v>2</v>
      </c>
      <c r="Z59" s="3">
        <f t="shared" si="60"/>
        <v>2</v>
      </c>
      <c r="AA59" s="3" t="str">
        <f t="shared" si="61"/>
        <v/>
      </c>
      <c r="AB59" s="3">
        <f t="shared" si="62"/>
        <v>2</v>
      </c>
      <c r="AC59" s="49">
        <f t="shared" si="63"/>
        <v>2</v>
      </c>
      <c r="AD59" s="3" t="str">
        <f>IF($C59&lt;Data!$F$37,E59,"")</f>
        <v/>
      </c>
      <c r="AE59" s="3" t="str">
        <f>IF(AND($C59&gt;=Data!$F$37),IF($C59&lt;Data!$F$40,E59,""))</f>
        <v xml:space="preserve"> </v>
      </c>
      <c r="AF59" s="3" t="b">
        <f>IF(AND($C59&gt;=Data!$F$40),IF($C59&lt;Data!$F$43,E59,""))</f>
        <v>0</v>
      </c>
      <c r="AG59" s="3" t="b">
        <f>IF(AND($C59&gt;=Data!$F$43),IF($C59&lt;Data!$F$46,E59,""))</f>
        <v>0</v>
      </c>
      <c r="AH59" s="3" t="b">
        <f>IF(AND($C59&gt;=Data!$F$46),IF($C59&lt;Data!$F$49,E59,""))</f>
        <v>0</v>
      </c>
      <c r="AI59" s="3" t="b">
        <f>IF(AND($C59&gt;=Data!$F$49),IF($C59&lt;=Calc!$LQ$3,E59,""))</f>
        <v>0</v>
      </c>
      <c r="AJ59" s="3" t="str">
        <f t="shared" si="274"/>
        <v xml:space="preserve"> </v>
      </c>
      <c r="AK59" s="3" t="str">
        <f t="shared" si="64"/>
        <v/>
      </c>
      <c r="AL59" s="3" t="e">
        <f t="shared" si="65"/>
        <v>#NUM!</v>
      </c>
      <c r="AM59" s="3" t="str">
        <f t="shared" si="66"/>
        <v/>
      </c>
      <c r="AN59" s="3" t="str">
        <f t="shared" si="67"/>
        <v/>
      </c>
      <c r="AO59" s="3" t="str">
        <f t="shared" si="68"/>
        <v/>
      </c>
      <c r="AP59" s="3" t="str">
        <f t="shared" si="69"/>
        <v/>
      </c>
      <c r="AQ59" s="3" t="e">
        <f t="shared" si="338"/>
        <v>#NUM!</v>
      </c>
      <c r="AR59" s="3" t="e">
        <f t="shared" si="339"/>
        <v>#NUM!</v>
      </c>
      <c r="AS59" s="3" t="str">
        <f t="shared" si="340"/>
        <v/>
      </c>
      <c r="AT59" s="3" t="str">
        <f t="shared" si="73"/>
        <v/>
      </c>
      <c r="AU59" s="3" t="str">
        <f t="shared" si="74"/>
        <v/>
      </c>
      <c r="AV59" s="3" t="e">
        <f t="shared" si="75"/>
        <v>#NUM!</v>
      </c>
      <c r="AW59" s="3" t="e">
        <f t="shared" si="76"/>
        <v>#NUM!</v>
      </c>
      <c r="AX59" s="3" t="str">
        <f t="shared" si="77"/>
        <v/>
      </c>
      <c r="AY59" s="3" t="str">
        <f t="shared" si="78"/>
        <v/>
      </c>
      <c r="AZ59" s="3" t="e">
        <f t="shared" si="79"/>
        <v>#NUM!</v>
      </c>
      <c r="BA59" s="3" t="e">
        <f t="shared" si="80"/>
        <v>#NUM!</v>
      </c>
      <c r="BB59" s="3" t="str">
        <f t="shared" si="81"/>
        <v/>
      </c>
      <c r="BC59" s="3" t="e">
        <f t="shared" si="82"/>
        <v>#NUM!</v>
      </c>
      <c r="BD59" s="3" t="e">
        <f t="shared" si="83"/>
        <v>#NUM!</v>
      </c>
      <c r="BE59" s="3" t="e">
        <f t="shared" si="84"/>
        <v>#NUM!</v>
      </c>
      <c r="BF59" s="9" t="e">
        <f t="shared" si="275"/>
        <v>#N/A</v>
      </c>
      <c r="BG59" s="3" t="e">
        <f t="shared" si="276"/>
        <v>#N/A</v>
      </c>
      <c r="BH59" s="3" t="e">
        <f t="shared" si="348"/>
        <v>#N/A</v>
      </c>
      <c r="BI59" s="3" t="e">
        <f t="shared" si="85"/>
        <v>#NUM!</v>
      </c>
      <c r="BJ59" s="44" t="str">
        <f t="shared" si="86"/>
        <v/>
      </c>
      <c r="BK59" s="52">
        <f t="shared" si="277"/>
        <v>2</v>
      </c>
      <c r="BL59" s="52" t="str">
        <f t="shared" ca="1" si="341"/>
        <v xml:space="preserve"> </v>
      </c>
      <c r="BM59" s="52" t="str">
        <f t="shared" ca="1" si="232"/>
        <v xml:space="preserve"> </v>
      </c>
      <c r="BN59" s="52" t="str">
        <f t="shared" ca="1" si="221"/>
        <v xml:space="preserve"> </v>
      </c>
      <c r="BO59" s="52" t="str">
        <f t="shared" ca="1" si="209"/>
        <v xml:space="preserve"> </v>
      </c>
      <c r="BP59" s="52" t="str">
        <f t="shared" ca="1" si="194"/>
        <v xml:space="preserve"> </v>
      </c>
      <c r="BQ59" s="52" t="str">
        <f t="shared" ca="1" si="87"/>
        <v xml:space="preserve"> </v>
      </c>
      <c r="BR59" s="52" t="e">
        <f t="shared" ca="1" si="278"/>
        <v>#N/A</v>
      </c>
      <c r="BS59" s="52"/>
      <c r="BT59" s="3" t="str">
        <f t="shared" si="279"/>
        <v/>
      </c>
      <c r="BU59" s="3">
        <f t="shared" si="280"/>
        <v>0</v>
      </c>
      <c r="BV59" s="3">
        <f t="shared" si="89"/>
        <v>1</v>
      </c>
      <c r="BW59" s="3">
        <f t="shared" si="326"/>
        <v>0</v>
      </c>
      <c r="BX59" s="3" t="str">
        <f t="shared" ca="1" si="281"/>
        <v xml:space="preserve"> </v>
      </c>
      <c r="BY59" s="3" t="str">
        <f t="shared" ca="1" si="233"/>
        <v/>
      </c>
      <c r="BZ59" s="3" t="str">
        <f t="shared" ca="1" si="222"/>
        <v/>
      </c>
      <c r="CA59" s="3" t="str">
        <f t="shared" ca="1" si="210"/>
        <v/>
      </c>
      <c r="CB59" s="3" t="str">
        <f t="shared" ca="1" si="195"/>
        <v/>
      </c>
      <c r="CC59" s="3" t="str">
        <f t="shared" ca="1" si="91"/>
        <v/>
      </c>
      <c r="CD59" s="3" t="str">
        <f t="shared" ca="1" si="8"/>
        <v/>
      </c>
      <c r="CE59" s="3" t="str">
        <f t="shared" ca="1" si="282"/>
        <v/>
      </c>
      <c r="CF59" s="3" t="str">
        <f t="shared" si="283"/>
        <v/>
      </c>
      <c r="CG59" s="37" t="e">
        <f t="shared" ca="1" si="284"/>
        <v>#N/A</v>
      </c>
      <c r="CH59" s="3" t="str">
        <f t="shared" si="285"/>
        <v/>
      </c>
      <c r="CI59" s="3">
        <f t="shared" si="92"/>
        <v>0</v>
      </c>
      <c r="CJ59" s="3">
        <f t="shared" si="196"/>
        <v>1</v>
      </c>
      <c r="CK59" s="3">
        <f t="shared" si="327"/>
        <v>0</v>
      </c>
      <c r="CL59" s="3" t="str">
        <f t="shared" ca="1" si="286"/>
        <v xml:space="preserve"> </v>
      </c>
      <c r="CM59" s="3" t="str">
        <f t="shared" ca="1" si="234"/>
        <v/>
      </c>
      <c r="CN59" s="3" t="str">
        <f t="shared" ca="1" si="223"/>
        <v/>
      </c>
      <c r="CO59" s="3" t="str">
        <f t="shared" ca="1" si="211"/>
        <v/>
      </c>
      <c r="CP59" s="3" t="str">
        <f t="shared" ca="1" si="198"/>
        <v/>
      </c>
      <c r="CQ59" s="3" t="str">
        <f t="shared" ca="1" si="93"/>
        <v/>
      </c>
      <c r="CR59" s="3" t="str">
        <f t="shared" ca="1" si="94"/>
        <v/>
      </c>
      <c r="CS59" s="3" t="str">
        <f t="shared" ca="1" si="287"/>
        <v/>
      </c>
      <c r="CT59" s="3" t="str">
        <f t="shared" si="96"/>
        <v/>
      </c>
      <c r="CU59" s="37" t="e">
        <f t="shared" ca="1" si="97"/>
        <v>#N/A</v>
      </c>
      <c r="CW59" s="3" t="str">
        <f t="shared" ca="1" si="328"/>
        <v/>
      </c>
      <c r="CX59" s="3">
        <f t="shared" ca="1" si="212"/>
        <v>0</v>
      </c>
      <c r="CY59" s="2">
        <f t="shared" ca="1" si="99"/>
        <v>0</v>
      </c>
      <c r="CZ59" s="3" t="str">
        <f t="shared" ca="1" si="288"/>
        <v/>
      </c>
      <c r="DA59" s="3" t="str">
        <f t="shared" ca="1" si="289"/>
        <v/>
      </c>
      <c r="DB59" s="3" t="str">
        <f t="shared" ca="1" si="290"/>
        <v/>
      </c>
      <c r="DC59" s="3" t="str">
        <f t="shared" ca="1" si="291"/>
        <v/>
      </c>
      <c r="DD59" s="37" t="e">
        <f t="shared" ca="1" si="292"/>
        <v>#N/A</v>
      </c>
      <c r="DE59" s="3" t="str">
        <f t="shared" ca="1" si="329"/>
        <v/>
      </c>
      <c r="DF59" s="3">
        <f t="shared" ca="1" si="199"/>
        <v>0</v>
      </c>
      <c r="DG59" s="2">
        <f t="shared" ca="1" si="102"/>
        <v>0</v>
      </c>
      <c r="DH59" s="3" t="str">
        <f t="shared" ca="1" si="293"/>
        <v/>
      </c>
      <c r="DI59" s="3" t="str">
        <f t="shared" ca="1" si="273"/>
        <v/>
      </c>
      <c r="DJ59" s="3" t="str">
        <f t="shared" ca="1" si="294"/>
        <v/>
      </c>
      <c r="DK59" s="3" t="str">
        <f t="shared" ca="1" si="103"/>
        <v/>
      </c>
      <c r="DL59" s="37" t="e">
        <f t="shared" ca="1" si="295"/>
        <v>#N/A</v>
      </c>
      <c r="DN59" s="2" t="str">
        <f t="shared" si="296"/>
        <v xml:space="preserve"> </v>
      </c>
      <c r="DO59" s="3" t="str">
        <f t="shared" si="104"/>
        <v xml:space="preserve"> </v>
      </c>
      <c r="DP59" s="3" t="str">
        <f t="shared" si="105"/>
        <v xml:space="preserve"> </v>
      </c>
      <c r="DT59" s="37" t="e">
        <f t="shared" si="297"/>
        <v>#N/A</v>
      </c>
      <c r="DU59" s="7">
        <v>52</v>
      </c>
      <c r="DV59" s="7">
        <v>20</v>
      </c>
      <c r="DW59" s="7">
        <v>33</v>
      </c>
      <c r="DX59" s="7"/>
      <c r="DY59" s="7" t="e">
        <f t="shared" si="298"/>
        <v>#NUM!</v>
      </c>
      <c r="DZ59" s="7" t="e">
        <f t="shared" si="299"/>
        <v>#NUM!</v>
      </c>
      <c r="EA59" s="7" t="e">
        <f t="shared" si="300"/>
        <v>#NUM!</v>
      </c>
      <c r="EB59" s="7" t="e">
        <f t="shared" si="330"/>
        <v>#NUM!</v>
      </c>
      <c r="EC59" s="3" t="e">
        <f t="shared" si="301"/>
        <v>#NUM!</v>
      </c>
      <c r="ED59" s="3" t="str">
        <f t="shared" si="108"/>
        <v/>
      </c>
      <c r="EE59" s="3" t="e">
        <f t="shared" si="109"/>
        <v>#DIV/0!</v>
      </c>
      <c r="EF59" s="3" t="str">
        <f t="shared" si="110"/>
        <v/>
      </c>
      <c r="EG59" s="3" t="str">
        <f t="shared" si="111"/>
        <v/>
      </c>
      <c r="EH59" s="3" t="str">
        <f t="shared" si="112"/>
        <v/>
      </c>
      <c r="EI59" s="3" t="str">
        <f t="shared" si="113"/>
        <v/>
      </c>
      <c r="EJ59" s="3" t="e">
        <f t="shared" si="114"/>
        <v>#DIV/0!</v>
      </c>
      <c r="EK59" s="3" t="e">
        <f t="shared" si="115"/>
        <v>#DIV/0!</v>
      </c>
      <c r="EL59" s="3" t="str">
        <f t="shared" si="116"/>
        <v/>
      </c>
      <c r="EM59" s="3" t="str">
        <f t="shared" si="117"/>
        <v/>
      </c>
      <c r="EN59" s="3" t="str">
        <f t="shared" si="118"/>
        <v/>
      </c>
      <c r="EO59" s="3" t="e">
        <f t="shared" si="119"/>
        <v>#DIV/0!</v>
      </c>
      <c r="EP59" s="3" t="e">
        <f t="shared" si="120"/>
        <v>#DIV/0!</v>
      </c>
      <c r="EQ59" s="3" t="str">
        <f t="shared" si="121"/>
        <v/>
      </c>
      <c r="ER59" s="3" t="str">
        <f t="shared" si="122"/>
        <v/>
      </c>
      <c r="ES59" s="3" t="e">
        <f t="shared" si="123"/>
        <v>#DIV/0!</v>
      </c>
      <c r="ET59" s="3" t="e">
        <f t="shared" si="124"/>
        <v>#DIV/0!</v>
      </c>
      <c r="EU59" s="3" t="str">
        <f t="shared" si="125"/>
        <v/>
      </c>
      <c r="EV59" s="3" t="e">
        <f t="shared" si="126"/>
        <v>#DIV/0!</v>
      </c>
      <c r="EW59" s="3" t="e">
        <f t="shared" si="127"/>
        <v>#DIV/0!</v>
      </c>
      <c r="EX59" s="3" t="e">
        <f t="shared" si="128"/>
        <v>#NUM!</v>
      </c>
      <c r="EZ59" s="40">
        <f t="shared" si="302"/>
        <v>1</v>
      </c>
      <c r="FA59" s="9" t="e">
        <f t="shared" si="303"/>
        <v>#NUM!</v>
      </c>
      <c r="FB59" s="9" t="e">
        <f t="shared" si="304"/>
        <v>#N/A</v>
      </c>
      <c r="FC59" s="9" t="e">
        <f t="shared" si="305"/>
        <v>#N/A</v>
      </c>
      <c r="FD59" s="9" t="e">
        <f t="shared" si="306"/>
        <v>#N/A</v>
      </c>
      <c r="FE59" s="3" t="e">
        <f t="shared" si="129"/>
        <v>#NUM!</v>
      </c>
      <c r="FG59" s="3" t="str">
        <f t="shared" si="130"/>
        <v/>
      </c>
      <c r="FH59" s="3" t="e">
        <f t="shared" si="131"/>
        <v>#DIV/0!</v>
      </c>
      <c r="FI59" s="3" t="str">
        <f t="shared" si="132"/>
        <v/>
      </c>
      <c r="FJ59" s="3" t="str">
        <f t="shared" si="133"/>
        <v/>
      </c>
      <c r="FK59" s="3" t="str">
        <f t="shared" si="134"/>
        <v/>
      </c>
      <c r="FL59" s="3" t="str">
        <f t="shared" si="135"/>
        <v/>
      </c>
      <c r="FM59" s="3" t="e">
        <f t="shared" si="136"/>
        <v>#DIV/0!</v>
      </c>
      <c r="FN59" s="3" t="e">
        <f t="shared" si="137"/>
        <v>#DIV/0!</v>
      </c>
      <c r="FO59" s="3" t="str">
        <f t="shared" si="138"/>
        <v/>
      </c>
      <c r="FP59" s="3" t="str">
        <f t="shared" si="139"/>
        <v/>
      </c>
      <c r="FQ59" s="3" t="str">
        <f t="shared" si="140"/>
        <v/>
      </c>
      <c r="FR59" s="3" t="e">
        <f t="shared" si="141"/>
        <v>#DIV/0!</v>
      </c>
      <c r="FS59" s="3" t="e">
        <f t="shared" si="142"/>
        <v>#DIV/0!</v>
      </c>
      <c r="FT59" s="3" t="str">
        <f t="shared" si="143"/>
        <v/>
      </c>
      <c r="FU59" s="3" t="str">
        <f t="shared" si="144"/>
        <v/>
      </c>
      <c r="FV59" s="3" t="e">
        <f t="shared" si="145"/>
        <v>#DIV/0!</v>
      </c>
      <c r="FW59" s="3" t="e">
        <f t="shared" si="146"/>
        <v>#DIV/0!</v>
      </c>
      <c r="FX59" s="3" t="str">
        <f t="shared" si="147"/>
        <v/>
      </c>
      <c r="FY59" s="3" t="e">
        <f t="shared" si="148"/>
        <v>#DIV/0!</v>
      </c>
      <c r="FZ59" s="3" t="e">
        <f t="shared" si="149"/>
        <v>#DIV/0!</v>
      </c>
      <c r="GA59" s="3" t="e">
        <f t="shared" si="150"/>
        <v>#NUM!</v>
      </c>
      <c r="GB59" s="3" t="str">
        <f t="shared" si="151"/>
        <v/>
      </c>
      <c r="GC59" s="3" t="str">
        <f t="shared" si="152"/>
        <v/>
      </c>
      <c r="GD59" s="3" t="str">
        <f t="shared" si="153"/>
        <v/>
      </c>
      <c r="GE59" s="3" t="str">
        <f t="shared" si="154"/>
        <v/>
      </c>
      <c r="GF59" s="3" t="str">
        <f t="shared" si="155"/>
        <v/>
      </c>
      <c r="GG59" s="3" t="str">
        <f t="shared" si="156"/>
        <v/>
      </c>
      <c r="GI59" s="9" t="str">
        <f t="shared" si="200"/>
        <v/>
      </c>
      <c r="GJ59" s="9" t="str">
        <f t="shared" si="331"/>
        <v/>
      </c>
      <c r="GK59" s="9" t="str">
        <f t="shared" si="332"/>
        <v/>
      </c>
      <c r="GL59" s="41" t="e">
        <f t="shared" si="159"/>
        <v>#DIV/0!</v>
      </c>
      <c r="GM59" s="41" t="e">
        <f t="shared" si="160"/>
        <v>#DIV/0!</v>
      </c>
      <c r="GN59" s="41" t="e">
        <f t="shared" si="307"/>
        <v>#N/A</v>
      </c>
      <c r="GO59" s="41" t="e">
        <f t="shared" si="308"/>
        <v>#N/A</v>
      </c>
      <c r="GP59" s="3" t="e">
        <f t="shared" si="161"/>
        <v>#NUM!</v>
      </c>
      <c r="GQ59" s="55" t="e">
        <f t="shared" si="309"/>
        <v>#NUM!</v>
      </c>
      <c r="GR59" s="55" t="e">
        <f t="shared" si="310"/>
        <v>#NUM!</v>
      </c>
      <c r="GS59" s="3" t="e">
        <f t="shared" si="311"/>
        <v>#NUM!</v>
      </c>
      <c r="GT59" s="3" t="e">
        <f t="shared" si="312"/>
        <v>#NUM!</v>
      </c>
      <c r="GU59" s="3" t="e">
        <f t="shared" si="313"/>
        <v>#NUM!</v>
      </c>
      <c r="GV59" s="3" t="e">
        <f t="shared" si="314"/>
        <v>#NUM!</v>
      </c>
      <c r="GX59" s="37" t="e">
        <f t="shared" si="315"/>
        <v>#NUM!</v>
      </c>
      <c r="GZ59" s="3" t="e">
        <f t="shared" si="316"/>
        <v>#NUM!</v>
      </c>
      <c r="HA59" s="3" t="e">
        <f t="shared" ca="1" si="336"/>
        <v>#NUM!</v>
      </c>
      <c r="HB59" s="2" t="e">
        <f t="shared" ca="1" si="214"/>
        <v>#NUM!</v>
      </c>
      <c r="HC59" s="2" t="e">
        <f t="shared" ca="1" si="224"/>
        <v>#NUM!</v>
      </c>
      <c r="HD59" s="39" t="e">
        <f t="shared" ca="1" si="163"/>
        <v>#NUM!</v>
      </c>
      <c r="HF59" s="3" t="str">
        <f t="shared" si="317"/>
        <v/>
      </c>
      <c r="HG59" s="3" t="str">
        <f t="shared" si="318"/>
        <v/>
      </c>
      <c r="HH59" s="3" t="str">
        <f t="shared" ca="1" si="342"/>
        <v xml:space="preserve"> </v>
      </c>
      <c r="HI59" s="3" t="str">
        <f t="shared" ca="1" si="248"/>
        <v/>
      </c>
      <c r="HJ59" s="3" t="str">
        <f t="shared" ca="1" si="241"/>
        <v/>
      </c>
      <c r="HK59" s="3" t="str">
        <f t="shared" ca="1" si="235"/>
        <v/>
      </c>
      <c r="HL59" s="3" t="str">
        <f t="shared" ca="1" si="225"/>
        <v/>
      </c>
      <c r="HM59" s="3" t="str">
        <f t="shared" ca="1" si="215"/>
        <v/>
      </c>
      <c r="HN59" s="3" t="str">
        <f t="shared" ca="1" si="201"/>
        <v/>
      </c>
      <c r="HO59" s="3" t="str">
        <f t="shared" ca="1" si="164"/>
        <v/>
      </c>
      <c r="HP59" s="37" t="e">
        <f t="shared" ca="1" si="319"/>
        <v>#N/A</v>
      </c>
      <c r="HQ59" s="3" t="str">
        <f t="shared" ca="1" si="343"/>
        <v xml:space="preserve"> </v>
      </c>
      <c r="HR59" s="3" t="str">
        <f t="shared" ca="1" si="250"/>
        <v/>
      </c>
      <c r="HS59" s="3" t="str">
        <f t="shared" ca="1" si="242"/>
        <v/>
      </c>
      <c r="HT59" s="3" t="str">
        <f t="shared" ca="1" si="236"/>
        <v/>
      </c>
      <c r="HU59" s="3" t="str">
        <f t="shared" ca="1" si="226"/>
        <v/>
      </c>
      <c r="HV59" s="3" t="str">
        <f t="shared" ca="1" si="216"/>
        <v/>
      </c>
      <c r="HW59" s="3" t="str">
        <f t="shared" ca="1" si="202"/>
        <v/>
      </c>
      <c r="HX59" s="3" t="str">
        <f t="shared" ca="1" si="165"/>
        <v/>
      </c>
      <c r="HY59" s="37" t="e">
        <f t="shared" ca="1" si="320"/>
        <v>#N/A</v>
      </c>
      <c r="IA59" s="3" t="e">
        <f t="shared" ca="1" si="333"/>
        <v>#NUM!</v>
      </c>
      <c r="IB59" s="3" t="e">
        <f t="shared" ca="1" si="203"/>
        <v>#NUM!</v>
      </c>
      <c r="IC59" s="2" t="e">
        <f t="shared" ca="1" si="167"/>
        <v>#NUM!</v>
      </c>
      <c r="ID59" s="37" t="e">
        <f t="shared" ca="1" si="321"/>
        <v>#NUM!</v>
      </c>
      <c r="IE59" s="3" t="e">
        <f t="shared" ca="1" si="334"/>
        <v>#NUM!</v>
      </c>
      <c r="IF59" s="3" t="e">
        <f t="shared" ca="1" si="335"/>
        <v>#NUM!</v>
      </c>
      <c r="IG59" s="2" t="e">
        <f t="shared" ca="1" si="170"/>
        <v>#NUM!</v>
      </c>
      <c r="IH59" s="37" t="e">
        <f t="shared" ca="1" si="322"/>
        <v>#NUM!</v>
      </c>
      <c r="II59" s="3" t="e">
        <f t="shared" si="171"/>
        <v>#N/A</v>
      </c>
      <c r="IJ59" s="3" t="e">
        <f t="shared" si="172"/>
        <v>#N/A</v>
      </c>
      <c r="IK59" s="3" t="e">
        <f t="shared" ca="1" si="346"/>
        <v>#N/A</v>
      </c>
      <c r="IL59" s="3" t="e">
        <f t="shared" ca="1" si="270"/>
        <v>#N/A</v>
      </c>
      <c r="IM59" s="3" t="e">
        <f t="shared" ca="1" si="267"/>
        <v>#N/A</v>
      </c>
      <c r="IN59" s="3" t="e">
        <f t="shared" ca="1" si="265"/>
        <v>#N/A</v>
      </c>
      <c r="IO59" s="3" t="e">
        <f t="shared" ca="1" si="263"/>
        <v>#N/A</v>
      </c>
      <c r="IP59" s="3" t="e">
        <f t="shared" ca="1" si="261"/>
        <v>#N/A</v>
      </c>
      <c r="IQ59" s="3" t="e">
        <f t="shared" ca="1" si="259"/>
        <v>#N/A</v>
      </c>
      <c r="IR59" s="3" t="e">
        <f t="shared" ca="1" si="257"/>
        <v>#N/A</v>
      </c>
      <c r="IS59" s="3" t="e">
        <f t="shared" ca="1" si="251"/>
        <v>#N/A</v>
      </c>
      <c r="IT59" s="3" t="e">
        <f t="shared" ca="1" si="243"/>
        <v>#N/A</v>
      </c>
      <c r="IU59" s="3" t="e">
        <f t="shared" ca="1" si="237"/>
        <v>#N/A</v>
      </c>
      <c r="IV59" s="3" t="e">
        <f t="shared" ca="1" si="227"/>
        <v>#N/A</v>
      </c>
      <c r="IW59" s="3" t="e">
        <f t="shared" ca="1" si="217"/>
        <v>#N/A</v>
      </c>
      <c r="IX59" s="3" t="e">
        <f t="shared" ca="1" si="204"/>
        <v>#N/A</v>
      </c>
      <c r="IY59" s="3" t="e">
        <f t="shared" ca="1" si="173"/>
        <v>#N/A</v>
      </c>
      <c r="IZ59" s="37" t="e">
        <f t="shared" ca="1" si="323"/>
        <v>#N/A</v>
      </c>
      <c r="JB59" s="3" t="str">
        <f t="shared" si="174"/>
        <v/>
      </c>
      <c r="JC59" s="55" t="e">
        <f t="shared" si="324"/>
        <v>#NUM!</v>
      </c>
      <c r="JD59" s="41" t="e">
        <f t="shared" si="176"/>
        <v>#NUM!</v>
      </c>
      <c r="JE59" s="41" t="e">
        <f t="shared" si="177"/>
        <v>#NUM!</v>
      </c>
      <c r="JF59" s="3" t="e">
        <f t="shared" si="178"/>
        <v>#NUM!</v>
      </c>
      <c r="JG59" s="41" t="e">
        <f t="shared" si="179"/>
        <v>#NUM!</v>
      </c>
      <c r="JH59" s="41" t="e">
        <f t="shared" si="180"/>
        <v>#NUM!</v>
      </c>
      <c r="JJ59" s="37" t="e">
        <f t="shared" si="181"/>
        <v>#NUM!</v>
      </c>
      <c r="JL59" s="3" t="e">
        <f t="shared" si="182"/>
        <v>#NUM!</v>
      </c>
      <c r="JM59" s="3" t="e">
        <f t="shared" ca="1" si="337"/>
        <v>#NUM!</v>
      </c>
      <c r="JP59" s="37" t="e">
        <f t="shared" ca="1" si="183"/>
        <v>#NUM!</v>
      </c>
      <c r="JR59" s="37" t="str">
        <f t="shared" si="184"/>
        <v/>
      </c>
      <c r="JS59" s="3" t="str">
        <f t="shared" si="185"/>
        <v/>
      </c>
      <c r="JT59" s="3" t="str">
        <f t="shared" ca="1" si="344"/>
        <v xml:space="preserve"> </v>
      </c>
      <c r="JU59" s="3" t="str">
        <f t="shared" ca="1" si="253"/>
        <v/>
      </c>
      <c r="JV59" s="3" t="str">
        <f t="shared" ca="1" si="244"/>
        <v/>
      </c>
      <c r="JW59" s="3" t="str">
        <f t="shared" ca="1" si="238"/>
        <v/>
      </c>
      <c r="JX59" s="3" t="str">
        <f t="shared" ca="1" si="228"/>
        <v/>
      </c>
      <c r="JY59" s="3" t="str">
        <f t="shared" ca="1" si="218"/>
        <v/>
      </c>
      <c r="JZ59" s="3" t="str">
        <f t="shared" ca="1" si="206"/>
        <v/>
      </c>
      <c r="KA59" s="3" t="str">
        <f t="shared" ca="1" si="186"/>
        <v/>
      </c>
      <c r="KB59" s="3" t="e">
        <f t="shared" ca="1" si="187"/>
        <v>#N/A</v>
      </c>
      <c r="KC59" s="3" t="str">
        <f t="shared" ca="1" si="345"/>
        <v xml:space="preserve"> </v>
      </c>
      <c r="KD59" s="3" t="str">
        <f t="shared" ca="1" si="255"/>
        <v/>
      </c>
      <c r="KE59" s="3" t="str">
        <f t="shared" ca="1" si="245"/>
        <v/>
      </c>
      <c r="KF59" s="3" t="str">
        <f t="shared" ca="1" si="239"/>
        <v/>
      </c>
      <c r="KG59" s="3" t="str">
        <f t="shared" ca="1" si="229"/>
        <v/>
      </c>
      <c r="KH59" s="3" t="str">
        <f t="shared" ca="1" si="219"/>
        <v/>
      </c>
      <c r="KI59" s="3" t="str">
        <f t="shared" ca="1" si="207"/>
        <v/>
      </c>
      <c r="KJ59" s="3" t="str">
        <f t="shared" ca="1" si="188"/>
        <v/>
      </c>
      <c r="KK59" s="3" t="e">
        <f t="shared" ca="1" si="189"/>
        <v>#N/A</v>
      </c>
      <c r="KU59" s="3" t="e">
        <f t="shared" si="190"/>
        <v>#NUM!</v>
      </c>
      <c r="KV59" s="3" t="e">
        <f t="shared" si="191"/>
        <v>#NUM!</v>
      </c>
      <c r="KW59" s="3" t="e">
        <f t="shared" ca="1" si="347"/>
        <v>#NUM!</v>
      </c>
      <c r="KX59" s="3" t="e">
        <f t="shared" ca="1" si="272"/>
        <v>#NUM!</v>
      </c>
      <c r="KY59" s="3" t="e">
        <f t="shared" ca="1" si="268"/>
        <v>#NUM!</v>
      </c>
      <c r="KZ59" s="3" t="e">
        <f t="shared" ca="1" si="266"/>
        <v>#NUM!</v>
      </c>
      <c r="LA59" s="3" t="e">
        <f t="shared" ca="1" si="264"/>
        <v>#NUM!</v>
      </c>
      <c r="LB59" s="3" t="e">
        <f t="shared" ca="1" si="262"/>
        <v>#NUM!</v>
      </c>
      <c r="LC59" s="3" t="e">
        <f t="shared" ca="1" si="260"/>
        <v>#NUM!</v>
      </c>
      <c r="LD59" s="3" t="e">
        <f t="shared" ca="1" si="258"/>
        <v>#NUM!</v>
      </c>
      <c r="LE59" s="3" t="e">
        <f t="shared" ca="1" si="256"/>
        <v>#NUM!</v>
      </c>
      <c r="LF59" s="3" t="e">
        <f t="shared" ca="1" si="246"/>
        <v>#NUM!</v>
      </c>
      <c r="LG59" s="3" t="e">
        <f t="shared" ca="1" si="240"/>
        <v>#NUM!</v>
      </c>
      <c r="LH59" s="3" t="e">
        <f t="shared" ca="1" si="230"/>
        <v>#NUM!</v>
      </c>
      <c r="LI59" s="3" t="e">
        <f t="shared" ca="1" si="220"/>
        <v>#NUM!</v>
      </c>
      <c r="LJ59" s="3" t="e">
        <f t="shared" ca="1" si="208"/>
        <v>#NUM!</v>
      </c>
      <c r="LK59" s="3" t="e">
        <f t="shared" ca="1" si="192"/>
        <v>#NUM!</v>
      </c>
      <c r="LL59" s="37" t="e">
        <f t="shared" ca="1" si="325"/>
        <v>#NUM!</v>
      </c>
    </row>
    <row r="60" spans="1:324" s="3" customFormat="1">
      <c r="A60" s="42" t="e">
        <f>IF(D60="","",Data!C68)</f>
        <v>#N/A</v>
      </c>
      <c r="B60" s="5" t="e">
        <f>IF(D60="","",Data!B68)</f>
        <v>#N/A</v>
      </c>
      <c r="C60" s="3">
        <v>52</v>
      </c>
      <c r="D60" s="3" t="e">
        <f>IF(Data!C68="", NA(), Data!C68)</f>
        <v>#N/A</v>
      </c>
      <c r="E60" s="3" t="str">
        <f>IF(Data!C68="", " ", Data!D68)</f>
        <v xml:space="preserve"> </v>
      </c>
      <c r="F60" s="3" t="str">
        <f>IF(E60=" "," ",Data!F$26)</f>
        <v xml:space="preserve"> </v>
      </c>
      <c r="G60" s="3" t="str">
        <f>IF($C60&lt;Data!$F$37,"x"," ")</f>
        <v xml:space="preserve"> </v>
      </c>
      <c r="H60" s="3" t="e">
        <f>IF(I60="",#REF!,I60)</f>
        <v>#N/A</v>
      </c>
      <c r="I60" s="2" t="e">
        <f t="shared" si="49"/>
        <v>#N/A</v>
      </c>
      <c r="J60" s="3" t="str">
        <f>IF(AND(Data!$F$37&lt;&gt;""),IF(AD60=$E60,1,""))</f>
        <v/>
      </c>
      <c r="K60" s="3">
        <f>IF(AND(Data!$F$40&lt;&gt;""),IF(AE60=$E60,2,""))</f>
        <v>2</v>
      </c>
      <c r="L60" s="3" t="str">
        <f>IF(AND(Data!$F$43&lt;&gt;""),IF(AF60=$E60,3,""))</f>
        <v/>
      </c>
      <c r="M60" s="3" t="str">
        <f>IF(AND(Data!$F$46&lt;&gt;""),IF(AG60=$E60,4,""))</f>
        <v/>
      </c>
      <c r="N60" s="3" t="str">
        <f>IF(AND(Data!$F$49&lt;&gt;""),IF(AH60=$E60,5,""))</f>
        <v/>
      </c>
      <c r="O60" s="3" t="str">
        <f>IF(AND(Calc!$LQ$3&lt;&gt;""),IF(AI60=$E60,6,""))</f>
        <v/>
      </c>
      <c r="P60" s="3">
        <f t="shared" si="50"/>
        <v>2</v>
      </c>
      <c r="Q60" s="3">
        <f t="shared" si="51"/>
        <v>2</v>
      </c>
      <c r="R60" s="3" t="str">
        <f t="shared" si="52"/>
        <v/>
      </c>
      <c r="S60" s="3" t="str">
        <f t="shared" si="53"/>
        <v/>
      </c>
      <c r="T60" s="3" t="str">
        <f t="shared" si="54"/>
        <v/>
      </c>
      <c r="U60" s="3">
        <f t="shared" si="55"/>
        <v>2</v>
      </c>
      <c r="V60" s="3">
        <f t="shared" si="56"/>
        <v>2</v>
      </c>
      <c r="W60" s="3" t="str">
        <f t="shared" si="57"/>
        <v/>
      </c>
      <c r="X60" s="3" t="str">
        <f t="shared" si="58"/>
        <v/>
      </c>
      <c r="Y60" s="3">
        <f t="shared" si="59"/>
        <v>2</v>
      </c>
      <c r="Z60" s="3">
        <f t="shared" si="60"/>
        <v>2</v>
      </c>
      <c r="AA60" s="3" t="str">
        <f t="shared" si="61"/>
        <v/>
      </c>
      <c r="AB60" s="3">
        <f t="shared" si="62"/>
        <v>2</v>
      </c>
      <c r="AC60" s="49">
        <f t="shared" si="63"/>
        <v>2</v>
      </c>
      <c r="AD60" s="3" t="str">
        <f>IF($C60&lt;Data!$F$37,E60,"")</f>
        <v/>
      </c>
      <c r="AE60" s="3" t="str">
        <f>IF(AND($C60&gt;=Data!$F$37),IF($C60&lt;Data!$F$40,E60,""))</f>
        <v xml:space="preserve"> </v>
      </c>
      <c r="AF60" s="3" t="b">
        <f>IF(AND($C60&gt;=Data!$F$40),IF($C60&lt;Data!$F$43,E60,""))</f>
        <v>0</v>
      </c>
      <c r="AG60" s="3" t="b">
        <f>IF(AND($C60&gt;=Data!$F$43),IF($C60&lt;Data!$F$46,E60,""))</f>
        <v>0</v>
      </c>
      <c r="AH60" s="3" t="b">
        <f>IF(AND($C60&gt;=Data!$F$46),IF($C60&lt;Data!$F$49,E60,""))</f>
        <v>0</v>
      </c>
      <c r="AI60" s="3" t="b">
        <f>IF(AND($C60&gt;=Data!$F$49),IF($C60&lt;=Calc!$LQ$3,E60,""))</f>
        <v>0</v>
      </c>
      <c r="AJ60" s="3" t="str">
        <f t="shared" si="274"/>
        <v xml:space="preserve"> </v>
      </c>
      <c r="AK60" s="3" t="str">
        <f t="shared" si="64"/>
        <v/>
      </c>
      <c r="AL60" s="3" t="e">
        <f t="shared" si="65"/>
        <v>#NUM!</v>
      </c>
      <c r="AM60" s="3" t="str">
        <f t="shared" si="66"/>
        <v/>
      </c>
      <c r="AN60" s="3" t="str">
        <f t="shared" si="67"/>
        <v/>
      </c>
      <c r="AO60" s="3" t="str">
        <f t="shared" si="68"/>
        <v/>
      </c>
      <c r="AP60" s="3" t="str">
        <f t="shared" si="69"/>
        <v/>
      </c>
      <c r="AQ60" s="3" t="e">
        <f t="shared" si="338"/>
        <v>#NUM!</v>
      </c>
      <c r="AR60" s="3" t="e">
        <f t="shared" si="339"/>
        <v>#NUM!</v>
      </c>
      <c r="AS60" s="3" t="str">
        <f t="shared" si="340"/>
        <v/>
      </c>
      <c r="AT60" s="3" t="str">
        <f t="shared" si="73"/>
        <v/>
      </c>
      <c r="AU60" s="3" t="str">
        <f t="shared" si="74"/>
        <v/>
      </c>
      <c r="AV60" s="3" t="e">
        <f t="shared" si="75"/>
        <v>#NUM!</v>
      </c>
      <c r="AW60" s="3" t="e">
        <f t="shared" si="76"/>
        <v>#NUM!</v>
      </c>
      <c r="AX60" s="3" t="str">
        <f t="shared" si="77"/>
        <v/>
      </c>
      <c r="AY60" s="3" t="str">
        <f t="shared" si="78"/>
        <v/>
      </c>
      <c r="AZ60" s="3" t="e">
        <f t="shared" si="79"/>
        <v>#NUM!</v>
      </c>
      <c r="BA60" s="3" t="e">
        <f t="shared" si="80"/>
        <v>#NUM!</v>
      </c>
      <c r="BB60" s="3" t="str">
        <f t="shared" si="81"/>
        <v/>
      </c>
      <c r="BC60" s="3" t="e">
        <f t="shared" si="82"/>
        <v>#NUM!</v>
      </c>
      <c r="BD60" s="3" t="e">
        <f t="shared" si="83"/>
        <v>#NUM!</v>
      </c>
      <c r="BE60" s="3" t="e">
        <f t="shared" si="84"/>
        <v>#NUM!</v>
      </c>
      <c r="BF60" s="9" t="e">
        <f t="shared" si="275"/>
        <v>#N/A</v>
      </c>
      <c r="BG60" s="3" t="e">
        <f t="shared" si="276"/>
        <v>#N/A</v>
      </c>
      <c r="BH60" s="3" t="e">
        <f t="shared" si="348"/>
        <v>#N/A</v>
      </c>
      <c r="BI60" s="3" t="e">
        <f t="shared" si="85"/>
        <v>#NUM!</v>
      </c>
      <c r="BJ60" s="44" t="str">
        <f t="shared" si="86"/>
        <v/>
      </c>
      <c r="BK60" s="52">
        <f t="shared" si="277"/>
        <v>2</v>
      </c>
      <c r="BL60" s="52" t="str">
        <f t="shared" ca="1" si="341"/>
        <v xml:space="preserve"> </v>
      </c>
      <c r="BM60" s="52" t="str">
        <f t="shared" ca="1" si="232"/>
        <v xml:space="preserve"> </v>
      </c>
      <c r="BN60" s="52" t="str">
        <f t="shared" ca="1" si="221"/>
        <v xml:space="preserve"> </v>
      </c>
      <c r="BO60" s="52" t="str">
        <f t="shared" ca="1" si="209"/>
        <v xml:space="preserve"> </v>
      </c>
      <c r="BP60" s="52" t="str">
        <f t="shared" ca="1" si="194"/>
        <v xml:space="preserve"> </v>
      </c>
      <c r="BQ60" s="52" t="str">
        <f t="shared" ca="1" si="87"/>
        <v xml:space="preserve"> </v>
      </c>
      <c r="BR60" s="52" t="e">
        <f t="shared" ca="1" si="278"/>
        <v>#N/A</v>
      </c>
      <c r="BS60" s="52"/>
      <c r="BT60" s="3" t="str">
        <f t="shared" si="279"/>
        <v/>
      </c>
      <c r="BU60" s="3">
        <f t="shared" si="280"/>
        <v>0</v>
      </c>
      <c r="BV60" s="3">
        <f t="shared" si="89"/>
        <v>1</v>
      </c>
      <c r="BW60" s="3">
        <f t="shared" si="326"/>
        <v>0</v>
      </c>
      <c r="BX60" s="3" t="str">
        <f t="shared" ca="1" si="281"/>
        <v xml:space="preserve"> </v>
      </c>
      <c r="BY60" s="3" t="str">
        <f t="shared" ca="1" si="233"/>
        <v/>
      </c>
      <c r="BZ60" s="3" t="str">
        <f t="shared" ca="1" si="222"/>
        <v/>
      </c>
      <c r="CA60" s="3" t="str">
        <f t="shared" ca="1" si="210"/>
        <v/>
      </c>
      <c r="CB60" s="3" t="str">
        <f t="shared" ca="1" si="195"/>
        <v/>
      </c>
      <c r="CC60" s="3" t="str">
        <f t="shared" ca="1" si="91"/>
        <v/>
      </c>
      <c r="CD60" s="3" t="str">
        <f t="shared" ca="1" si="8"/>
        <v/>
      </c>
      <c r="CE60" s="3" t="str">
        <f t="shared" ca="1" si="282"/>
        <v/>
      </c>
      <c r="CF60" s="3" t="str">
        <f t="shared" si="283"/>
        <v/>
      </c>
      <c r="CG60" s="37" t="e">
        <f t="shared" ca="1" si="284"/>
        <v>#N/A</v>
      </c>
      <c r="CH60" s="3" t="str">
        <f t="shared" si="285"/>
        <v/>
      </c>
      <c r="CI60" s="3">
        <f t="shared" si="92"/>
        <v>0</v>
      </c>
      <c r="CJ60" s="3">
        <f t="shared" si="196"/>
        <v>1</v>
      </c>
      <c r="CK60" s="3">
        <f t="shared" si="327"/>
        <v>0</v>
      </c>
      <c r="CL60" s="3" t="str">
        <f t="shared" ca="1" si="286"/>
        <v xml:space="preserve"> </v>
      </c>
      <c r="CM60" s="3" t="str">
        <f t="shared" ca="1" si="234"/>
        <v/>
      </c>
      <c r="CN60" s="3" t="str">
        <f t="shared" ca="1" si="223"/>
        <v/>
      </c>
      <c r="CO60" s="3" t="str">
        <f t="shared" ca="1" si="211"/>
        <v/>
      </c>
      <c r="CP60" s="3" t="str">
        <f t="shared" ca="1" si="198"/>
        <v/>
      </c>
      <c r="CQ60" s="3" t="str">
        <f t="shared" ca="1" si="93"/>
        <v/>
      </c>
      <c r="CR60" s="3" t="str">
        <f t="shared" ca="1" si="94"/>
        <v/>
      </c>
      <c r="CS60" s="3" t="str">
        <f t="shared" ca="1" si="287"/>
        <v/>
      </c>
      <c r="CT60" s="3" t="str">
        <f t="shared" si="96"/>
        <v/>
      </c>
      <c r="CU60" s="37" t="e">
        <f t="shared" ca="1" si="97"/>
        <v>#N/A</v>
      </c>
      <c r="CW60" s="3" t="str">
        <f t="shared" ca="1" si="328"/>
        <v/>
      </c>
      <c r="CX60" s="3">
        <f t="shared" ca="1" si="212"/>
        <v>0</v>
      </c>
      <c r="CY60" s="2">
        <f t="shared" ca="1" si="99"/>
        <v>0</v>
      </c>
      <c r="CZ60" s="3" t="str">
        <f t="shared" ca="1" si="288"/>
        <v/>
      </c>
      <c r="DA60" s="3" t="str">
        <f t="shared" ca="1" si="289"/>
        <v/>
      </c>
      <c r="DB60" s="3" t="str">
        <f t="shared" ca="1" si="290"/>
        <v/>
      </c>
      <c r="DC60" s="3" t="str">
        <f t="shared" ca="1" si="291"/>
        <v/>
      </c>
      <c r="DD60" s="37" t="e">
        <f t="shared" ca="1" si="292"/>
        <v>#N/A</v>
      </c>
      <c r="DE60" s="3" t="str">
        <f t="shared" ca="1" si="329"/>
        <v/>
      </c>
      <c r="DF60" s="3">
        <f t="shared" ca="1" si="199"/>
        <v>0</v>
      </c>
      <c r="DG60" s="2">
        <f t="shared" ca="1" si="102"/>
        <v>0</v>
      </c>
      <c r="DH60" s="3" t="str">
        <f t="shared" ca="1" si="293"/>
        <v/>
      </c>
      <c r="DI60" s="3" t="str">
        <f t="shared" ca="1" si="273"/>
        <v/>
      </c>
      <c r="DJ60" s="3" t="str">
        <f t="shared" ca="1" si="294"/>
        <v/>
      </c>
      <c r="DK60" s="3" t="str">
        <f t="shared" ca="1" si="103"/>
        <v/>
      </c>
      <c r="DL60" s="37" t="e">
        <f t="shared" ca="1" si="295"/>
        <v>#N/A</v>
      </c>
      <c r="DN60" s="2" t="str">
        <f t="shared" si="296"/>
        <v xml:space="preserve"> </v>
      </c>
      <c r="DO60" s="3" t="str">
        <f t="shared" si="104"/>
        <v xml:space="preserve"> </v>
      </c>
      <c r="DP60" s="3" t="str">
        <f t="shared" si="105"/>
        <v xml:space="preserve"> </v>
      </c>
      <c r="DT60" s="37" t="e">
        <f t="shared" si="297"/>
        <v>#N/A</v>
      </c>
      <c r="DU60" s="7">
        <v>53</v>
      </c>
      <c r="DV60" s="7">
        <v>21</v>
      </c>
      <c r="DW60" s="7">
        <v>33</v>
      </c>
      <c r="DX60" s="7"/>
      <c r="DY60" s="7" t="e">
        <f t="shared" si="298"/>
        <v>#NUM!</v>
      </c>
      <c r="DZ60" s="7" t="e">
        <f t="shared" si="299"/>
        <v>#NUM!</v>
      </c>
      <c r="EA60" s="7" t="e">
        <f t="shared" si="300"/>
        <v>#NUM!</v>
      </c>
      <c r="EB60" s="7" t="e">
        <f t="shared" si="330"/>
        <v>#NUM!</v>
      </c>
      <c r="EC60" s="3" t="e">
        <f t="shared" si="301"/>
        <v>#NUM!</v>
      </c>
      <c r="ED60" s="3" t="str">
        <f t="shared" si="108"/>
        <v/>
      </c>
      <c r="EE60" s="3" t="e">
        <f t="shared" si="109"/>
        <v>#DIV/0!</v>
      </c>
      <c r="EF60" s="3" t="str">
        <f t="shared" si="110"/>
        <v/>
      </c>
      <c r="EG60" s="3" t="str">
        <f t="shared" si="111"/>
        <v/>
      </c>
      <c r="EH60" s="3" t="str">
        <f t="shared" si="112"/>
        <v/>
      </c>
      <c r="EI60" s="3" t="str">
        <f t="shared" si="113"/>
        <v/>
      </c>
      <c r="EJ60" s="3" t="e">
        <f t="shared" si="114"/>
        <v>#DIV/0!</v>
      </c>
      <c r="EK60" s="3" t="e">
        <f t="shared" si="115"/>
        <v>#DIV/0!</v>
      </c>
      <c r="EL60" s="3" t="str">
        <f t="shared" si="116"/>
        <v/>
      </c>
      <c r="EM60" s="3" t="str">
        <f t="shared" si="117"/>
        <v/>
      </c>
      <c r="EN60" s="3" t="str">
        <f t="shared" si="118"/>
        <v/>
      </c>
      <c r="EO60" s="3" t="e">
        <f t="shared" si="119"/>
        <v>#DIV/0!</v>
      </c>
      <c r="EP60" s="3" t="e">
        <f t="shared" si="120"/>
        <v>#DIV/0!</v>
      </c>
      <c r="EQ60" s="3" t="str">
        <f t="shared" si="121"/>
        <v/>
      </c>
      <c r="ER60" s="3" t="str">
        <f t="shared" si="122"/>
        <v/>
      </c>
      <c r="ES60" s="3" t="e">
        <f t="shared" si="123"/>
        <v>#DIV/0!</v>
      </c>
      <c r="ET60" s="3" t="e">
        <f t="shared" si="124"/>
        <v>#DIV/0!</v>
      </c>
      <c r="EU60" s="3" t="str">
        <f t="shared" si="125"/>
        <v/>
      </c>
      <c r="EV60" s="3" t="e">
        <f t="shared" si="126"/>
        <v>#DIV/0!</v>
      </c>
      <c r="EW60" s="3" t="e">
        <f t="shared" si="127"/>
        <v>#DIV/0!</v>
      </c>
      <c r="EX60" s="3" t="e">
        <f t="shared" si="128"/>
        <v>#NUM!</v>
      </c>
      <c r="EZ60" s="40">
        <f t="shared" si="302"/>
        <v>1</v>
      </c>
      <c r="FA60" s="9" t="e">
        <f t="shared" si="303"/>
        <v>#NUM!</v>
      </c>
      <c r="FB60" s="9" t="e">
        <f t="shared" si="304"/>
        <v>#N/A</v>
      </c>
      <c r="FC60" s="9" t="e">
        <f t="shared" si="305"/>
        <v>#N/A</v>
      </c>
      <c r="FD60" s="9" t="e">
        <f t="shared" si="306"/>
        <v>#N/A</v>
      </c>
      <c r="FE60" s="3" t="e">
        <f t="shared" si="129"/>
        <v>#NUM!</v>
      </c>
      <c r="FG60" s="3" t="str">
        <f t="shared" si="130"/>
        <v/>
      </c>
      <c r="FH60" s="3" t="e">
        <f t="shared" si="131"/>
        <v>#DIV/0!</v>
      </c>
      <c r="FI60" s="3" t="str">
        <f t="shared" si="132"/>
        <v/>
      </c>
      <c r="FJ60" s="3" t="str">
        <f t="shared" si="133"/>
        <v/>
      </c>
      <c r="FK60" s="3" t="str">
        <f t="shared" si="134"/>
        <v/>
      </c>
      <c r="FL60" s="3" t="str">
        <f t="shared" si="135"/>
        <v/>
      </c>
      <c r="FM60" s="3" t="e">
        <f t="shared" si="136"/>
        <v>#DIV/0!</v>
      </c>
      <c r="FN60" s="3" t="e">
        <f t="shared" si="137"/>
        <v>#DIV/0!</v>
      </c>
      <c r="FO60" s="3" t="str">
        <f t="shared" si="138"/>
        <v/>
      </c>
      <c r="FP60" s="3" t="str">
        <f t="shared" si="139"/>
        <v/>
      </c>
      <c r="FQ60" s="3" t="str">
        <f t="shared" si="140"/>
        <v/>
      </c>
      <c r="FR60" s="3" t="e">
        <f t="shared" si="141"/>
        <v>#DIV/0!</v>
      </c>
      <c r="FS60" s="3" t="e">
        <f t="shared" si="142"/>
        <v>#DIV/0!</v>
      </c>
      <c r="FT60" s="3" t="str">
        <f t="shared" si="143"/>
        <v/>
      </c>
      <c r="FU60" s="3" t="str">
        <f t="shared" si="144"/>
        <v/>
      </c>
      <c r="FV60" s="3" t="e">
        <f t="shared" si="145"/>
        <v>#DIV/0!</v>
      </c>
      <c r="FW60" s="3" t="e">
        <f t="shared" si="146"/>
        <v>#DIV/0!</v>
      </c>
      <c r="FX60" s="3" t="str">
        <f t="shared" si="147"/>
        <v/>
      </c>
      <c r="FY60" s="3" t="e">
        <f t="shared" si="148"/>
        <v>#DIV/0!</v>
      </c>
      <c r="FZ60" s="3" t="e">
        <f t="shared" si="149"/>
        <v>#DIV/0!</v>
      </c>
      <c r="GA60" s="3" t="e">
        <f t="shared" si="150"/>
        <v>#NUM!</v>
      </c>
      <c r="GB60" s="3" t="str">
        <f t="shared" si="151"/>
        <v/>
      </c>
      <c r="GC60" s="3" t="str">
        <f t="shared" si="152"/>
        <v/>
      </c>
      <c r="GD60" s="3" t="str">
        <f t="shared" si="153"/>
        <v/>
      </c>
      <c r="GE60" s="3" t="str">
        <f t="shared" si="154"/>
        <v/>
      </c>
      <c r="GF60" s="3" t="str">
        <f t="shared" si="155"/>
        <v/>
      </c>
      <c r="GG60" s="3" t="str">
        <f t="shared" si="156"/>
        <v/>
      </c>
      <c r="GI60" s="9" t="str">
        <f t="shared" si="200"/>
        <v/>
      </c>
      <c r="GJ60" s="9" t="str">
        <f t="shared" si="331"/>
        <v/>
      </c>
      <c r="GK60" s="9" t="str">
        <f t="shared" si="332"/>
        <v/>
      </c>
      <c r="GL60" s="41" t="e">
        <f t="shared" si="159"/>
        <v>#DIV/0!</v>
      </c>
      <c r="GM60" s="41" t="e">
        <f t="shared" si="160"/>
        <v>#DIV/0!</v>
      </c>
      <c r="GN60" s="41" t="e">
        <f t="shared" si="307"/>
        <v>#N/A</v>
      </c>
      <c r="GO60" s="41" t="e">
        <f t="shared" si="308"/>
        <v>#N/A</v>
      </c>
      <c r="GP60" s="3" t="e">
        <f t="shared" si="161"/>
        <v>#NUM!</v>
      </c>
      <c r="GQ60" s="55" t="e">
        <f t="shared" si="309"/>
        <v>#NUM!</v>
      </c>
      <c r="GR60" s="55" t="e">
        <f t="shared" si="310"/>
        <v>#NUM!</v>
      </c>
      <c r="GS60" s="3" t="e">
        <f t="shared" si="311"/>
        <v>#NUM!</v>
      </c>
      <c r="GT60" s="3" t="e">
        <f t="shared" si="312"/>
        <v>#NUM!</v>
      </c>
      <c r="GU60" s="3" t="e">
        <f t="shared" si="313"/>
        <v>#NUM!</v>
      </c>
      <c r="GV60" s="3" t="e">
        <f t="shared" si="314"/>
        <v>#NUM!</v>
      </c>
      <c r="GX60" s="37" t="e">
        <f t="shared" si="315"/>
        <v>#NUM!</v>
      </c>
      <c r="GZ60" s="3" t="e">
        <f t="shared" si="316"/>
        <v>#NUM!</v>
      </c>
      <c r="HA60" s="3" t="e">
        <f t="shared" ca="1" si="336"/>
        <v>#NUM!</v>
      </c>
      <c r="HB60" s="2" t="e">
        <f t="shared" ca="1" si="214"/>
        <v>#NUM!</v>
      </c>
      <c r="HC60" s="2" t="e">
        <f t="shared" ca="1" si="224"/>
        <v>#NUM!</v>
      </c>
      <c r="HD60" s="39" t="e">
        <f t="shared" ca="1" si="163"/>
        <v>#NUM!</v>
      </c>
      <c r="HF60" s="3" t="str">
        <f t="shared" si="317"/>
        <v/>
      </c>
      <c r="HG60" s="3" t="str">
        <f t="shared" si="318"/>
        <v/>
      </c>
      <c r="HH60" s="3" t="str">
        <f t="shared" ca="1" si="342"/>
        <v xml:space="preserve"> </v>
      </c>
      <c r="HI60" s="3" t="str">
        <f t="shared" ca="1" si="248"/>
        <v/>
      </c>
      <c r="HJ60" s="3" t="str">
        <f t="shared" ca="1" si="241"/>
        <v/>
      </c>
      <c r="HK60" s="3" t="str">
        <f t="shared" ca="1" si="235"/>
        <v/>
      </c>
      <c r="HL60" s="3" t="str">
        <f t="shared" ca="1" si="225"/>
        <v/>
      </c>
      <c r="HM60" s="3" t="str">
        <f t="shared" ca="1" si="215"/>
        <v/>
      </c>
      <c r="HN60" s="3" t="str">
        <f t="shared" ca="1" si="201"/>
        <v/>
      </c>
      <c r="HO60" s="3" t="str">
        <f t="shared" ca="1" si="164"/>
        <v/>
      </c>
      <c r="HP60" s="37" t="e">
        <f t="shared" ca="1" si="319"/>
        <v>#N/A</v>
      </c>
      <c r="HQ60" s="3" t="str">
        <f t="shared" ca="1" si="343"/>
        <v xml:space="preserve"> </v>
      </c>
      <c r="HR60" s="3" t="str">
        <f t="shared" ca="1" si="250"/>
        <v/>
      </c>
      <c r="HS60" s="3" t="str">
        <f t="shared" ca="1" si="242"/>
        <v/>
      </c>
      <c r="HT60" s="3" t="str">
        <f t="shared" ca="1" si="236"/>
        <v/>
      </c>
      <c r="HU60" s="3" t="str">
        <f t="shared" ca="1" si="226"/>
        <v/>
      </c>
      <c r="HV60" s="3" t="str">
        <f t="shared" ca="1" si="216"/>
        <v/>
      </c>
      <c r="HW60" s="3" t="str">
        <f t="shared" ca="1" si="202"/>
        <v/>
      </c>
      <c r="HX60" s="3" t="str">
        <f t="shared" ca="1" si="165"/>
        <v/>
      </c>
      <c r="HY60" s="37" t="e">
        <f t="shared" ca="1" si="320"/>
        <v>#N/A</v>
      </c>
      <c r="IA60" s="3" t="e">
        <f t="shared" ca="1" si="333"/>
        <v>#NUM!</v>
      </c>
      <c r="IB60" s="3" t="e">
        <f t="shared" ca="1" si="203"/>
        <v>#NUM!</v>
      </c>
      <c r="IC60" s="2" t="e">
        <f t="shared" ca="1" si="167"/>
        <v>#NUM!</v>
      </c>
      <c r="ID60" s="37" t="e">
        <f t="shared" ca="1" si="321"/>
        <v>#NUM!</v>
      </c>
      <c r="IE60" s="3" t="e">
        <f t="shared" ca="1" si="334"/>
        <v>#NUM!</v>
      </c>
      <c r="IF60" s="3" t="e">
        <f t="shared" ca="1" si="335"/>
        <v>#NUM!</v>
      </c>
      <c r="IG60" s="2" t="e">
        <f t="shared" ca="1" si="170"/>
        <v>#NUM!</v>
      </c>
      <c r="IH60" s="37" t="e">
        <f t="shared" ca="1" si="322"/>
        <v>#NUM!</v>
      </c>
      <c r="II60" s="3" t="e">
        <f t="shared" si="171"/>
        <v>#N/A</v>
      </c>
      <c r="IJ60" s="3" t="e">
        <f t="shared" si="172"/>
        <v>#N/A</v>
      </c>
      <c r="IK60" s="3" t="e">
        <f t="shared" ca="1" si="346"/>
        <v>#N/A</v>
      </c>
      <c r="IL60" s="3" t="e">
        <f t="shared" ca="1" si="270"/>
        <v>#N/A</v>
      </c>
      <c r="IM60" s="3" t="e">
        <f t="shared" ca="1" si="267"/>
        <v>#N/A</v>
      </c>
      <c r="IN60" s="3" t="e">
        <f t="shared" ca="1" si="265"/>
        <v>#N/A</v>
      </c>
      <c r="IO60" s="3" t="e">
        <f t="shared" ca="1" si="263"/>
        <v>#N/A</v>
      </c>
      <c r="IP60" s="3" t="e">
        <f t="shared" ca="1" si="261"/>
        <v>#N/A</v>
      </c>
      <c r="IQ60" s="3" t="e">
        <f t="shared" ca="1" si="259"/>
        <v>#N/A</v>
      </c>
      <c r="IR60" s="3" t="e">
        <f t="shared" ca="1" si="257"/>
        <v>#N/A</v>
      </c>
      <c r="IS60" s="3" t="e">
        <f t="shared" ca="1" si="251"/>
        <v>#N/A</v>
      </c>
      <c r="IT60" s="3" t="e">
        <f t="shared" ca="1" si="243"/>
        <v>#N/A</v>
      </c>
      <c r="IU60" s="3" t="e">
        <f t="shared" ca="1" si="237"/>
        <v>#N/A</v>
      </c>
      <c r="IV60" s="3" t="e">
        <f t="shared" ca="1" si="227"/>
        <v>#N/A</v>
      </c>
      <c r="IW60" s="3" t="e">
        <f t="shared" ca="1" si="217"/>
        <v>#N/A</v>
      </c>
      <c r="IX60" s="3" t="e">
        <f t="shared" ca="1" si="204"/>
        <v>#N/A</v>
      </c>
      <c r="IY60" s="3" t="e">
        <f t="shared" ca="1" si="173"/>
        <v>#N/A</v>
      </c>
      <c r="IZ60" s="37" t="e">
        <f t="shared" ca="1" si="323"/>
        <v>#N/A</v>
      </c>
      <c r="JB60" s="3" t="str">
        <f t="shared" si="174"/>
        <v/>
      </c>
      <c r="JC60" s="55" t="e">
        <f t="shared" si="324"/>
        <v>#NUM!</v>
      </c>
      <c r="JD60" s="41" t="e">
        <f t="shared" si="176"/>
        <v>#NUM!</v>
      </c>
      <c r="JE60" s="41" t="e">
        <f t="shared" si="177"/>
        <v>#NUM!</v>
      </c>
      <c r="JF60" s="3" t="e">
        <f t="shared" si="178"/>
        <v>#NUM!</v>
      </c>
      <c r="JG60" s="41" t="e">
        <f t="shared" si="179"/>
        <v>#NUM!</v>
      </c>
      <c r="JH60" s="41" t="e">
        <f t="shared" si="180"/>
        <v>#NUM!</v>
      </c>
      <c r="JJ60" s="37" t="e">
        <f t="shared" si="181"/>
        <v>#NUM!</v>
      </c>
      <c r="JL60" s="3" t="e">
        <f t="shared" si="182"/>
        <v>#NUM!</v>
      </c>
      <c r="JM60" s="3" t="e">
        <f t="shared" ca="1" si="337"/>
        <v>#NUM!</v>
      </c>
      <c r="JP60" s="37" t="e">
        <f t="shared" ca="1" si="183"/>
        <v>#NUM!</v>
      </c>
      <c r="JR60" s="37" t="str">
        <f t="shared" si="184"/>
        <v/>
      </c>
      <c r="JS60" s="3" t="str">
        <f t="shared" si="185"/>
        <v/>
      </c>
      <c r="JT60" s="3" t="str">
        <f t="shared" ca="1" si="344"/>
        <v xml:space="preserve"> </v>
      </c>
      <c r="JU60" s="3" t="str">
        <f t="shared" ca="1" si="253"/>
        <v/>
      </c>
      <c r="JV60" s="3" t="str">
        <f t="shared" ca="1" si="244"/>
        <v/>
      </c>
      <c r="JW60" s="3" t="str">
        <f t="shared" ca="1" si="238"/>
        <v/>
      </c>
      <c r="JX60" s="3" t="str">
        <f t="shared" ca="1" si="228"/>
        <v/>
      </c>
      <c r="JY60" s="3" t="str">
        <f t="shared" ca="1" si="218"/>
        <v/>
      </c>
      <c r="JZ60" s="3" t="str">
        <f t="shared" ca="1" si="206"/>
        <v/>
      </c>
      <c r="KA60" s="3" t="str">
        <f t="shared" ca="1" si="186"/>
        <v/>
      </c>
      <c r="KB60" s="3" t="e">
        <f t="shared" ca="1" si="187"/>
        <v>#N/A</v>
      </c>
      <c r="KC60" s="3" t="str">
        <f t="shared" ca="1" si="345"/>
        <v xml:space="preserve"> </v>
      </c>
      <c r="KD60" s="3" t="str">
        <f t="shared" ca="1" si="255"/>
        <v/>
      </c>
      <c r="KE60" s="3" t="str">
        <f t="shared" ca="1" si="245"/>
        <v/>
      </c>
      <c r="KF60" s="3" t="str">
        <f t="shared" ca="1" si="239"/>
        <v/>
      </c>
      <c r="KG60" s="3" t="str">
        <f t="shared" ca="1" si="229"/>
        <v/>
      </c>
      <c r="KH60" s="3" t="str">
        <f t="shared" ca="1" si="219"/>
        <v/>
      </c>
      <c r="KI60" s="3" t="str">
        <f t="shared" ca="1" si="207"/>
        <v/>
      </c>
      <c r="KJ60" s="3" t="str">
        <f t="shared" ca="1" si="188"/>
        <v/>
      </c>
      <c r="KK60" s="3" t="e">
        <f t="shared" ca="1" si="189"/>
        <v>#N/A</v>
      </c>
      <c r="KU60" s="3" t="e">
        <f t="shared" si="190"/>
        <v>#NUM!</v>
      </c>
      <c r="KV60" s="3" t="e">
        <f t="shared" si="191"/>
        <v>#NUM!</v>
      </c>
      <c r="KW60" s="3" t="e">
        <f t="shared" ca="1" si="347"/>
        <v>#NUM!</v>
      </c>
      <c r="KX60" s="3" t="e">
        <f t="shared" ca="1" si="272"/>
        <v>#NUM!</v>
      </c>
      <c r="KY60" s="3" t="e">
        <f t="shared" ca="1" si="268"/>
        <v>#NUM!</v>
      </c>
      <c r="KZ60" s="3" t="e">
        <f t="shared" ca="1" si="266"/>
        <v>#NUM!</v>
      </c>
      <c r="LA60" s="3" t="e">
        <f t="shared" ca="1" si="264"/>
        <v>#NUM!</v>
      </c>
      <c r="LB60" s="3" t="e">
        <f t="shared" ca="1" si="262"/>
        <v>#NUM!</v>
      </c>
      <c r="LC60" s="3" t="e">
        <f t="shared" ca="1" si="260"/>
        <v>#NUM!</v>
      </c>
      <c r="LD60" s="3" t="e">
        <f t="shared" ca="1" si="258"/>
        <v>#NUM!</v>
      </c>
      <c r="LE60" s="3" t="e">
        <f t="shared" ca="1" si="256"/>
        <v>#NUM!</v>
      </c>
      <c r="LF60" s="3" t="e">
        <f t="shared" ca="1" si="246"/>
        <v>#NUM!</v>
      </c>
      <c r="LG60" s="3" t="e">
        <f t="shared" ca="1" si="240"/>
        <v>#NUM!</v>
      </c>
      <c r="LH60" s="3" t="e">
        <f t="shared" ca="1" si="230"/>
        <v>#NUM!</v>
      </c>
      <c r="LI60" s="3" t="e">
        <f t="shared" ca="1" si="220"/>
        <v>#NUM!</v>
      </c>
      <c r="LJ60" s="3" t="e">
        <f t="shared" ca="1" si="208"/>
        <v>#NUM!</v>
      </c>
      <c r="LK60" s="3" t="e">
        <f t="shared" ca="1" si="192"/>
        <v>#NUM!</v>
      </c>
      <c r="LL60" s="37" t="e">
        <f t="shared" ca="1" si="325"/>
        <v>#NUM!</v>
      </c>
    </row>
    <row r="61" spans="1:324" s="3" customFormat="1">
      <c r="A61" s="42" t="e">
        <f>IF(D61="","",Data!C69)</f>
        <v>#N/A</v>
      </c>
      <c r="B61" s="5" t="e">
        <f>IF(D61="","",Data!B69)</f>
        <v>#N/A</v>
      </c>
      <c r="C61" s="3">
        <v>53</v>
      </c>
      <c r="D61" s="3" t="e">
        <f>IF(Data!C69="", NA(), Data!C69)</f>
        <v>#N/A</v>
      </c>
      <c r="E61" s="3" t="str">
        <f>IF(Data!C69="", " ", Data!D69)</f>
        <v xml:space="preserve"> </v>
      </c>
      <c r="F61" s="3" t="str">
        <f>IF(E61=" "," ",Data!F$26)</f>
        <v xml:space="preserve"> </v>
      </c>
      <c r="G61" s="3" t="str">
        <f>IF($C61&lt;Data!$F$37,"x"," ")</f>
        <v xml:space="preserve"> </v>
      </c>
      <c r="H61" s="3" t="e">
        <f>IF(I61="",#REF!,I61)</f>
        <v>#N/A</v>
      </c>
      <c r="I61" s="2" t="e">
        <f t="shared" si="49"/>
        <v>#N/A</v>
      </c>
      <c r="J61" s="3" t="str">
        <f>IF(AND(Data!$F$37&lt;&gt;""),IF(AD61=$E61,1,""))</f>
        <v/>
      </c>
      <c r="K61" s="3">
        <f>IF(AND(Data!$F$40&lt;&gt;""),IF(AE61=$E61,2,""))</f>
        <v>2</v>
      </c>
      <c r="L61" s="3" t="str">
        <f>IF(AND(Data!$F$43&lt;&gt;""),IF(AF61=$E61,3,""))</f>
        <v/>
      </c>
      <c r="M61" s="3" t="str">
        <f>IF(AND(Data!$F$46&lt;&gt;""),IF(AG61=$E61,4,""))</f>
        <v/>
      </c>
      <c r="N61" s="3" t="str">
        <f>IF(AND(Data!$F$49&lt;&gt;""),IF(AH61=$E61,5,""))</f>
        <v/>
      </c>
      <c r="O61" s="3" t="str">
        <f>IF(AND(Calc!$LQ$3&lt;&gt;""),IF(AI61=$E61,6,""))</f>
        <v/>
      </c>
      <c r="P61" s="3">
        <f t="shared" si="50"/>
        <v>2</v>
      </c>
      <c r="Q61" s="3">
        <f t="shared" si="51"/>
        <v>2</v>
      </c>
      <c r="R61" s="3" t="str">
        <f t="shared" si="52"/>
        <v/>
      </c>
      <c r="S61" s="3" t="str">
        <f t="shared" si="53"/>
        <v/>
      </c>
      <c r="T61" s="3" t="str">
        <f t="shared" si="54"/>
        <v/>
      </c>
      <c r="U61" s="3">
        <f t="shared" si="55"/>
        <v>2</v>
      </c>
      <c r="V61" s="3">
        <f t="shared" si="56"/>
        <v>2</v>
      </c>
      <c r="W61" s="3" t="str">
        <f t="shared" si="57"/>
        <v/>
      </c>
      <c r="X61" s="3" t="str">
        <f t="shared" si="58"/>
        <v/>
      </c>
      <c r="Y61" s="3">
        <f t="shared" si="59"/>
        <v>2</v>
      </c>
      <c r="Z61" s="3">
        <f t="shared" si="60"/>
        <v>2</v>
      </c>
      <c r="AA61" s="3" t="str">
        <f t="shared" si="61"/>
        <v/>
      </c>
      <c r="AB61" s="3">
        <f t="shared" si="62"/>
        <v>2</v>
      </c>
      <c r="AC61" s="49">
        <f t="shared" si="63"/>
        <v>2</v>
      </c>
      <c r="AD61" s="3" t="str">
        <f>IF($C61&lt;Data!$F$37,E61,"")</f>
        <v/>
      </c>
      <c r="AE61" s="3" t="str">
        <f>IF(AND($C61&gt;=Data!$F$37),IF($C61&lt;Data!$F$40,E61,""))</f>
        <v xml:space="preserve"> </v>
      </c>
      <c r="AF61" s="3" t="b">
        <f>IF(AND($C61&gt;=Data!$F$40),IF($C61&lt;Data!$F$43,E61,""))</f>
        <v>0</v>
      </c>
      <c r="AG61" s="3" t="b">
        <f>IF(AND($C61&gt;=Data!$F$43),IF($C61&lt;Data!$F$46,E61,""))</f>
        <v>0</v>
      </c>
      <c r="AH61" s="3" t="b">
        <f>IF(AND($C61&gt;=Data!$F$46),IF($C61&lt;Data!$F$49,E61,""))</f>
        <v>0</v>
      </c>
      <c r="AI61" s="3" t="b">
        <f>IF(AND($C61&gt;=Data!$F$49),IF($C61&lt;=Calc!$LQ$3,E61,""))</f>
        <v>0</v>
      </c>
      <c r="AJ61" s="3" t="str">
        <f t="shared" si="274"/>
        <v xml:space="preserve"> </v>
      </c>
      <c r="AK61" s="3" t="str">
        <f t="shared" si="64"/>
        <v/>
      </c>
      <c r="AL61" s="3" t="e">
        <f t="shared" si="65"/>
        <v>#NUM!</v>
      </c>
      <c r="AM61" s="3" t="str">
        <f t="shared" si="66"/>
        <v/>
      </c>
      <c r="AN61" s="3" t="str">
        <f t="shared" si="67"/>
        <v/>
      </c>
      <c r="AO61" s="3" t="str">
        <f t="shared" si="68"/>
        <v/>
      </c>
      <c r="AP61" s="3" t="str">
        <f t="shared" si="69"/>
        <v/>
      </c>
      <c r="AQ61" s="3" t="e">
        <f t="shared" si="338"/>
        <v>#NUM!</v>
      </c>
      <c r="AR61" s="3" t="e">
        <f t="shared" si="339"/>
        <v>#NUM!</v>
      </c>
      <c r="AS61" s="3" t="str">
        <f t="shared" si="340"/>
        <v/>
      </c>
      <c r="AT61" s="3" t="str">
        <f t="shared" si="73"/>
        <v/>
      </c>
      <c r="AU61" s="3" t="str">
        <f t="shared" si="74"/>
        <v/>
      </c>
      <c r="AV61" s="3" t="e">
        <f t="shared" si="75"/>
        <v>#NUM!</v>
      </c>
      <c r="AW61" s="3" t="e">
        <f t="shared" si="76"/>
        <v>#NUM!</v>
      </c>
      <c r="AX61" s="3" t="str">
        <f t="shared" si="77"/>
        <v/>
      </c>
      <c r="AY61" s="3" t="str">
        <f t="shared" si="78"/>
        <v/>
      </c>
      <c r="AZ61" s="3" t="e">
        <f t="shared" si="79"/>
        <v>#NUM!</v>
      </c>
      <c r="BA61" s="3" t="e">
        <f t="shared" si="80"/>
        <v>#NUM!</v>
      </c>
      <c r="BB61" s="3" t="str">
        <f t="shared" si="81"/>
        <v/>
      </c>
      <c r="BC61" s="3" t="e">
        <f t="shared" si="82"/>
        <v>#NUM!</v>
      </c>
      <c r="BD61" s="3" t="e">
        <f t="shared" si="83"/>
        <v>#NUM!</v>
      </c>
      <c r="BE61" s="3" t="e">
        <f t="shared" si="84"/>
        <v>#NUM!</v>
      </c>
      <c r="BF61" s="9" t="e">
        <f t="shared" si="275"/>
        <v>#N/A</v>
      </c>
      <c r="BG61" s="3" t="e">
        <f t="shared" si="276"/>
        <v>#N/A</v>
      </c>
      <c r="BH61" s="3" t="e">
        <f t="shared" si="348"/>
        <v>#N/A</v>
      </c>
      <c r="BI61" s="3" t="e">
        <f t="shared" si="85"/>
        <v>#NUM!</v>
      </c>
      <c r="BJ61" s="44" t="str">
        <f t="shared" si="86"/>
        <v/>
      </c>
      <c r="BK61" s="52">
        <f t="shared" si="277"/>
        <v>2</v>
      </c>
      <c r="BL61" s="52" t="str">
        <f t="shared" ca="1" si="341"/>
        <v xml:space="preserve"> </v>
      </c>
      <c r="BM61" s="52" t="str">
        <f t="shared" ca="1" si="232"/>
        <v xml:space="preserve"> </v>
      </c>
      <c r="BN61" s="52" t="str">
        <f t="shared" ca="1" si="221"/>
        <v xml:space="preserve"> </v>
      </c>
      <c r="BO61" s="52" t="str">
        <f t="shared" ca="1" si="209"/>
        <v xml:space="preserve"> </v>
      </c>
      <c r="BP61" s="52" t="str">
        <f t="shared" ca="1" si="194"/>
        <v xml:space="preserve"> </v>
      </c>
      <c r="BQ61" s="52" t="str">
        <f t="shared" ca="1" si="87"/>
        <v xml:space="preserve"> </v>
      </c>
      <c r="BR61" s="52" t="e">
        <f t="shared" ca="1" si="278"/>
        <v>#N/A</v>
      </c>
      <c r="BS61" s="52"/>
      <c r="BT61" s="3" t="str">
        <f t="shared" si="279"/>
        <v/>
      </c>
      <c r="BU61" s="3">
        <f t="shared" si="280"/>
        <v>0</v>
      </c>
      <c r="BV61" s="3">
        <f t="shared" si="89"/>
        <v>1</v>
      </c>
      <c r="BW61" s="3">
        <f t="shared" si="326"/>
        <v>0</v>
      </c>
      <c r="BX61" s="3" t="str">
        <f t="shared" ca="1" si="281"/>
        <v xml:space="preserve"> </v>
      </c>
      <c r="BY61" s="3" t="str">
        <f t="shared" ca="1" si="233"/>
        <v/>
      </c>
      <c r="BZ61" s="3" t="str">
        <f t="shared" ca="1" si="222"/>
        <v/>
      </c>
      <c r="CA61" s="3" t="str">
        <f t="shared" ca="1" si="210"/>
        <v/>
      </c>
      <c r="CB61" s="3" t="str">
        <f t="shared" ca="1" si="195"/>
        <v/>
      </c>
      <c r="CC61" s="3" t="str">
        <f t="shared" ca="1" si="91"/>
        <v/>
      </c>
      <c r="CD61" s="3" t="str">
        <f t="shared" ca="1" si="8"/>
        <v/>
      </c>
      <c r="CE61" s="3" t="str">
        <f t="shared" ca="1" si="282"/>
        <v/>
      </c>
      <c r="CF61" s="3" t="str">
        <f t="shared" si="283"/>
        <v/>
      </c>
      <c r="CG61" s="37" t="e">
        <f t="shared" ca="1" si="284"/>
        <v>#N/A</v>
      </c>
      <c r="CH61" s="3" t="str">
        <f t="shared" si="285"/>
        <v/>
      </c>
      <c r="CI61" s="3">
        <f t="shared" si="92"/>
        <v>0</v>
      </c>
      <c r="CJ61" s="3">
        <f t="shared" si="196"/>
        <v>1</v>
      </c>
      <c r="CK61" s="3">
        <f t="shared" si="327"/>
        <v>0</v>
      </c>
      <c r="CL61" s="3" t="str">
        <f t="shared" ca="1" si="286"/>
        <v xml:space="preserve"> </v>
      </c>
      <c r="CM61" s="3" t="str">
        <f t="shared" ca="1" si="234"/>
        <v/>
      </c>
      <c r="CN61" s="3" t="str">
        <f t="shared" ca="1" si="223"/>
        <v/>
      </c>
      <c r="CO61" s="3" t="str">
        <f t="shared" ca="1" si="211"/>
        <v/>
      </c>
      <c r="CP61" s="3" t="str">
        <f t="shared" ca="1" si="198"/>
        <v/>
      </c>
      <c r="CQ61" s="3" t="str">
        <f t="shared" ca="1" si="93"/>
        <v/>
      </c>
      <c r="CR61" s="3" t="str">
        <f t="shared" ca="1" si="94"/>
        <v/>
      </c>
      <c r="CS61" s="3" t="str">
        <f t="shared" ca="1" si="287"/>
        <v/>
      </c>
      <c r="CT61" s="3" t="str">
        <f t="shared" si="96"/>
        <v/>
      </c>
      <c r="CU61" s="37" t="e">
        <f t="shared" ca="1" si="97"/>
        <v>#N/A</v>
      </c>
      <c r="CW61" s="3" t="str">
        <f t="shared" ca="1" si="328"/>
        <v/>
      </c>
      <c r="CX61" s="3">
        <f t="shared" ca="1" si="212"/>
        <v>0</v>
      </c>
      <c r="CY61" s="2">
        <f t="shared" ca="1" si="99"/>
        <v>0</v>
      </c>
      <c r="CZ61" s="3" t="str">
        <f t="shared" ca="1" si="288"/>
        <v/>
      </c>
      <c r="DA61" s="3" t="str">
        <f t="shared" ca="1" si="289"/>
        <v/>
      </c>
      <c r="DB61" s="3" t="str">
        <f t="shared" ca="1" si="290"/>
        <v/>
      </c>
      <c r="DC61" s="3" t="str">
        <f t="shared" ca="1" si="291"/>
        <v/>
      </c>
      <c r="DD61" s="37" t="e">
        <f t="shared" ca="1" si="292"/>
        <v>#N/A</v>
      </c>
      <c r="DE61" s="3" t="str">
        <f t="shared" ca="1" si="329"/>
        <v/>
      </c>
      <c r="DF61" s="3">
        <f t="shared" ca="1" si="199"/>
        <v>0</v>
      </c>
      <c r="DG61" s="2">
        <f t="shared" ca="1" si="102"/>
        <v>0</v>
      </c>
      <c r="DH61" s="3" t="str">
        <f t="shared" ca="1" si="293"/>
        <v/>
      </c>
      <c r="DI61" s="3" t="str">
        <f t="shared" ca="1" si="273"/>
        <v/>
      </c>
      <c r="DJ61" s="3" t="str">
        <f t="shared" ca="1" si="294"/>
        <v/>
      </c>
      <c r="DK61" s="3" t="str">
        <f t="shared" ca="1" si="103"/>
        <v/>
      </c>
      <c r="DL61" s="37" t="e">
        <f t="shared" ca="1" si="295"/>
        <v>#N/A</v>
      </c>
      <c r="DN61" s="2" t="str">
        <f t="shared" si="296"/>
        <v xml:space="preserve"> </v>
      </c>
      <c r="DO61" s="3" t="str">
        <f t="shared" si="104"/>
        <v xml:space="preserve"> </v>
      </c>
      <c r="DP61" s="3" t="str">
        <f t="shared" si="105"/>
        <v xml:space="preserve"> </v>
      </c>
      <c r="DT61" s="37" t="e">
        <f t="shared" si="297"/>
        <v>#N/A</v>
      </c>
      <c r="DU61" s="7">
        <v>54</v>
      </c>
      <c r="DV61" s="7">
        <v>21</v>
      </c>
      <c r="DW61" s="7">
        <v>34</v>
      </c>
      <c r="DX61" s="7"/>
      <c r="DY61" s="7" t="e">
        <f t="shared" si="298"/>
        <v>#NUM!</v>
      </c>
      <c r="DZ61" s="7" t="e">
        <f t="shared" si="299"/>
        <v>#NUM!</v>
      </c>
      <c r="EA61" s="7" t="e">
        <f t="shared" si="300"/>
        <v>#NUM!</v>
      </c>
      <c r="EB61" s="7" t="e">
        <f t="shared" si="330"/>
        <v>#NUM!</v>
      </c>
      <c r="EC61" s="3" t="e">
        <f t="shared" si="301"/>
        <v>#NUM!</v>
      </c>
      <c r="ED61" s="3" t="str">
        <f t="shared" si="108"/>
        <v/>
      </c>
      <c r="EE61" s="3" t="e">
        <f t="shared" si="109"/>
        <v>#DIV/0!</v>
      </c>
      <c r="EF61" s="3" t="str">
        <f t="shared" si="110"/>
        <v/>
      </c>
      <c r="EG61" s="3" t="str">
        <f t="shared" si="111"/>
        <v/>
      </c>
      <c r="EH61" s="3" t="str">
        <f t="shared" si="112"/>
        <v/>
      </c>
      <c r="EI61" s="3" t="str">
        <f t="shared" si="113"/>
        <v/>
      </c>
      <c r="EJ61" s="3" t="e">
        <f t="shared" si="114"/>
        <v>#DIV/0!</v>
      </c>
      <c r="EK61" s="3" t="e">
        <f t="shared" si="115"/>
        <v>#DIV/0!</v>
      </c>
      <c r="EL61" s="3" t="str">
        <f t="shared" si="116"/>
        <v/>
      </c>
      <c r="EM61" s="3" t="str">
        <f t="shared" si="117"/>
        <v/>
      </c>
      <c r="EN61" s="3" t="str">
        <f t="shared" si="118"/>
        <v/>
      </c>
      <c r="EO61" s="3" t="e">
        <f t="shared" si="119"/>
        <v>#DIV/0!</v>
      </c>
      <c r="EP61" s="3" t="e">
        <f t="shared" si="120"/>
        <v>#DIV/0!</v>
      </c>
      <c r="EQ61" s="3" t="str">
        <f t="shared" si="121"/>
        <v/>
      </c>
      <c r="ER61" s="3" t="str">
        <f t="shared" si="122"/>
        <v/>
      </c>
      <c r="ES61" s="3" t="e">
        <f t="shared" si="123"/>
        <v>#DIV/0!</v>
      </c>
      <c r="ET61" s="3" t="e">
        <f t="shared" si="124"/>
        <v>#DIV/0!</v>
      </c>
      <c r="EU61" s="3" t="str">
        <f t="shared" si="125"/>
        <v/>
      </c>
      <c r="EV61" s="3" t="e">
        <f t="shared" si="126"/>
        <v>#DIV/0!</v>
      </c>
      <c r="EW61" s="3" t="e">
        <f t="shared" si="127"/>
        <v>#DIV/0!</v>
      </c>
      <c r="EX61" s="3" t="e">
        <f t="shared" si="128"/>
        <v>#NUM!</v>
      </c>
      <c r="EZ61" s="40">
        <f t="shared" si="302"/>
        <v>1</v>
      </c>
      <c r="FA61" s="9" t="e">
        <f t="shared" si="303"/>
        <v>#NUM!</v>
      </c>
      <c r="FB61" s="9" t="e">
        <f t="shared" si="304"/>
        <v>#N/A</v>
      </c>
      <c r="FC61" s="9" t="e">
        <f t="shared" si="305"/>
        <v>#N/A</v>
      </c>
      <c r="FD61" s="9" t="e">
        <f t="shared" si="306"/>
        <v>#N/A</v>
      </c>
      <c r="FE61" s="3" t="e">
        <f t="shared" si="129"/>
        <v>#NUM!</v>
      </c>
      <c r="FG61" s="3" t="str">
        <f t="shared" si="130"/>
        <v/>
      </c>
      <c r="FH61" s="3" t="e">
        <f t="shared" si="131"/>
        <v>#DIV/0!</v>
      </c>
      <c r="FI61" s="3" t="str">
        <f t="shared" si="132"/>
        <v/>
      </c>
      <c r="FJ61" s="3" t="str">
        <f t="shared" si="133"/>
        <v/>
      </c>
      <c r="FK61" s="3" t="str">
        <f t="shared" si="134"/>
        <v/>
      </c>
      <c r="FL61" s="3" t="str">
        <f t="shared" si="135"/>
        <v/>
      </c>
      <c r="FM61" s="3" t="e">
        <f t="shared" si="136"/>
        <v>#DIV/0!</v>
      </c>
      <c r="FN61" s="3" t="e">
        <f t="shared" si="137"/>
        <v>#DIV/0!</v>
      </c>
      <c r="FO61" s="3" t="str">
        <f t="shared" si="138"/>
        <v/>
      </c>
      <c r="FP61" s="3" t="str">
        <f t="shared" si="139"/>
        <v/>
      </c>
      <c r="FQ61" s="3" t="str">
        <f t="shared" si="140"/>
        <v/>
      </c>
      <c r="FR61" s="3" t="e">
        <f t="shared" si="141"/>
        <v>#DIV/0!</v>
      </c>
      <c r="FS61" s="3" t="e">
        <f t="shared" si="142"/>
        <v>#DIV/0!</v>
      </c>
      <c r="FT61" s="3" t="str">
        <f t="shared" si="143"/>
        <v/>
      </c>
      <c r="FU61" s="3" t="str">
        <f t="shared" si="144"/>
        <v/>
      </c>
      <c r="FV61" s="3" t="e">
        <f t="shared" si="145"/>
        <v>#DIV/0!</v>
      </c>
      <c r="FW61" s="3" t="e">
        <f t="shared" si="146"/>
        <v>#DIV/0!</v>
      </c>
      <c r="FX61" s="3" t="str">
        <f t="shared" si="147"/>
        <v/>
      </c>
      <c r="FY61" s="3" t="e">
        <f t="shared" si="148"/>
        <v>#DIV/0!</v>
      </c>
      <c r="FZ61" s="3" t="e">
        <f t="shared" si="149"/>
        <v>#DIV/0!</v>
      </c>
      <c r="GA61" s="3" t="e">
        <f t="shared" si="150"/>
        <v>#NUM!</v>
      </c>
      <c r="GB61" s="3" t="str">
        <f t="shared" si="151"/>
        <v/>
      </c>
      <c r="GC61" s="3" t="str">
        <f t="shared" si="152"/>
        <v/>
      </c>
      <c r="GD61" s="3" t="str">
        <f t="shared" si="153"/>
        <v/>
      </c>
      <c r="GE61" s="3" t="str">
        <f t="shared" si="154"/>
        <v/>
      </c>
      <c r="GF61" s="3" t="str">
        <f t="shared" si="155"/>
        <v/>
      </c>
      <c r="GG61" s="3" t="str">
        <f t="shared" si="156"/>
        <v/>
      </c>
      <c r="GI61" s="9" t="str">
        <f t="shared" si="200"/>
        <v/>
      </c>
      <c r="GJ61" s="9" t="str">
        <f t="shared" si="331"/>
        <v/>
      </c>
      <c r="GK61" s="9" t="str">
        <f t="shared" si="332"/>
        <v/>
      </c>
      <c r="GL61" s="41" t="e">
        <f t="shared" si="159"/>
        <v>#DIV/0!</v>
      </c>
      <c r="GM61" s="41" t="e">
        <f t="shared" si="160"/>
        <v>#DIV/0!</v>
      </c>
      <c r="GN61" s="41" t="e">
        <f t="shared" si="307"/>
        <v>#N/A</v>
      </c>
      <c r="GO61" s="41" t="e">
        <f t="shared" si="308"/>
        <v>#N/A</v>
      </c>
      <c r="GP61" s="3" t="e">
        <f t="shared" si="161"/>
        <v>#NUM!</v>
      </c>
      <c r="GQ61" s="55" t="e">
        <f t="shared" si="309"/>
        <v>#NUM!</v>
      </c>
      <c r="GR61" s="55" t="e">
        <f t="shared" si="310"/>
        <v>#NUM!</v>
      </c>
      <c r="GS61" s="3" t="e">
        <f t="shared" si="311"/>
        <v>#NUM!</v>
      </c>
      <c r="GT61" s="3" t="e">
        <f t="shared" si="312"/>
        <v>#NUM!</v>
      </c>
      <c r="GU61" s="3" t="e">
        <f t="shared" si="313"/>
        <v>#NUM!</v>
      </c>
      <c r="GV61" s="3" t="e">
        <f t="shared" si="314"/>
        <v>#NUM!</v>
      </c>
      <c r="GX61" s="37" t="e">
        <f t="shared" si="315"/>
        <v>#NUM!</v>
      </c>
      <c r="GZ61" s="3" t="e">
        <f t="shared" si="316"/>
        <v>#NUM!</v>
      </c>
      <c r="HA61" s="3" t="e">
        <f t="shared" ca="1" si="336"/>
        <v>#NUM!</v>
      </c>
      <c r="HB61" s="2" t="e">
        <f t="shared" ca="1" si="214"/>
        <v>#NUM!</v>
      </c>
      <c r="HC61" s="2" t="e">
        <f t="shared" ca="1" si="224"/>
        <v>#NUM!</v>
      </c>
      <c r="HD61" s="39" t="e">
        <f t="shared" ca="1" si="163"/>
        <v>#NUM!</v>
      </c>
      <c r="HF61" s="3" t="str">
        <f t="shared" si="317"/>
        <v/>
      </c>
      <c r="HG61" s="3" t="str">
        <f t="shared" si="318"/>
        <v/>
      </c>
      <c r="HH61" s="3" t="str">
        <f t="shared" ca="1" si="342"/>
        <v xml:space="preserve"> </v>
      </c>
      <c r="HI61" s="3" t="str">
        <f t="shared" ca="1" si="248"/>
        <v/>
      </c>
      <c r="HJ61" s="3" t="str">
        <f t="shared" ca="1" si="241"/>
        <v/>
      </c>
      <c r="HK61" s="3" t="str">
        <f t="shared" ca="1" si="235"/>
        <v/>
      </c>
      <c r="HL61" s="3" t="str">
        <f t="shared" ca="1" si="225"/>
        <v/>
      </c>
      <c r="HM61" s="3" t="str">
        <f t="shared" ca="1" si="215"/>
        <v/>
      </c>
      <c r="HN61" s="3" t="str">
        <f t="shared" ca="1" si="201"/>
        <v/>
      </c>
      <c r="HO61" s="3" t="str">
        <f t="shared" ca="1" si="164"/>
        <v/>
      </c>
      <c r="HP61" s="37" t="e">
        <f t="shared" ca="1" si="319"/>
        <v>#N/A</v>
      </c>
      <c r="HQ61" s="3" t="str">
        <f t="shared" ca="1" si="343"/>
        <v xml:space="preserve"> </v>
      </c>
      <c r="HR61" s="3" t="str">
        <f t="shared" ca="1" si="250"/>
        <v/>
      </c>
      <c r="HS61" s="3" t="str">
        <f t="shared" ca="1" si="242"/>
        <v/>
      </c>
      <c r="HT61" s="3" t="str">
        <f t="shared" ca="1" si="236"/>
        <v/>
      </c>
      <c r="HU61" s="3" t="str">
        <f t="shared" ca="1" si="226"/>
        <v/>
      </c>
      <c r="HV61" s="3" t="str">
        <f t="shared" ca="1" si="216"/>
        <v/>
      </c>
      <c r="HW61" s="3" t="str">
        <f t="shared" ca="1" si="202"/>
        <v/>
      </c>
      <c r="HX61" s="3" t="str">
        <f t="shared" ca="1" si="165"/>
        <v/>
      </c>
      <c r="HY61" s="37" t="e">
        <f t="shared" ca="1" si="320"/>
        <v>#N/A</v>
      </c>
      <c r="IA61" s="3" t="e">
        <f t="shared" ca="1" si="333"/>
        <v>#NUM!</v>
      </c>
      <c r="IB61" s="3" t="e">
        <f t="shared" ca="1" si="203"/>
        <v>#NUM!</v>
      </c>
      <c r="IC61" s="2" t="e">
        <f t="shared" ca="1" si="167"/>
        <v>#NUM!</v>
      </c>
      <c r="ID61" s="37" t="e">
        <f t="shared" ca="1" si="321"/>
        <v>#NUM!</v>
      </c>
      <c r="IE61" s="3" t="e">
        <f t="shared" ca="1" si="334"/>
        <v>#NUM!</v>
      </c>
      <c r="IF61" s="3" t="e">
        <f t="shared" ca="1" si="335"/>
        <v>#NUM!</v>
      </c>
      <c r="IG61" s="2" t="e">
        <f t="shared" ca="1" si="170"/>
        <v>#NUM!</v>
      </c>
      <c r="IH61" s="37" t="e">
        <f t="shared" ca="1" si="322"/>
        <v>#NUM!</v>
      </c>
      <c r="II61" s="3" t="e">
        <f t="shared" si="171"/>
        <v>#N/A</v>
      </c>
      <c r="IJ61" s="3" t="e">
        <f t="shared" si="172"/>
        <v>#N/A</v>
      </c>
      <c r="IK61" s="3" t="e">
        <f t="shared" ca="1" si="346"/>
        <v>#N/A</v>
      </c>
      <c r="IL61" s="3" t="e">
        <f t="shared" ca="1" si="270"/>
        <v>#N/A</v>
      </c>
      <c r="IM61" s="3" t="e">
        <f t="shared" ca="1" si="267"/>
        <v>#N/A</v>
      </c>
      <c r="IN61" s="3" t="e">
        <f t="shared" ca="1" si="265"/>
        <v>#N/A</v>
      </c>
      <c r="IO61" s="3" t="e">
        <f t="shared" ca="1" si="263"/>
        <v>#N/A</v>
      </c>
      <c r="IP61" s="3" t="e">
        <f t="shared" ca="1" si="261"/>
        <v>#N/A</v>
      </c>
      <c r="IQ61" s="3" t="e">
        <f t="shared" ca="1" si="259"/>
        <v>#N/A</v>
      </c>
      <c r="IR61" s="3" t="e">
        <f t="shared" ca="1" si="257"/>
        <v>#N/A</v>
      </c>
      <c r="IS61" s="3" t="e">
        <f t="shared" ca="1" si="251"/>
        <v>#N/A</v>
      </c>
      <c r="IT61" s="3" t="e">
        <f t="shared" ca="1" si="243"/>
        <v>#N/A</v>
      </c>
      <c r="IU61" s="3" t="e">
        <f t="shared" ca="1" si="237"/>
        <v>#N/A</v>
      </c>
      <c r="IV61" s="3" t="e">
        <f t="shared" ca="1" si="227"/>
        <v>#N/A</v>
      </c>
      <c r="IW61" s="3" t="e">
        <f t="shared" ca="1" si="217"/>
        <v>#N/A</v>
      </c>
      <c r="IX61" s="3" t="e">
        <f t="shared" ca="1" si="204"/>
        <v>#N/A</v>
      </c>
      <c r="IY61" s="3" t="e">
        <f t="shared" ca="1" si="173"/>
        <v>#N/A</v>
      </c>
      <c r="IZ61" s="37" t="e">
        <f t="shared" ca="1" si="323"/>
        <v>#N/A</v>
      </c>
      <c r="JB61" s="3" t="str">
        <f t="shared" si="174"/>
        <v/>
      </c>
      <c r="JC61" s="55" t="e">
        <f t="shared" si="324"/>
        <v>#NUM!</v>
      </c>
      <c r="JD61" s="41" t="e">
        <f t="shared" si="176"/>
        <v>#NUM!</v>
      </c>
      <c r="JE61" s="41" t="e">
        <f t="shared" si="177"/>
        <v>#NUM!</v>
      </c>
      <c r="JF61" s="3" t="e">
        <f t="shared" si="178"/>
        <v>#NUM!</v>
      </c>
      <c r="JG61" s="41" t="e">
        <f t="shared" si="179"/>
        <v>#NUM!</v>
      </c>
      <c r="JH61" s="41" t="e">
        <f t="shared" si="180"/>
        <v>#NUM!</v>
      </c>
      <c r="JJ61" s="37" t="e">
        <f t="shared" si="181"/>
        <v>#NUM!</v>
      </c>
      <c r="JL61" s="3" t="e">
        <f t="shared" si="182"/>
        <v>#NUM!</v>
      </c>
      <c r="JM61" s="3" t="e">
        <f t="shared" ca="1" si="337"/>
        <v>#NUM!</v>
      </c>
      <c r="JP61" s="37" t="e">
        <f t="shared" ca="1" si="183"/>
        <v>#NUM!</v>
      </c>
      <c r="JR61" s="37" t="str">
        <f t="shared" si="184"/>
        <v/>
      </c>
      <c r="JS61" s="3" t="str">
        <f t="shared" si="185"/>
        <v/>
      </c>
      <c r="JT61" s="3" t="str">
        <f t="shared" ca="1" si="344"/>
        <v xml:space="preserve"> </v>
      </c>
      <c r="JU61" s="3" t="str">
        <f t="shared" ca="1" si="253"/>
        <v/>
      </c>
      <c r="JV61" s="3" t="str">
        <f t="shared" ca="1" si="244"/>
        <v/>
      </c>
      <c r="JW61" s="3" t="str">
        <f t="shared" ca="1" si="238"/>
        <v/>
      </c>
      <c r="JX61" s="3" t="str">
        <f t="shared" ca="1" si="228"/>
        <v/>
      </c>
      <c r="JY61" s="3" t="str">
        <f t="shared" ca="1" si="218"/>
        <v/>
      </c>
      <c r="JZ61" s="3" t="str">
        <f t="shared" ca="1" si="206"/>
        <v/>
      </c>
      <c r="KA61" s="3" t="str">
        <f t="shared" ca="1" si="186"/>
        <v/>
      </c>
      <c r="KB61" s="3" t="e">
        <f t="shared" ca="1" si="187"/>
        <v>#N/A</v>
      </c>
      <c r="KC61" s="3" t="str">
        <f t="shared" ca="1" si="345"/>
        <v xml:space="preserve"> </v>
      </c>
      <c r="KD61" s="3" t="str">
        <f t="shared" ca="1" si="255"/>
        <v/>
      </c>
      <c r="KE61" s="3" t="str">
        <f t="shared" ca="1" si="245"/>
        <v/>
      </c>
      <c r="KF61" s="3" t="str">
        <f t="shared" ca="1" si="239"/>
        <v/>
      </c>
      <c r="KG61" s="3" t="str">
        <f t="shared" ca="1" si="229"/>
        <v/>
      </c>
      <c r="KH61" s="3" t="str">
        <f t="shared" ca="1" si="219"/>
        <v/>
      </c>
      <c r="KI61" s="3" t="str">
        <f t="shared" ca="1" si="207"/>
        <v/>
      </c>
      <c r="KJ61" s="3" t="str">
        <f t="shared" ca="1" si="188"/>
        <v/>
      </c>
      <c r="KK61" s="3" t="e">
        <f t="shared" ca="1" si="189"/>
        <v>#N/A</v>
      </c>
      <c r="KU61" s="3" t="e">
        <f t="shared" si="190"/>
        <v>#NUM!</v>
      </c>
      <c r="KV61" s="3" t="e">
        <f t="shared" si="191"/>
        <v>#NUM!</v>
      </c>
      <c r="KW61" s="3" t="e">
        <f t="shared" ca="1" si="347"/>
        <v>#NUM!</v>
      </c>
      <c r="KX61" s="3" t="e">
        <f t="shared" ca="1" si="272"/>
        <v>#NUM!</v>
      </c>
      <c r="KY61" s="3" t="e">
        <f t="shared" ca="1" si="268"/>
        <v>#NUM!</v>
      </c>
      <c r="KZ61" s="3" t="e">
        <f t="shared" ca="1" si="266"/>
        <v>#NUM!</v>
      </c>
      <c r="LA61" s="3" t="e">
        <f t="shared" ca="1" si="264"/>
        <v>#NUM!</v>
      </c>
      <c r="LB61" s="3" t="e">
        <f t="shared" ca="1" si="262"/>
        <v>#NUM!</v>
      </c>
      <c r="LC61" s="3" t="e">
        <f t="shared" ca="1" si="260"/>
        <v>#NUM!</v>
      </c>
      <c r="LD61" s="3" t="e">
        <f t="shared" ca="1" si="258"/>
        <v>#NUM!</v>
      </c>
      <c r="LE61" s="3" t="e">
        <f t="shared" ca="1" si="256"/>
        <v>#NUM!</v>
      </c>
      <c r="LF61" s="3" t="e">
        <f t="shared" ca="1" si="246"/>
        <v>#NUM!</v>
      </c>
      <c r="LG61" s="3" t="e">
        <f t="shared" ca="1" si="240"/>
        <v>#NUM!</v>
      </c>
      <c r="LH61" s="3" t="e">
        <f t="shared" ca="1" si="230"/>
        <v>#NUM!</v>
      </c>
      <c r="LI61" s="3" t="e">
        <f t="shared" ca="1" si="220"/>
        <v>#NUM!</v>
      </c>
      <c r="LJ61" s="3" t="e">
        <f t="shared" ca="1" si="208"/>
        <v>#NUM!</v>
      </c>
      <c r="LK61" s="3" t="e">
        <f t="shared" ca="1" si="192"/>
        <v>#NUM!</v>
      </c>
      <c r="LL61" s="37" t="e">
        <f t="shared" ca="1" si="325"/>
        <v>#NUM!</v>
      </c>
    </row>
    <row r="62" spans="1:324" s="3" customFormat="1">
      <c r="A62" s="42" t="e">
        <f>IF(D62="","",Data!C70)</f>
        <v>#N/A</v>
      </c>
      <c r="B62" s="5" t="e">
        <f>IF(D62="","",Data!B70)</f>
        <v>#N/A</v>
      </c>
      <c r="C62" s="3">
        <v>54</v>
      </c>
      <c r="D62" s="3" t="e">
        <f>IF(Data!C70="", NA(), Data!C70)</f>
        <v>#N/A</v>
      </c>
      <c r="E62" s="3" t="str">
        <f>IF(Data!C70="", " ", Data!D70)</f>
        <v xml:space="preserve"> </v>
      </c>
      <c r="F62" s="3" t="str">
        <f>IF(E62=" "," ",Data!F$26)</f>
        <v xml:space="preserve"> </v>
      </c>
      <c r="G62" s="3" t="str">
        <f>IF($C62&lt;Data!$F$37,"x"," ")</f>
        <v xml:space="preserve"> </v>
      </c>
      <c r="H62" s="3" t="e">
        <f>IF(I62="",#REF!,I62)</f>
        <v>#N/A</v>
      </c>
      <c r="I62" s="2" t="e">
        <f t="shared" si="49"/>
        <v>#N/A</v>
      </c>
      <c r="J62" s="3" t="str">
        <f>IF(AND(Data!$F$37&lt;&gt;""),IF(AD62=$E62,1,""))</f>
        <v/>
      </c>
      <c r="K62" s="3">
        <f>IF(AND(Data!$F$40&lt;&gt;""),IF(AE62=$E62,2,""))</f>
        <v>2</v>
      </c>
      <c r="L62" s="3" t="str">
        <f>IF(AND(Data!$F$43&lt;&gt;""),IF(AF62=$E62,3,""))</f>
        <v/>
      </c>
      <c r="M62" s="3" t="str">
        <f>IF(AND(Data!$F$46&lt;&gt;""),IF(AG62=$E62,4,""))</f>
        <v/>
      </c>
      <c r="N62" s="3" t="str">
        <f>IF(AND(Data!$F$49&lt;&gt;""),IF(AH62=$E62,5,""))</f>
        <v/>
      </c>
      <c r="O62" s="3" t="str">
        <f>IF(AND(Calc!$LQ$3&lt;&gt;""),IF(AI62=$E62,6,""))</f>
        <v/>
      </c>
      <c r="P62" s="3">
        <f t="shared" si="50"/>
        <v>2</v>
      </c>
      <c r="Q62" s="3">
        <f t="shared" si="51"/>
        <v>2</v>
      </c>
      <c r="R62" s="3" t="str">
        <f t="shared" si="52"/>
        <v/>
      </c>
      <c r="S62" s="3" t="str">
        <f t="shared" si="53"/>
        <v/>
      </c>
      <c r="T62" s="3" t="str">
        <f t="shared" si="54"/>
        <v/>
      </c>
      <c r="U62" s="3">
        <f t="shared" si="55"/>
        <v>2</v>
      </c>
      <c r="V62" s="3">
        <f t="shared" si="56"/>
        <v>2</v>
      </c>
      <c r="W62" s="3" t="str">
        <f t="shared" si="57"/>
        <v/>
      </c>
      <c r="X62" s="3" t="str">
        <f t="shared" si="58"/>
        <v/>
      </c>
      <c r="Y62" s="3">
        <f t="shared" si="59"/>
        <v>2</v>
      </c>
      <c r="Z62" s="3">
        <f t="shared" si="60"/>
        <v>2</v>
      </c>
      <c r="AA62" s="3" t="str">
        <f t="shared" si="61"/>
        <v/>
      </c>
      <c r="AB62" s="3">
        <f t="shared" si="62"/>
        <v>2</v>
      </c>
      <c r="AC62" s="49">
        <f t="shared" si="63"/>
        <v>2</v>
      </c>
      <c r="AD62" s="3" t="str">
        <f>IF($C62&lt;Data!$F$37,E62,"")</f>
        <v/>
      </c>
      <c r="AE62" s="3" t="str">
        <f>IF(AND($C62&gt;=Data!$F$37),IF($C62&lt;Data!$F$40,E62,""))</f>
        <v xml:space="preserve"> </v>
      </c>
      <c r="AF62" s="3" t="b">
        <f>IF(AND($C62&gt;=Data!$F$40),IF($C62&lt;Data!$F$43,E62,""))</f>
        <v>0</v>
      </c>
      <c r="AG62" s="3" t="b">
        <f>IF(AND($C62&gt;=Data!$F$43),IF($C62&lt;Data!$F$46,E62,""))</f>
        <v>0</v>
      </c>
      <c r="AH62" s="3" t="b">
        <f>IF(AND($C62&gt;=Data!$F$46),IF($C62&lt;Data!$F$49,E62,""))</f>
        <v>0</v>
      </c>
      <c r="AI62" s="3" t="b">
        <f>IF(AND($C62&gt;=Data!$F$49),IF($C62&lt;=Calc!$LQ$3,E62,""))</f>
        <v>0</v>
      </c>
      <c r="AJ62" s="3" t="str">
        <f t="shared" si="274"/>
        <v xml:space="preserve"> </v>
      </c>
      <c r="AK62" s="3" t="str">
        <f t="shared" si="64"/>
        <v/>
      </c>
      <c r="AL62" s="3" t="e">
        <f t="shared" si="65"/>
        <v>#NUM!</v>
      </c>
      <c r="AM62" s="3" t="str">
        <f t="shared" si="66"/>
        <v/>
      </c>
      <c r="AN62" s="3" t="str">
        <f t="shared" si="67"/>
        <v/>
      </c>
      <c r="AO62" s="3" t="str">
        <f t="shared" si="68"/>
        <v/>
      </c>
      <c r="AP62" s="3" t="str">
        <f t="shared" si="69"/>
        <v/>
      </c>
      <c r="AQ62" s="3" t="e">
        <f t="shared" si="338"/>
        <v>#NUM!</v>
      </c>
      <c r="AR62" s="3" t="e">
        <f t="shared" si="339"/>
        <v>#NUM!</v>
      </c>
      <c r="AS62" s="3" t="str">
        <f t="shared" si="340"/>
        <v/>
      </c>
      <c r="AT62" s="3" t="str">
        <f t="shared" si="73"/>
        <v/>
      </c>
      <c r="AU62" s="3" t="str">
        <f t="shared" si="74"/>
        <v/>
      </c>
      <c r="AV62" s="3" t="e">
        <f t="shared" si="75"/>
        <v>#NUM!</v>
      </c>
      <c r="AW62" s="3" t="e">
        <f t="shared" si="76"/>
        <v>#NUM!</v>
      </c>
      <c r="AX62" s="3" t="str">
        <f t="shared" si="77"/>
        <v/>
      </c>
      <c r="AY62" s="3" t="str">
        <f t="shared" si="78"/>
        <v/>
      </c>
      <c r="AZ62" s="3" t="e">
        <f t="shared" si="79"/>
        <v>#NUM!</v>
      </c>
      <c r="BA62" s="3" t="e">
        <f t="shared" si="80"/>
        <v>#NUM!</v>
      </c>
      <c r="BB62" s="3" t="str">
        <f t="shared" si="81"/>
        <v/>
      </c>
      <c r="BC62" s="3" t="e">
        <f t="shared" si="82"/>
        <v>#NUM!</v>
      </c>
      <c r="BD62" s="3" t="e">
        <f t="shared" si="83"/>
        <v>#NUM!</v>
      </c>
      <c r="BE62" s="3" t="e">
        <f t="shared" si="84"/>
        <v>#NUM!</v>
      </c>
      <c r="BF62" s="9" t="e">
        <f t="shared" si="275"/>
        <v>#N/A</v>
      </c>
      <c r="BG62" s="3" t="e">
        <f t="shared" si="276"/>
        <v>#N/A</v>
      </c>
      <c r="BH62" s="3" t="e">
        <f t="shared" si="348"/>
        <v>#N/A</v>
      </c>
      <c r="BI62" s="3" t="e">
        <f t="shared" si="85"/>
        <v>#NUM!</v>
      </c>
      <c r="BJ62" s="44" t="str">
        <f t="shared" si="86"/>
        <v/>
      </c>
      <c r="BK62" s="52">
        <f t="shared" si="277"/>
        <v>2</v>
      </c>
      <c r="BL62" s="52" t="str">
        <f t="shared" ca="1" si="341"/>
        <v xml:space="preserve"> </v>
      </c>
      <c r="BM62" s="52" t="str">
        <f t="shared" ca="1" si="232"/>
        <v xml:space="preserve"> </v>
      </c>
      <c r="BN62" s="52" t="str">
        <f t="shared" ca="1" si="221"/>
        <v xml:space="preserve"> </v>
      </c>
      <c r="BO62" s="52" t="str">
        <f t="shared" ca="1" si="209"/>
        <v xml:space="preserve"> </v>
      </c>
      <c r="BP62" s="52" t="str">
        <f t="shared" ca="1" si="194"/>
        <v xml:space="preserve"> </v>
      </c>
      <c r="BQ62" s="52" t="str">
        <f t="shared" ca="1" si="87"/>
        <v xml:space="preserve"> </v>
      </c>
      <c r="BR62" s="52" t="e">
        <f t="shared" ca="1" si="278"/>
        <v>#N/A</v>
      </c>
      <c r="BS62" s="52"/>
      <c r="BT62" s="3" t="str">
        <f t="shared" si="279"/>
        <v/>
      </c>
      <c r="BU62" s="3">
        <f t="shared" si="280"/>
        <v>0</v>
      </c>
      <c r="BV62" s="3">
        <f t="shared" si="89"/>
        <v>1</v>
      </c>
      <c r="BW62" s="3">
        <f t="shared" si="326"/>
        <v>0</v>
      </c>
      <c r="BX62" s="3" t="str">
        <f t="shared" ca="1" si="281"/>
        <v xml:space="preserve"> </v>
      </c>
      <c r="BY62" s="3" t="str">
        <f t="shared" ca="1" si="233"/>
        <v/>
      </c>
      <c r="BZ62" s="3" t="str">
        <f t="shared" ca="1" si="222"/>
        <v/>
      </c>
      <c r="CA62" s="3" t="str">
        <f t="shared" ca="1" si="210"/>
        <v/>
      </c>
      <c r="CB62" s="3" t="str">
        <f t="shared" ca="1" si="195"/>
        <v/>
      </c>
      <c r="CC62" s="3" t="str">
        <f t="shared" ca="1" si="91"/>
        <v/>
      </c>
      <c r="CD62" s="3" t="str">
        <f t="shared" ca="1" si="8"/>
        <v/>
      </c>
      <c r="CE62" s="3" t="str">
        <f t="shared" ca="1" si="282"/>
        <v/>
      </c>
      <c r="CF62" s="3" t="str">
        <f t="shared" si="283"/>
        <v/>
      </c>
      <c r="CG62" s="37" t="e">
        <f t="shared" ca="1" si="284"/>
        <v>#N/A</v>
      </c>
      <c r="CH62" s="3" t="str">
        <f t="shared" si="285"/>
        <v/>
      </c>
      <c r="CI62" s="3">
        <f t="shared" si="92"/>
        <v>0</v>
      </c>
      <c r="CJ62" s="3">
        <f t="shared" si="196"/>
        <v>1</v>
      </c>
      <c r="CK62" s="3">
        <f t="shared" si="327"/>
        <v>0</v>
      </c>
      <c r="CL62" s="3" t="str">
        <f t="shared" ca="1" si="286"/>
        <v xml:space="preserve"> </v>
      </c>
      <c r="CM62" s="3" t="str">
        <f t="shared" ca="1" si="234"/>
        <v/>
      </c>
      <c r="CN62" s="3" t="str">
        <f t="shared" ca="1" si="223"/>
        <v/>
      </c>
      <c r="CO62" s="3" t="str">
        <f t="shared" ca="1" si="211"/>
        <v/>
      </c>
      <c r="CP62" s="3" t="str">
        <f t="shared" ca="1" si="198"/>
        <v/>
      </c>
      <c r="CQ62" s="3" t="str">
        <f t="shared" ca="1" si="93"/>
        <v/>
      </c>
      <c r="CR62" s="3" t="str">
        <f t="shared" ca="1" si="94"/>
        <v/>
      </c>
      <c r="CS62" s="3" t="str">
        <f t="shared" ca="1" si="287"/>
        <v/>
      </c>
      <c r="CT62" s="3" t="str">
        <f t="shared" si="96"/>
        <v/>
      </c>
      <c r="CU62" s="37" t="e">
        <f t="shared" ca="1" si="97"/>
        <v>#N/A</v>
      </c>
      <c r="CW62" s="3" t="str">
        <f t="shared" ca="1" si="328"/>
        <v/>
      </c>
      <c r="CX62" s="3">
        <f t="shared" ca="1" si="212"/>
        <v>0</v>
      </c>
      <c r="CY62" s="2">
        <f t="shared" ca="1" si="99"/>
        <v>0</v>
      </c>
      <c r="CZ62" s="3" t="str">
        <f t="shared" ca="1" si="288"/>
        <v/>
      </c>
      <c r="DA62" s="3" t="str">
        <f t="shared" ca="1" si="289"/>
        <v/>
      </c>
      <c r="DB62" s="3" t="str">
        <f t="shared" ca="1" si="290"/>
        <v/>
      </c>
      <c r="DC62" s="3" t="str">
        <f t="shared" ca="1" si="291"/>
        <v/>
      </c>
      <c r="DD62" s="37" t="e">
        <f t="shared" ca="1" si="292"/>
        <v>#N/A</v>
      </c>
      <c r="DE62" s="3" t="str">
        <f t="shared" ca="1" si="329"/>
        <v/>
      </c>
      <c r="DF62" s="3">
        <f t="shared" ca="1" si="199"/>
        <v>0</v>
      </c>
      <c r="DG62" s="2">
        <f t="shared" ca="1" si="102"/>
        <v>0</v>
      </c>
      <c r="DH62" s="3" t="str">
        <f t="shared" ca="1" si="293"/>
        <v/>
      </c>
      <c r="DI62" s="3" t="str">
        <f t="shared" ca="1" si="273"/>
        <v/>
      </c>
      <c r="DJ62" s="3" t="str">
        <f t="shared" ca="1" si="294"/>
        <v/>
      </c>
      <c r="DK62" s="3" t="str">
        <f t="shared" ca="1" si="103"/>
        <v/>
      </c>
      <c r="DL62" s="37" t="e">
        <f t="shared" ca="1" si="295"/>
        <v>#N/A</v>
      </c>
      <c r="DN62" s="2" t="str">
        <f t="shared" si="296"/>
        <v xml:space="preserve"> </v>
      </c>
      <c r="DO62" s="3" t="str">
        <f t="shared" si="104"/>
        <v xml:space="preserve"> </v>
      </c>
      <c r="DP62" s="3" t="str">
        <f t="shared" si="105"/>
        <v xml:space="preserve"> </v>
      </c>
      <c r="DT62" s="37" t="e">
        <f t="shared" si="297"/>
        <v>#N/A</v>
      </c>
      <c r="DU62" s="7">
        <v>55</v>
      </c>
      <c r="DV62" s="7">
        <v>22</v>
      </c>
      <c r="DW62" s="7">
        <v>34</v>
      </c>
      <c r="DX62" s="7"/>
      <c r="DY62" s="7" t="e">
        <f t="shared" si="298"/>
        <v>#NUM!</v>
      </c>
      <c r="DZ62" s="7" t="e">
        <f t="shared" si="299"/>
        <v>#NUM!</v>
      </c>
      <c r="EA62" s="7" t="e">
        <f t="shared" si="300"/>
        <v>#NUM!</v>
      </c>
      <c r="EB62" s="7" t="e">
        <f t="shared" si="330"/>
        <v>#NUM!</v>
      </c>
      <c r="EC62" s="3" t="e">
        <f t="shared" si="301"/>
        <v>#NUM!</v>
      </c>
      <c r="ED62" s="3" t="str">
        <f t="shared" si="108"/>
        <v/>
      </c>
      <c r="EE62" s="3" t="e">
        <f t="shared" si="109"/>
        <v>#DIV/0!</v>
      </c>
      <c r="EF62" s="3" t="str">
        <f t="shared" si="110"/>
        <v/>
      </c>
      <c r="EG62" s="3" t="str">
        <f t="shared" si="111"/>
        <v/>
      </c>
      <c r="EH62" s="3" t="str">
        <f t="shared" si="112"/>
        <v/>
      </c>
      <c r="EI62" s="3" t="str">
        <f t="shared" si="113"/>
        <v/>
      </c>
      <c r="EJ62" s="3" t="e">
        <f t="shared" si="114"/>
        <v>#DIV/0!</v>
      </c>
      <c r="EK62" s="3" t="e">
        <f t="shared" si="115"/>
        <v>#DIV/0!</v>
      </c>
      <c r="EL62" s="3" t="str">
        <f t="shared" si="116"/>
        <v/>
      </c>
      <c r="EM62" s="3" t="str">
        <f t="shared" si="117"/>
        <v/>
      </c>
      <c r="EN62" s="3" t="str">
        <f t="shared" si="118"/>
        <v/>
      </c>
      <c r="EO62" s="3" t="e">
        <f t="shared" si="119"/>
        <v>#DIV/0!</v>
      </c>
      <c r="EP62" s="3" t="e">
        <f t="shared" si="120"/>
        <v>#DIV/0!</v>
      </c>
      <c r="EQ62" s="3" t="str">
        <f t="shared" si="121"/>
        <v/>
      </c>
      <c r="ER62" s="3" t="str">
        <f t="shared" si="122"/>
        <v/>
      </c>
      <c r="ES62" s="3" t="e">
        <f t="shared" si="123"/>
        <v>#DIV/0!</v>
      </c>
      <c r="ET62" s="3" t="e">
        <f t="shared" si="124"/>
        <v>#DIV/0!</v>
      </c>
      <c r="EU62" s="3" t="str">
        <f t="shared" si="125"/>
        <v/>
      </c>
      <c r="EV62" s="3" t="e">
        <f t="shared" si="126"/>
        <v>#DIV/0!</v>
      </c>
      <c r="EW62" s="3" t="e">
        <f t="shared" si="127"/>
        <v>#DIV/0!</v>
      </c>
      <c r="EX62" s="3" t="e">
        <f t="shared" si="128"/>
        <v>#NUM!</v>
      </c>
      <c r="EZ62" s="40">
        <f t="shared" si="302"/>
        <v>1</v>
      </c>
      <c r="FA62" s="9" t="e">
        <f t="shared" si="303"/>
        <v>#NUM!</v>
      </c>
      <c r="FB62" s="9" t="e">
        <f t="shared" si="304"/>
        <v>#N/A</v>
      </c>
      <c r="FC62" s="9" t="e">
        <f t="shared" si="305"/>
        <v>#N/A</v>
      </c>
      <c r="FD62" s="9" t="e">
        <f t="shared" si="306"/>
        <v>#N/A</v>
      </c>
      <c r="FE62" s="3" t="e">
        <f t="shared" si="129"/>
        <v>#NUM!</v>
      </c>
      <c r="FG62" s="3" t="str">
        <f t="shared" si="130"/>
        <v/>
      </c>
      <c r="FH62" s="3" t="e">
        <f t="shared" si="131"/>
        <v>#DIV/0!</v>
      </c>
      <c r="FI62" s="3" t="str">
        <f t="shared" si="132"/>
        <v/>
      </c>
      <c r="FJ62" s="3" t="str">
        <f t="shared" si="133"/>
        <v/>
      </c>
      <c r="FK62" s="3" t="str">
        <f t="shared" si="134"/>
        <v/>
      </c>
      <c r="FL62" s="3" t="str">
        <f t="shared" si="135"/>
        <v/>
      </c>
      <c r="FM62" s="3" t="e">
        <f t="shared" si="136"/>
        <v>#DIV/0!</v>
      </c>
      <c r="FN62" s="3" t="e">
        <f t="shared" si="137"/>
        <v>#DIV/0!</v>
      </c>
      <c r="FO62" s="3" t="str">
        <f t="shared" si="138"/>
        <v/>
      </c>
      <c r="FP62" s="3" t="str">
        <f t="shared" si="139"/>
        <v/>
      </c>
      <c r="FQ62" s="3" t="str">
        <f t="shared" si="140"/>
        <v/>
      </c>
      <c r="FR62" s="3" t="e">
        <f t="shared" si="141"/>
        <v>#DIV/0!</v>
      </c>
      <c r="FS62" s="3" t="e">
        <f t="shared" si="142"/>
        <v>#DIV/0!</v>
      </c>
      <c r="FT62" s="3" t="str">
        <f t="shared" si="143"/>
        <v/>
      </c>
      <c r="FU62" s="3" t="str">
        <f t="shared" si="144"/>
        <v/>
      </c>
      <c r="FV62" s="3" t="e">
        <f t="shared" si="145"/>
        <v>#DIV/0!</v>
      </c>
      <c r="FW62" s="3" t="e">
        <f t="shared" si="146"/>
        <v>#DIV/0!</v>
      </c>
      <c r="FX62" s="3" t="str">
        <f t="shared" si="147"/>
        <v/>
      </c>
      <c r="FY62" s="3" t="e">
        <f t="shared" si="148"/>
        <v>#DIV/0!</v>
      </c>
      <c r="FZ62" s="3" t="e">
        <f t="shared" si="149"/>
        <v>#DIV/0!</v>
      </c>
      <c r="GA62" s="3" t="e">
        <f t="shared" si="150"/>
        <v>#NUM!</v>
      </c>
      <c r="GB62" s="3" t="str">
        <f t="shared" si="151"/>
        <v/>
      </c>
      <c r="GC62" s="3" t="str">
        <f t="shared" si="152"/>
        <v/>
      </c>
      <c r="GD62" s="3" t="str">
        <f t="shared" si="153"/>
        <v/>
      </c>
      <c r="GE62" s="3" t="str">
        <f t="shared" si="154"/>
        <v/>
      </c>
      <c r="GF62" s="3" t="str">
        <f t="shared" si="155"/>
        <v/>
      </c>
      <c r="GG62" s="3" t="str">
        <f t="shared" si="156"/>
        <v/>
      </c>
      <c r="GI62" s="9" t="str">
        <f t="shared" si="200"/>
        <v/>
      </c>
      <c r="GJ62" s="9" t="str">
        <f t="shared" si="331"/>
        <v/>
      </c>
      <c r="GK62" s="9" t="str">
        <f t="shared" si="332"/>
        <v/>
      </c>
      <c r="GL62" s="41" t="e">
        <f t="shared" si="159"/>
        <v>#DIV/0!</v>
      </c>
      <c r="GM62" s="41" t="e">
        <f t="shared" si="160"/>
        <v>#DIV/0!</v>
      </c>
      <c r="GN62" s="41" t="e">
        <f t="shared" si="307"/>
        <v>#N/A</v>
      </c>
      <c r="GO62" s="41" t="e">
        <f t="shared" si="308"/>
        <v>#N/A</v>
      </c>
      <c r="GP62" s="3" t="e">
        <f t="shared" si="161"/>
        <v>#NUM!</v>
      </c>
      <c r="GQ62" s="55" t="e">
        <f t="shared" si="309"/>
        <v>#NUM!</v>
      </c>
      <c r="GR62" s="55" t="e">
        <f t="shared" si="310"/>
        <v>#NUM!</v>
      </c>
      <c r="GS62" s="3" t="e">
        <f t="shared" si="311"/>
        <v>#NUM!</v>
      </c>
      <c r="GT62" s="3" t="e">
        <f t="shared" si="312"/>
        <v>#NUM!</v>
      </c>
      <c r="GU62" s="3" t="e">
        <f t="shared" si="313"/>
        <v>#NUM!</v>
      </c>
      <c r="GV62" s="3" t="e">
        <f t="shared" si="314"/>
        <v>#NUM!</v>
      </c>
      <c r="GX62" s="37" t="e">
        <f t="shared" si="315"/>
        <v>#NUM!</v>
      </c>
      <c r="GZ62" s="3" t="e">
        <f t="shared" si="316"/>
        <v>#NUM!</v>
      </c>
      <c r="HA62" s="3" t="e">
        <f t="shared" ca="1" si="336"/>
        <v>#NUM!</v>
      </c>
      <c r="HB62" s="2" t="e">
        <f t="shared" ca="1" si="214"/>
        <v>#NUM!</v>
      </c>
      <c r="HC62" s="2" t="e">
        <f t="shared" ca="1" si="224"/>
        <v>#NUM!</v>
      </c>
      <c r="HD62" s="39" t="e">
        <f t="shared" ca="1" si="163"/>
        <v>#NUM!</v>
      </c>
      <c r="HF62" s="3" t="str">
        <f t="shared" si="317"/>
        <v/>
      </c>
      <c r="HG62" s="3" t="str">
        <f t="shared" si="318"/>
        <v/>
      </c>
      <c r="HH62" s="3" t="str">
        <f t="shared" ca="1" si="342"/>
        <v xml:space="preserve"> </v>
      </c>
      <c r="HI62" s="3" t="str">
        <f t="shared" ca="1" si="248"/>
        <v/>
      </c>
      <c r="HJ62" s="3" t="str">
        <f t="shared" ca="1" si="241"/>
        <v/>
      </c>
      <c r="HK62" s="3" t="str">
        <f t="shared" ca="1" si="235"/>
        <v/>
      </c>
      <c r="HL62" s="3" t="str">
        <f t="shared" ca="1" si="225"/>
        <v/>
      </c>
      <c r="HM62" s="3" t="str">
        <f t="shared" ca="1" si="215"/>
        <v/>
      </c>
      <c r="HN62" s="3" t="str">
        <f t="shared" ca="1" si="201"/>
        <v/>
      </c>
      <c r="HO62" s="3" t="str">
        <f t="shared" ca="1" si="164"/>
        <v/>
      </c>
      <c r="HP62" s="37" t="e">
        <f t="shared" ca="1" si="319"/>
        <v>#N/A</v>
      </c>
      <c r="HQ62" s="3" t="str">
        <f t="shared" ca="1" si="343"/>
        <v xml:space="preserve"> </v>
      </c>
      <c r="HR62" s="3" t="str">
        <f t="shared" ca="1" si="250"/>
        <v/>
      </c>
      <c r="HS62" s="3" t="str">
        <f t="shared" ca="1" si="242"/>
        <v/>
      </c>
      <c r="HT62" s="3" t="str">
        <f t="shared" ca="1" si="236"/>
        <v/>
      </c>
      <c r="HU62" s="3" t="str">
        <f t="shared" ca="1" si="226"/>
        <v/>
      </c>
      <c r="HV62" s="3" t="str">
        <f t="shared" ca="1" si="216"/>
        <v/>
      </c>
      <c r="HW62" s="3" t="str">
        <f t="shared" ca="1" si="202"/>
        <v/>
      </c>
      <c r="HX62" s="3" t="str">
        <f t="shared" ca="1" si="165"/>
        <v/>
      </c>
      <c r="HY62" s="37" t="e">
        <f t="shared" ca="1" si="320"/>
        <v>#N/A</v>
      </c>
      <c r="IA62" s="3" t="e">
        <f t="shared" ca="1" si="333"/>
        <v>#NUM!</v>
      </c>
      <c r="IB62" s="3" t="e">
        <f t="shared" ca="1" si="203"/>
        <v>#NUM!</v>
      </c>
      <c r="IC62" s="2" t="e">
        <f t="shared" ca="1" si="167"/>
        <v>#NUM!</v>
      </c>
      <c r="ID62" s="37" t="e">
        <f t="shared" ca="1" si="321"/>
        <v>#NUM!</v>
      </c>
      <c r="IE62" s="3" t="e">
        <f t="shared" ca="1" si="334"/>
        <v>#NUM!</v>
      </c>
      <c r="IF62" s="3" t="e">
        <f t="shared" ca="1" si="335"/>
        <v>#NUM!</v>
      </c>
      <c r="IG62" s="2" t="e">
        <f t="shared" ca="1" si="170"/>
        <v>#NUM!</v>
      </c>
      <c r="IH62" s="37" t="e">
        <f t="shared" ca="1" si="322"/>
        <v>#NUM!</v>
      </c>
      <c r="II62" s="3" t="e">
        <f t="shared" si="171"/>
        <v>#N/A</v>
      </c>
      <c r="IJ62" s="3" t="e">
        <f t="shared" si="172"/>
        <v>#N/A</v>
      </c>
      <c r="IK62" s="3" t="e">
        <f t="shared" ca="1" si="346"/>
        <v>#N/A</v>
      </c>
      <c r="IL62" s="3" t="e">
        <f t="shared" ca="1" si="270"/>
        <v>#N/A</v>
      </c>
      <c r="IM62" s="3" t="e">
        <f t="shared" ca="1" si="267"/>
        <v>#N/A</v>
      </c>
      <c r="IN62" s="3" t="e">
        <f t="shared" ca="1" si="265"/>
        <v>#N/A</v>
      </c>
      <c r="IO62" s="3" t="e">
        <f t="shared" ca="1" si="263"/>
        <v>#N/A</v>
      </c>
      <c r="IP62" s="3" t="e">
        <f t="shared" ca="1" si="261"/>
        <v>#N/A</v>
      </c>
      <c r="IQ62" s="3" t="e">
        <f t="shared" ca="1" si="259"/>
        <v>#N/A</v>
      </c>
      <c r="IR62" s="3" t="e">
        <f t="shared" ca="1" si="257"/>
        <v>#N/A</v>
      </c>
      <c r="IS62" s="3" t="e">
        <f t="shared" ca="1" si="251"/>
        <v>#N/A</v>
      </c>
      <c r="IT62" s="3" t="e">
        <f t="shared" ca="1" si="243"/>
        <v>#N/A</v>
      </c>
      <c r="IU62" s="3" t="e">
        <f t="shared" ca="1" si="237"/>
        <v>#N/A</v>
      </c>
      <c r="IV62" s="3" t="e">
        <f t="shared" ca="1" si="227"/>
        <v>#N/A</v>
      </c>
      <c r="IW62" s="3" t="e">
        <f t="shared" ca="1" si="217"/>
        <v>#N/A</v>
      </c>
      <c r="IX62" s="3" t="e">
        <f t="shared" ca="1" si="204"/>
        <v>#N/A</v>
      </c>
      <c r="IY62" s="3" t="e">
        <f t="shared" ca="1" si="173"/>
        <v>#N/A</v>
      </c>
      <c r="IZ62" s="37" t="e">
        <f t="shared" ca="1" si="323"/>
        <v>#N/A</v>
      </c>
      <c r="JB62" s="3" t="str">
        <f t="shared" si="174"/>
        <v/>
      </c>
      <c r="JC62" s="55" t="e">
        <f t="shared" si="324"/>
        <v>#NUM!</v>
      </c>
      <c r="JD62" s="41" t="e">
        <f t="shared" si="176"/>
        <v>#NUM!</v>
      </c>
      <c r="JE62" s="41" t="e">
        <f t="shared" si="177"/>
        <v>#NUM!</v>
      </c>
      <c r="JF62" s="3" t="e">
        <f t="shared" si="178"/>
        <v>#NUM!</v>
      </c>
      <c r="JG62" s="41" t="e">
        <f t="shared" si="179"/>
        <v>#NUM!</v>
      </c>
      <c r="JH62" s="41" t="e">
        <f t="shared" si="180"/>
        <v>#NUM!</v>
      </c>
      <c r="JJ62" s="37" t="e">
        <f t="shared" si="181"/>
        <v>#NUM!</v>
      </c>
      <c r="JL62" s="3" t="e">
        <f t="shared" si="182"/>
        <v>#NUM!</v>
      </c>
      <c r="JM62" s="3" t="e">
        <f t="shared" ca="1" si="337"/>
        <v>#NUM!</v>
      </c>
      <c r="JP62" s="37" t="e">
        <f t="shared" ca="1" si="183"/>
        <v>#NUM!</v>
      </c>
      <c r="JR62" s="37" t="str">
        <f t="shared" si="184"/>
        <v/>
      </c>
      <c r="JS62" s="3" t="str">
        <f t="shared" si="185"/>
        <v/>
      </c>
      <c r="JT62" s="3" t="str">
        <f t="shared" ca="1" si="344"/>
        <v xml:space="preserve"> </v>
      </c>
      <c r="JU62" s="3" t="str">
        <f t="shared" ca="1" si="253"/>
        <v/>
      </c>
      <c r="JV62" s="3" t="str">
        <f t="shared" ca="1" si="244"/>
        <v/>
      </c>
      <c r="JW62" s="3" t="str">
        <f t="shared" ca="1" si="238"/>
        <v/>
      </c>
      <c r="JX62" s="3" t="str">
        <f t="shared" ca="1" si="228"/>
        <v/>
      </c>
      <c r="JY62" s="3" t="str">
        <f t="shared" ca="1" si="218"/>
        <v/>
      </c>
      <c r="JZ62" s="3" t="str">
        <f t="shared" ca="1" si="206"/>
        <v/>
      </c>
      <c r="KA62" s="3" t="str">
        <f t="shared" ca="1" si="186"/>
        <v/>
      </c>
      <c r="KB62" s="3" t="e">
        <f t="shared" ca="1" si="187"/>
        <v>#N/A</v>
      </c>
      <c r="KC62" s="3" t="str">
        <f t="shared" ca="1" si="345"/>
        <v xml:space="preserve"> </v>
      </c>
      <c r="KD62" s="3" t="str">
        <f t="shared" ca="1" si="255"/>
        <v/>
      </c>
      <c r="KE62" s="3" t="str">
        <f t="shared" ca="1" si="245"/>
        <v/>
      </c>
      <c r="KF62" s="3" t="str">
        <f t="shared" ca="1" si="239"/>
        <v/>
      </c>
      <c r="KG62" s="3" t="str">
        <f t="shared" ca="1" si="229"/>
        <v/>
      </c>
      <c r="KH62" s="3" t="str">
        <f t="shared" ca="1" si="219"/>
        <v/>
      </c>
      <c r="KI62" s="3" t="str">
        <f t="shared" ca="1" si="207"/>
        <v/>
      </c>
      <c r="KJ62" s="3" t="str">
        <f t="shared" ca="1" si="188"/>
        <v/>
      </c>
      <c r="KK62" s="3" t="e">
        <f t="shared" ca="1" si="189"/>
        <v>#N/A</v>
      </c>
      <c r="KU62" s="3" t="e">
        <f t="shared" si="190"/>
        <v>#NUM!</v>
      </c>
      <c r="KV62" s="3" t="e">
        <f t="shared" si="191"/>
        <v>#NUM!</v>
      </c>
      <c r="KW62" s="3" t="e">
        <f t="shared" ca="1" si="347"/>
        <v>#NUM!</v>
      </c>
      <c r="KX62" s="3" t="e">
        <f t="shared" ca="1" si="272"/>
        <v>#NUM!</v>
      </c>
      <c r="KY62" s="3" t="e">
        <f t="shared" ca="1" si="268"/>
        <v>#NUM!</v>
      </c>
      <c r="KZ62" s="3" t="e">
        <f t="shared" ca="1" si="266"/>
        <v>#NUM!</v>
      </c>
      <c r="LA62" s="3" t="e">
        <f t="shared" ca="1" si="264"/>
        <v>#NUM!</v>
      </c>
      <c r="LB62" s="3" t="e">
        <f t="shared" ca="1" si="262"/>
        <v>#NUM!</v>
      </c>
      <c r="LC62" s="3" t="e">
        <f t="shared" ca="1" si="260"/>
        <v>#NUM!</v>
      </c>
      <c r="LD62" s="3" t="e">
        <f t="shared" ca="1" si="258"/>
        <v>#NUM!</v>
      </c>
      <c r="LE62" s="3" t="e">
        <f t="shared" ca="1" si="256"/>
        <v>#NUM!</v>
      </c>
      <c r="LF62" s="3" t="e">
        <f t="shared" ca="1" si="246"/>
        <v>#NUM!</v>
      </c>
      <c r="LG62" s="3" t="e">
        <f t="shared" ca="1" si="240"/>
        <v>#NUM!</v>
      </c>
      <c r="LH62" s="3" t="e">
        <f t="shared" ca="1" si="230"/>
        <v>#NUM!</v>
      </c>
      <c r="LI62" s="3" t="e">
        <f t="shared" ca="1" si="220"/>
        <v>#NUM!</v>
      </c>
      <c r="LJ62" s="3" t="e">
        <f t="shared" ca="1" si="208"/>
        <v>#NUM!</v>
      </c>
      <c r="LK62" s="3" t="e">
        <f t="shared" ca="1" si="192"/>
        <v>#NUM!</v>
      </c>
      <c r="LL62" s="37" t="e">
        <f t="shared" ca="1" si="325"/>
        <v>#NUM!</v>
      </c>
    </row>
    <row r="63" spans="1:324" s="3" customFormat="1">
      <c r="A63" s="42" t="e">
        <f>IF(D63="","",Data!C71)</f>
        <v>#N/A</v>
      </c>
      <c r="B63" s="5" t="e">
        <f>IF(D63="","",Data!B71)</f>
        <v>#N/A</v>
      </c>
      <c r="C63" s="3">
        <v>55</v>
      </c>
      <c r="D63" s="3" t="e">
        <f>IF(Data!C71="", NA(), Data!C71)</f>
        <v>#N/A</v>
      </c>
      <c r="E63" s="3" t="str">
        <f>IF(Data!C71="", " ", Data!D71)</f>
        <v xml:space="preserve"> </v>
      </c>
      <c r="F63" s="3" t="str">
        <f>IF(E63=" "," ",Data!F$26)</f>
        <v xml:space="preserve"> </v>
      </c>
      <c r="G63" s="3" t="str">
        <f>IF($C63&lt;Data!$F$37,"x"," ")</f>
        <v xml:space="preserve"> </v>
      </c>
      <c r="H63" s="3" t="e">
        <f>IF(I63="",#REF!,I63)</f>
        <v>#N/A</v>
      </c>
      <c r="I63" s="2" t="e">
        <f t="shared" si="49"/>
        <v>#N/A</v>
      </c>
      <c r="J63" s="3" t="str">
        <f>IF(AND(Data!$F$37&lt;&gt;""),IF(AD63=$E63,1,""))</f>
        <v/>
      </c>
      <c r="K63" s="3">
        <f>IF(AND(Data!$F$40&lt;&gt;""),IF(AE63=$E63,2,""))</f>
        <v>2</v>
      </c>
      <c r="L63" s="3" t="str">
        <f>IF(AND(Data!$F$43&lt;&gt;""),IF(AF63=$E63,3,""))</f>
        <v/>
      </c>
      <c r="M63" s="3" t="str">
        <f>IF(AND(Data!$F$46&lt;&gt;""),IF(AG63=$E63,4,""))</f>
        <v/>
      </c>
      <c r="N63" s="3" t="str">
        <f>IF(AND(Data!$F$49&lt;&gt;""),IF(AH63=$E63,5,""))</f>
        <v/>
      </c>
      <c r="O63" s="3" t="str">
        <f>IF(AND(Calc!$LQ$3&lt;&gt;""),IF(AI63=$E63,6,""))</f>
        <v/>
      </c>
      <c r="P63" s="3">
        <f t="shared" si="50"/>
        <v>2</v>
      </c>
      <c r="Q63" s="3">
        <f t="shared" si="51"/>
        <v>2</v>
      </c>
      <c r="R63" s="3" t="str">
        <f t="shared" si="52"/>
        <v/>
      </c>
      <c r="S63" s="3" t="str">
        <f t="shared" si="53"/>
        <v/>
      </c>
      <c r="T63" s="3" t="str">
        <f t="shared" si="54"/>
        <v/>
      </c>
      <c r="U63" s="3">
        <f t="shared" si="55"/>
        <v>2</v>
      </c>
      <c r="V63" s="3">
        <f t="shared" si="56"/>
        <v>2</v>
      </c>
      <c r="W63" s="3" t="str">
        <f t="shared" si="57"/>
        <v/>
      </c>
      <c r="X63" s="3" t="str">
        <f t="shared" si="58"/>
        <v/>
      </c>
      <c r="Y63" s="3">
        <f t="shared" si="59"/>
        <v>2</v>
      </c>
      <c r="Z63" s="3">
        <f t="shared" si="60"/>
        <v>2</v>
      </c>
      <c r="AA63" s="3" t="str">
        <f t="shared" si="61"/>
        <v/>
      </c>
      <c r="AB63" s="3">
        <f t="shared" si="62"/>
        <v>2</v>
      </c>
      <c r="AC63" s="49">
        <f t="shared" si="63"/>
        <v>2</v>
      </c>
      <c r="AD63" s="3" t="str">
        <f>IF($C63&lt;Data!$F$37,E63,"")</f>
        <v/>
      </c>
      <c r="AE63" s="3" t="str">
        <f>IF(AND($C63&gt;=Data!$F$37),IF($C63&lt;Data!$F$40,E63,""))</f>
        <v xml:space="preserve"> </v>
      </c>
      <c r="AF63" s="3" t="b">
        <f>IF(AND($C63&gt;=Data!$F$40),IF($C63&lt;Data!$F$43,E63,""))</f>
        <v>0</v>
      </c>
      <c r="AG63" s="3" t="b">
        <f>IF(AND($C63&gt;=Data!$F$43),IF($C63&lt;Data!$F$46,E63,""))</f>
        <v>0</v>
      </c>
      <c r="AH63" s="3" t="b">
        <f>IF(AND($C63&gt;=Data!$F$46),IF($C63&lt;Data!$F$49,E63,""))</f>
        <v>0</v>
      </c>
      <c r="AI63" s="3" t="b">
        <f>IF(AND($C63&gt;=Data!$F$49),IF($C63&lt;=Calc!$LQ$3,E63,""))</f>
        <v>0</v>
      </c>
      <c r="AJ63" s="3" t="str">
        <f t="shared" si="274"/>
        <v xml:space="preserve"> </v>
      </c>
      <c r="AK63" s="3" t="str">
        <f t="shared" si="64"/>
        <v/>
      </c>
      <c r="AL63" s="3" t="e">
        <f t="shared" si="65"/>
        <v>#NUM!</v>
      </c>
      <c r="AM63" s="3" t="str">
        <f t="shared" si="66"/>
        <v/>
      </c>
      <c r="AN63" s="3" t="str">
        <f t="shared" si="67"/>
        <v/>
      </c>
      <c r="AO63" s="3" t="str">
        <f t="shared" si="68"/>
        <v/>
      </c>
      <c r="AP63" s="3" t="str">
        <f t="shared" si="69"/>
        <v/>
      </c>
      <c r="AQ63" s="3" t="e">
        <f t="shared" si="338"/>
        <v>#NUM!</v>
      </c>
      <c r="AR63" s="3" t="e">
        <f t="shared" si="339"/>
        <v>#NUM!</v>
      </c>
      <c r="AS63" s="3" t="str">
        <f t="shared" si="340"/>
        <v/>
      </c>
      <c r="AT63" s="3" t="str">
        <f t="shared" si="73"/>
        <v/>
      </c>
      <c r="AU63" s="3" t="str">
        <f t="shared" si="74"/>
        <v/>
      </c>
      <c r="AV63" s="3" t="e">
        <f t="shared" si="75"/>
        <v>#NUM!</v>
      </c>
      <c r="AW63" s="3" t="e">
        <f t="shared" si="76"/>
        <v>#NUM!</v>
      </c>
      <c r="AX63" s="3" t="str">
        <f t="shared" si="77"/>
        <v/>
      </c>
      <c r="AY63" s="3" t="str">
        <f t="shared" si="78"/>
        <v/>
      </c>
      <c r="AZ63" s="3" t="e">
        <f t="shared" si="79"/>
        <v>#NUM!</v>
      </c>
      <c r="BA63" s="3" t="e">
        <f t="shared" si="80"/>
        <v>#NUM!</v>
      </c>
      <c r="BB63" s="3" t="str">
        <f t="shared" si="81"/>
        <v/>
      </c>
      <c r="BC63" s="3" t="e">
        <f t="shared" si="82"/>
        <v>#NUM!</v>
      </c>
      <c r="BD63" s="3" t="e">
        <f t="shared" si="83"/>
        <v>#NUM!</v>
      </c>
      <c r="BE63" s="3" t="e">
        <f t="shared" si="84"/>
        <v>#NUM!</v>
      </c>
      <c r="BF63" s="9" t="e">
        <f t="shared" si="275"/>
        <v>#N/A</v>
      </c>
      <c r="BG63" s="3" t="e">
        <f t="shared" si="276"/>
        <v>#N/A</v>
      </c>
      <c r="BH63" s="3" t="e">
        <f t="shared" si="348"/>
        <v>#N/A</v>
      </c>
      <c r="BI63" s="3" t="e">
        <f t="shared" si="85"/>
        <v>#NUM!</v>
      </c>
      <c r="BJ63" s="44" t="str">
        <f t="shared" si="86"/>
        <v/>
      </c>
      <c r="BK63" s="52">
        <f t="shared" si="277"/>
        <v>2</v>
      </c>
      <c r="BL63" s="52" t="str">
        <f t="shared" ca="1" si="341"/>
        <v xml:space="preserve"> </v>
      </c>
      <c r="BM63" s="52" t="str">
        <f t="shared" ca="1" si="232"/>
        <v xml:space="preserve"> </v>
      </c>
      <c r="BN63" s="52" t="str">
        <f t="shared" ca="1" si="221"/>
        <v xml:space="preserve"> </v>
      </c>
      <c r="BO63" s="52" t="str">
        <f t="shared" ca="1" si="209"/>
        <v xml:space="preserve"> </v>
      </c>
      <c r="BP63" s="52" t="str">
        <f t="shared" ca="1" si="194"/>
        <v xml:space="preserve"> </v>
      </c>
      <c r="BQ63" s="52" t="str">
        <f t="shared" ca="1" si="87"/>
        <v xml:space="preserve"> </v>
      </c>
      <c r="BR63" s="52" t="e">
        <f t="shared" ca="1" si="278"/>
        <v>#N/A</v>
      </c>
      <c r="BS63" s="52"/>
      <c r="BT63" s="3" t="str">
        <f t="shared" si="279"/>
        <v/>
      </c>
      <c r="BU63" s="3">
        <f t="shared" si="280"/>
        <v>0</v>
      </c>
      <c r="BV63" s="3">
        <f t="shared" si="89"/>
        <v>1</v>
      </c>
      <c r="BW63" s="3">
        <f t="shared" si="326"/>
        <v>0</v>
      </c>
      <c r="BX63" s="3" t="str">
        <f t="shared" ca="1" si="281"/>
        <v xml:space="preserve"> </v>
      </c>
      <c r="BY63" s="3" t="str">
        <f t="shared" ca="1" si="233"/>
        <v/>
      </c>
      <c r="BZ63" s="3" t="str">
        <f t="shared" ca="1" si="222"/>
        <v/>
      </c>
      <c r="CA63" s="3" t="str">
        <f t="shared" ca="1" si="210"/>
        <v/>
      </c>
      <c r="CB63" s="3" t="str">
        <f t="shared" ca="1" si="195"/>
        <v/>
      </c>
      <c r="CC63" s="3" t="str">
        <f t="shared" ca="1" si="91"/>
        <v/>
      </c>
      <c r="CD63" s="3" t="str">
        <f t="shared" ca="1" si="8"/>
        <v/>
      </c>
      <c r="CE63" s="3" t="str">
        <f t="shared" ca="1" si="282"/>
        <v/>
      </c>
      <c r="CF63" s="3" t="str">
        <f t="shared" si="283"/>
        <v/>
      </c>
      <c r="CG63" s="37" t="e">
        <f t="shared" ca="1" si="284"/>
        <v>#N/A</v>
      </c>
      <c r="CH63" s="3" t="str">
        <f t="shared" si="285"/>
        <v/>
      </c>
      <c r="CI63" s="3">
        <f t="shared" si="92"/>
        <v>0</v>
      </c>
      <c r="CJ63" s="3">
        <f t="shared" si="196"/>
        <v>1</v>
      </c>
      <c r="CK63" s="3">
        <f t="shared" si="327"/>
        <v>0</v>
      </c>
      <c r="CL63" s="3" t="str">
        <f t="shared" ca="1" si="286"/>
        <v xml:space="preserve"> </v>
      </c>
      <c r="CM63" s="3" t="str">
        <f t="shared" ca="1" si="234"/>
        <v/>
      </c>
      <c r="CN63" s="3" t="str">
        <f t="shared" ca="1" si="223"/>
        <v/>
      </c>
      <c r="CO63" s="3" t="str">
        <f t="shared" ca="1" si="211"/>
        <v/>
      </c>
      <c r="CP63" s="3" t="str">
        <f t="shared" ca="1" si="198"/>
        <v/>
      </c>
      <c r="CQ63" s="3" t="str">
        <f t="shared" ca="1" si="93"/>
        <v/>
      </c>
      <c r="CR63" s="3" t="str">
        <f t="shared" ca="1" si="94"/>
        <v/>
      </c>
      <c r="CS63" s="3" t="str">
        <f t="shared" ca="1" si="287"/>
        <v/>
      </c>
      <c r="CT63" s="3" t="str">
        <f t="shared" si="96"/>
        <v/>
      </c>
      <c r="CU63" s="37" t="e">
        <f t="shared" ca="1" si="97"/>
        <v>#N/A</v>
      </c>
      <c r="CW63" s="3" t="str">
        <f t="shared" ca="1" si="328"/>
        <v/>
      </c>
      <c r="CX63" s="3">
        <f t="shared" ca="1" si="212"/>
        <v>0</v>
      </c>
      <c r="CY63" s="2">
        <f t="shared" ca="1" si="99"/>
        <v>0</v>
      </c>
      <c r="CZ63" s="3" t="str">
        <f t="shared" ca="1" si="288"/>
        <v/>
      </c>
      <c r="DA63" s="3" t="str">
        <f t="shared" ca="1" si="289"/>
        <v/>
      </c>
      <c r="DB63" s="3" t="str">
        <f t="shared" ca="1" si="290"/>
        <v/>
      </c>
      <c r="DC63" s="3" t="str">
        <f t="shared" ca="1" si="291"/>
        <v/>
      </c>
      <c r="DD63" s="37" t="e">
        <f t="shared" ca="1" si="292"/>
        <v>#N/A</v>
      </c>
      <c r="DE63" s="3" t="str">
        <f t="shared" ca="1" si="329"/>
        <v/>
      </c>
      <c r="DF63" s="3">
        <f t="shared" ca="1" si="199"/>
        <v>0</v>
      </c>
      <c r="DG63" s="2">
        <f t="shared" ca="1" si="102"/>
        <v>0</v>
      </c>
      <c r="DH63" s="3" t="str">
        <f t="shared" ca="1" si="293"/>
        <v/>
      </c>
      <c r="DI63" s="3" t="str">
        <f t="shared" ca="1" si="273"/>
        <v/>
      </c>
      <c r="DJ63" s="3" t="str">
        <f t="shared" ca="1" si="294"/>
        <v/>
      </c>
      <c r="DK63" s="3" t="str">
        <f t="shared" ca="1" si="103"/>
        <v/>
      </c>
      <c r="DL63" s="37" t="e">
        <f t="shared" ca="1" si="295"/>
        <v>#N/A</v>
      </c>
      <c r="DN63" s="2" t="str">
        <f t="shared" si="296"/>
        <v xml:space="preserve"> </v>
      </c>
      <c r="DO63" s="3" t="str">
        <f t="shared" si="104"/>
        <v xml:space="preserve"> </v>
      </c>
      <c r="DP63" s="3" t="str">
        <f t="shared" si="105"/>
        <v xml:space="preserve"> </v>
      </c>
      <c r="DT63" s="37" t="e">
        <f t="shared" si="297"/>
        <v>#N/A</v>
      </c>
      <c r="DU63" s="7">
        <v>56</v>
      </c>
      <c r="DV63" s="7">
        <v>22</v>
      </c>
      <c r="DW63" s="7">
        <v>35</v>
      </c>
      <c r="DX63" s="7"/>
      <c r="DY63" s="7" t="e">
        <f t="shared" si="298"/>
        <v>#NUM!</v>
      </c>
      <c r="DZ63" s="7" t="e">
        <f t="shared" si="299"/>
        <v>#NUM!</v>
      </c>
      <c r="EA63" s="7" t="e">
        <f t="shared" si="300"/>
        <v>#NUM!</v>
      </c>
      <c r="EB63" s="7" t="e">
        <f t="shared" si="330"/>
        <v>#NUM!</v>
      </c>
      <c r="EC63" s="3" t="e">
        <f t="shared" si="301"/>
        <v>#NUM!</v>
      </c>
      <c r="ED63" s="3" t="str">
        <f t="shared" si="108"/>
        <v/>
      </c>
      <c r="EE63" s="3" t="e">
        <f t="shared" si="109"/>
        <v>#DIV/0!</v>
      </c>
      <c r="EF63" s="3" t="str">
        <f t="shared" si="110"/>
        <v/>
      </c>
      <c r="EG63" s="3" t="str">
        <f t="shared" si="111"/>
        <v/>
      </c>
      <c r="EH63" s="3" t="str">
        <f t="shared" si="112"/>
        <v/>
      </c>
      <c r="EI63" s="3" t="str">
        <f t="shared" si="113"/>
        <v/>
      </c>
      <c r="EJ63" s="3" t="e">
        <f t="shared" si="114"/>
        <v>#DIV/0!</v>
      </c>
      <c r="EK63" s="3" t="e">
        <f t="shared" si="115"/>
        <v>#DIV/0!</v>
      </c>
      <c r="EL63" s="3" t="str">
        <f t="shared" si="116"/>
        <v/>
      </c>
      <c r="EM63" s="3" t="str">
        <f t="shared" si="117"/>
        <v/>
      </c>
      <c r="EN63" s="3" t="str">
        <f t="shared" si="118"/>
        <v/>
      </c>
      <c r="EO63" s="3" t="e">
        <f t="shared" si="119"/>
        <v>#DIV/0!</v>
      </c>
      <c r="EP63" s="3" t="e">
        <f t="shared" si="120"/>
        <v>#DIV/0!</v>
      </c>
      <c r="EQ63" s="3" t="str">
        <f t="shared" si="121"/>
        <v/>
      </c>
      <c r="ER63" s="3" t="str">
        <f t="shared" si="122"/>
        <v/>
      </c>
      <c r="ES63" s="3" t="e">
        <f t="shared" si="123"/>
        <v>#DIV/0!</v>
      </c>
      <c r="ET63" s="3" t="e">
        <f t="shared" si="124"/>
        <v>#DIV/0!</v>
      </c>
      <c r="EU63" s="3" t="str">
        <f t="shared" si="125"/>
        <v/>
      </c>
      <c r="EV63" s="3" t="e">
        <f t="shared" si="126"/>
        <v>#DIV/0!</v>
      </c>
      <c r="EW63" s="3" t="e">
        <f t="shared" si="127"/>
        <v>#DIV/0!</v>
      </c>
      <c r="EX63" s="3" t="e">
        <f t="shared" si="128"/>
        <v>#NUM!</v>
      </c>
      <c r="EZ63" s="40">
        <f t="shared" si="302"/>
        <v>1</v>
      </c>
      <c r="FA63" s="9" t="e">
        <f t="shared" si="303"/>
        <v>#NUM!</v>
      </c>
      <c r="FB63" s="9" t="e">
        <f t="shared" si="304"/>
        <v>#N/A</v>
      </c>
      <c r="FC63" s="9" t="e">
        <f t="shared" si="305"/>
        <v>#N/A</v>
      </c>
      <c r="FD63" s="9" t="e">
        <f t="shared" si="306"/>
        <v>#N/A</v>
      </c>
      <c r="FE63" s="3" t="e">
        <f t="shared" si="129"/>
        <v>#NUM!</v>
      </c>
      <c r="FG63" s="3" t="str">
        <f t="shared" si="130"/>
        <v/>
      </c>
      <c r="FH63" s="3" t="e">
        <f t="shared" si="131"/>
        <v>#DIV/0!</v>
      </c>
      <c r="FI63" s="3" t="str">
        <f t="shared" si="132"/>
        <v/>
      </c>
      <c r="FJ63" s="3" t="str">
        <f t="shared" si="133"/>
        <v/>
      </c>
      <c r="FK63" s="3" t="str">
        <f t="shared" si="134"/>
        <v/>
      </c>
      <c r="FL63" s="3" t="str">
        <f t="shared" si="135"/>
        <v/>
      </c>
      <c r="FM63" s="3" t="e">
        <f t="shared" si="136"/>
        <v>#DIV/0!</v>
      </c>
      <c r="FN63" s="3" t="e">
        <f t="shared" si="137"/>
        <v>#DIV/0!</v>
      </c>
      <c r="FO63" s="3" t="str">
        <f t="shared" si="138"/>
        <v/>
      </c>
      <c r="FP63" s="3" t="str">
        <f t="shared" si="139"/>
        <v/>
      </c>
      <c r="FQ63" s="3" t="str">
        <f t="shared" si="140"/>
        <v/>
      </c>
      <c r="FR63" s="3" t="e">
        <f t="shared" si="141"/>
        <v>#DIV/0!</v>
      </c>
      <c r="FS63" s="3" t="e">
        <f t="shared" si="142"/>
        <v>#DIV/0!</v>
      </c>
      <c r="FT63" s="3" t="str">
        <f t="shared" si="143"/>
        <v/>
      </c>
      <c r="FU63" s="3" t="str">
        <f t="shared" si="144"/>
        <v/>
      </c>
      <c r="FV63" s="3" t="e">
        <f t="shared" si="145"/>
        <v>#DIV/0!</v>
      </c>
      <c r="FW63" s="3" t="e">
        <f t="shared" si="146"/>
        <v>#DIV/0!</v>
      </c>
      <c r="FX63" s="3" t="str">
        <f t="shared" si="147"/>
        <v/>
      </c>
      <c r="FY63" s="3" t="e">
        <f t="shared" si="148"/>
        <v>#DIV/0!</v>
      </c>
      <c r="FZ63" s="3" t="e">
        <f t="shared" si="149"/>
        <v>#DIV/0!</v>
      </c>
      <c r="GA63" s="3" t="e">
        <f t="shared" si="150"/>
        <v>#NUM!</v>
      </c>
      <c r="GB63" s="3" t="str">
        <f t="shared" si="151"/>
        <v/>
      </c>
      <c r="GC63" s="3" t="str">
        <f t="shared" si="152"/>
        <v/>
      </c>
      <c r="GD63" s="3" t="str">
        <f t="shared" si="153"/>
        <v/>
      </c>
      <c r="GE63" s="3" t="str">
        <f t="shared" si="154"/>
        <v/>
      </c>
      <c r="GF63" s="3" t="str">
        <f t="shared" si="155"/>
        <v/>
      </c>
      <c r="GG63" s="3" t="str">
        <f t="shared" si="156"/>
        <v/>
      </c>
      <c r="GI63" s="9" t="str">
        <f t="shared" si="200"/>
        <v/>
      </c>
      <c r="GJ63" s="9" t="str">
        <f t="shared" si="331"/>
        <v/>
      </c>
      <c r="GK63" s="9" t="str">
        <f t="shared" si="332"/>
        <v/>
      </c>
      <c r="GL63" s="41" t="e">
        <f t="shared" si="159"/>
        <v>#DIV/0!</v>
      </c>
      <c r="GM63" s="41" t="e">
        <f t="shared" si="160"/>
        <v>#DIV/0!</v>
      </c>
      <c r="GN63" s="41" t="e">
        <f t="shared" si="307"/>
        <v>#N/A</v>
      </c>
      <c r="GO63" s="41" t="e">
        <f t="shared" si="308"/>
        <v>#N/A</v>
      </c>
      <c r="GP63" s="3" t="e">
        <f t="shared" si="161"/>
        <v>#NUM!</v>
      </c>
      <c r="GQ63" s="55" t="e">
        <f t="shared" si="309"/>
        <v>#NUM!</v>
      </c>
      <c r="GR63" s="55" t="e">
        <f t="shared" si="310"/>
        <v>#NUM!</v>
      </c>
      <c r="GS63" s="3" t="e">
        <f t="shared" si="311"/>
        <v>#NUM!</v>
      </c>
      <c r="GT63" s="3" t="e">
        <f t="shared" si="312"/>
        <v>#NUM!</v>
      </c>
      <c r="GU63" s="3" t="e">
        <f t="shared" si="313"/>
        <v>#NUM!</v>
      </c>
      <c r="GV63" s="3" t="e">
        <f t="shared" si="314"/>
        <v>#NUM!</v>
      </c>
      <c r="GX63" s="37" t="e">
        <f t="shared" si="315"/>
        <v>#NUM!</v>
      </c>
      <c r="GZ63" s="3" t="e">
        <f t="shared" si="316"/>
        <v>#NUM!</v>
      </c>
      <c r="HA63" s="3" t="e">
        <f t="shared" ca="1" si="336"/>
        <v>#NUM!</v>
      </c>
      <c r="HB63" s="2" t="e">
        <f t="shared" ca="1" si="214"/>
        <v>#NUM!</v>
      </c>
      <c r="HC63" s="2" t="e">
        <f t="shared" ca="1" si="224"/>
        <v>#NUM!</v>
      </c>
      <c r="HD63" s="39" t="e">
        <f t="shared" ca="1" si="163"/>
        <v>#NUM!</v>
      </c>
      <c r="HF63" s="3" t="str">
        <f t="shared" si="317"/>
        <v/>
      </c>
      <c r="HG63" s="3" t="str">
        <f t="shared" si="318"/>
        <v/>
      </c>
      <c r="HH63" s="3" t="str">
        <f t="shared" ca="1" si="342"/>
        <v xml:space="preserve"> </v>
      </c>
      <c r="HI63" s="3" t="str">
        <f t="shared" ca="1" si="248"/>
        <v/>
      </c>
      <c r="HJ63" s="3" t="str">
        <f t="shared" ca="1" si="241"/>
        <v/>
      </c>
      <c r="HK63" s="3" t="str">
        <f t="shared" ca="1" si="235"/>
        <v/>
      </c>
      <c r="HL63" s="3" t="str">
        <f t="shared" ca="1" si="225"/>
        <v/>
      </c>
      <c r="HM63" s="3" t="str">
        <f t="shared" ca="1" si="215"/>
        <v/>
      </c>
      <c r="HN63" s="3" t="str">
        <f t="shared" ca="1" si="201"/>
        <v/>
      </c>
      <c r="HO63" s="3" t="str">
        <f t="shared" ca="1" si="164"/>
        <v/>
      </c>
      <c r="HP63" s="37" t="e">
        <f t="shared" ca="1" si="319"/>
        <v>#N/A</v>
      </c>
      <c r="HQ63" s="3" t="str">
        <f t="shared" ca="1" si="343"/>
        <v xml:space="preserve"> </v>
      </c>
      <c r="HR63" s="3" t="str">
        <f t="shared" ca="1" si="250"/>
        <v/>
      </c>
      <c r="HS63" s="3" t="str">
        <f t="shared" ca="1" si="242"/>
        <v/>
      </c>
      <c r="HT63" s="3" t="str">
        <f t="shared" ca="1" si="236"/>
        <v/>
      </c>
      <c r="HU63" s="3" t="str">
        <f t="shared" ca="1" si="226"/>
        <v/>
      </c>
      <c r="HV63" s="3" t="str">
        <f t="shared" ca="1" si="216"/>
        <v/>
      </c>
      <c r="HW63" s="3" t="str">
        <f t="shared" ca="1" si="202"/>
        <v/>
      </c>
      <c r="HX63" s="3" t="str">
        <f t="shared" ca="1" si="165"/>
        <v/>
      </c>
      <c r="HY63" s="37" t="e">
        <f t="shared" ca="1" si="320"/>
        <v>#N/A</v>
      </c>
      <c r="IA63" s="3" t="e">
        <f t="shared" ca="1" si="333"/>
        <v>#NUM!</v>
      </c>
      <c r="IB63" s="3" t="e">
        <f t="shared" ca="1" si="203"/>
        <v>#NUM!</v>
      </c>
      <c r="IC63" s="2" t="e">
        <f t="shared" ca="1" si="167"/>
        <v>#NUM!</v>
      </c>
      <c r="ID63" s="37" t="e">
        <f t="shared" ca="1" si="321"/>
        <v>#NUM!</v>
      </c>
      <c r="IE63" s="3" t="e">
        <f t="shared" ca="1" si="334"/>
        <v>#NUM!</v>
      </c>
      <c r="IF63" s="3" t="e">
        <f t="shared" ca="1" si="335"/>
        <v>#NUM!</v>
      </c>
      <c r="IG63" s="2" t="e">
        <f t="shared" ca="1" si="170"/>
        <v>#NUM!</v>
      </c>
      <c r="IH63" s="37" t="e">
        <f t="shared" ca="1" si="322"/>
        <v>#NUM!</v>
      </c>
      <c r="II63" s="3" t="e">
        <f t="shared" si="171"/>
        <v>#N/A</v>
      </c>
      <c r="IJ63" s="3" t="e">
        <f t="shared" si="172"/>
        <v>#N/A</v>
      </c>
      <c r="IK63" s="3" t="e">
        <f t="shared" ca="1" si="346"/>
        <v>#N/A</v>
      </c>
      <c r="IL63" s="3" t="e">
        <f t="shared" ca="1" si="270"/>
        <v>#N/A</v>
      </c>
      <c r="IM63" s="3" t="e">
        <f t="shared" ca="1" si="267"/>
        <v>#N/A</v>
      </c>
      <c r="IN63" s="3" t="e">
        <f t="shared" ca="1" si="265"/>
        <v>#N/A</v>
      </c>
      <c r="IO63" s="3" t="e">
        <f t="shared" ca="1" si="263"/>
        <v>#N/A</v>
      </c>
      <c r="IP63" s="3" t="e">
        <f t="shared" ca="1" si="261"/>
        <v>#N/A</v>
      </c>
      <c r="IQ63" s="3" t="e">
        <f t="shared" ca="1" si="259"/>
        <v>#N/A</v>
      </c>
      <c r="IR63" s="3" t="e">
        <f t="shared" ca="1" si="257"/>
        <v>#N/A</v>
      </c>
      <c r="IS63" s="3" t="e">
        <f t="shared" ca="1" si="251"/>
        <v>#N/A</v>
      </c>
      <c r="IT63" s="3" t="e">
        <f t="shared" ca="1" si="243"/>
        <v>#N/A</v>
      </c>
      <c r="IU63" s="3" t="e">
        <f t="shared" ca="1" si="237"/>
        <v>#N/A</v>
      </c>
      <c r="IV63" s="3" t="e">
        <f t="shared" ca="1" si="227"/>
        <v>#N/A</v>
      </c>
      <c r="IW63" s="3" t="e">
        <f t="shared" ca="1" si="217"/>
        <v>#N/A</v>
      </c>
      <c r="IX63" s="3" t="e">
        <f t="shared" ca="1" si="204"/>
        <v>#N/A</v>
      </c>
      <c r="IY63" s="3" t="e">
        <f t="shared" ca="1" si="173"/>
        <v>#N/A</v>
      </c>
      <c r="IZ63" s="37" t="e">
        <f t="shared" ca="1" si="323"/>
        <v>#N/A</v>
      </c>
      <c r="JB63" s="3" t="str">
        <f t="shared" si="174"/>
        <v/>
      </c>
      <c r="JC63" s="55" t="e">
        <f t="shared" si="324"/>
        <v>#NUM!</v>
      </c>
      <c r="JD63" s="41" t="e">
        <f t="shared" si="176"/>
        <v>#NUM!</v>
      </c>
      <c r="JE63" s="41" t="e">
        <f t="shared" si="177"/>
        <v>#NUM!</v>
      </c>
      <c r="JF63" s="3" t="e">
        <f t="shared" si="178"/>
        <v>#NUM!</v>
      </c>
      <c r="JG63" s="41" t="e">
        <f t="shared" si="179"/>
        <v>#NUM!</v>
      </c>
      <c r="JH63" s="41" t="e">
        <f t="shared" si="180"/>
        <v>#NUM!</v>
      </c>
      <c r="JJ63" s="37" t="e">
        <f t="shared" si="181"/>
        <v>#NUM!</v>
      </c>
      <c r="JL63" s="3" t="e">
        <f t="shared" si="182"/>
        <v>#NUM!</v>
      </c>
      <c r="JM63" s="3" t="e">
        <f t="shared" ca="1" si="337"/>
        <v>#NUM!</v>
      </c>
      <c r="JP63" s="37" t="e">
        <f t="shared" ca="1" si="183"/>
        <v>#NUM!</v>
      </c>
      <c r="JR63" s="37" t="str">
        <f t="shared" si="184"/>
        <v/>
      </c>
      <c r="JS63" s="3" t="str">
        <f t="shared" si="185"/>
        <v/>
      </c>
      <c r="JT63" s="3" t="str">
        <f t="shared" ca="1" si="344"/>
        <v xml:space="preserve"> </v>
      </c>
      <c r="JU63" s="3" t="str">
        <f t="shared" ca="1" si="253"/>
        <v/>
      </c>
      <c r="JV63" s="3" t="str">
        <f t="shared" ca="1" si="244"/>
        <v/>
      </c>
      <c r="JW63" s="3" t="str">
        <f t="shared" ca="1" si="238"/>
        <v/>
      </c>
      <c r="JX63" s="3" t="str">
        <f t="shared" ca="1" si="228"/>
        <v/>
      </c>
      <c r="JY63" s="3" t="str">
        <f t="shared" ca="1" si="218"/>
        <v/>
      </c>
      <c r="JZ63" s="3" t="str">
        <f t="shared" ca="1" si="206"/>
        <v/>
      </c>
      <c r="KA63" s="3" t="str">
        <f t="shared" ca="1" si="186"/>
        <v/>
      </c>
      <c r="KB63" s="3" t="e">
        <f t="shared" ca="1" si="187"/>
        <v>#N/A</v>
      </c>
      <c r="KC63" s="3" t="str">
        <f t="shared" ca="1" si="345"/>
        <v xml:space="preserve"> </v>
      </c>
      <c r="KD63" s="3" t="str">
        <f t="shared" ca="1" si="255"/>
        <v/>
      </c>
      <c r="KE63" s="3" t="str">
        <f t="shared" ca="1" si="245"/>
        <v/>
      </c>
      <c r="KF63" s="3" t="str">
        <f t="shared" ca="1" si="239"/>
        <v/>
      </c>
      <c r="KG63" s="3" t="str">
        <f t="shared" ca="1" si="229"/>
        <v/>
      </c>
      <c r="KH63" s="3" t="str">
        <f t="shared" ca="1" si="219"/>
        <v/>
      </c>
      <c r="KI63" s="3" t="str">
        <f t="shared" ca="1" si="207"/>
        <v/>
      </c>
      <c r="KJ63" s="3" t="str">
        <f t="shared" ca="1" si="188"/>
        <v/>
      </c>
      <c r="KK63" s="3" t="e">
        <f t="shared" ca="1" si="189"/>
        <v>#N/A</v>
      </c>
      <c r="KU63" s="3" t="e">
        <f t="shared" si="190"/>
        <v>#NUM!</v>
      </c>
      <c r="KV63" s="3" t="e">
        <f t="shared" si="191"/>
        <v>#NUM!</v>
      </c>
      <c r="KW63" s="3" t="e">
        <f t="shared" ca="1" si="347"/>
        <v>#NUM!</v>
      </c>
      <c r="KX63" s="3" t="e">
        <f t="shared" ca="1" si="272"/>
        <v>#NUM!</v>
      </c>
      <c r="KY63" s="3" t="e">
        <f t="shared" ca="1" si="268"/>
        <v>#NUM!</v>
      </c>
      <c r="KZ63" s="3" t="e">
        <f t="shared" ca="1" si="266"/>
        <v>#NUM!</v>
      </c>
      <c r="LA63" s="3" t="e">
        <f t="shared" ca="1" si="264"/>
        <v>#NUM!</v>
      </c>
      <c r="LB63" s="3" t="e">
        <f t="shared" ca="1" si="262"/>
        <v>#NUM!</v>
      </c>
      <c r="LC63" s="3" t="e">
        <f t="shared" ca="1" si="260"/>
        <v>#NUM!</v>
      </c>
      <c r="LD63" s="3" t="e">
        <f t="shared" ca="1" si="258"/>
        <v>#NUM!</v>
      </c>
      <c r="LE63" s="3" t="e">
        <f t="shared" ca="1" si="256"/>
        <v>#NUM!</v>
      </c>
      <c r="LF63" s="3" t="e">
        <f t="shared" ca="1" si="246"/>
        <v>#NUM!</v>
      </c>
      <c r="LG63" s="3" t="e">
        <f t="shared" ca="1" si="240"/>
        <v>#NUM!</v>
      </c>
      <c r="LH63" s="3" t="e">
        <f t="shared" ca="1" si="230"/>
        <v>#NUM!</v>
      </c>
      <c r="LI63" s="3" t="e">
        <f t="shared" ca="1" si="220"/>
        <v>#NUM!</v>
      </c>
      <c r="LJ63" s="3" t="e">
        <f t="shared" ca="1" si="208"/>
        <v>#NUM!</v>
      </c>
      <c r="LK63" s="3" t="e">
        <f t="shared" ca="1" si="192"/>
        <v>#NUM!</v>
      </c>
      <c r="LL63" s="37" t="e">
        <f t="shared" ca="1" si="325"/>
        <v>#NUM!</v>
      </c>
    </row>
    <row r="64" spans="1:324" s="3" customFormat="1">
      <c r="A64" s="42" t="e">
        <f>IF(D64="","",Data!C72)</f>
        <v>#N/A</v>
      </c>
      <c r="B64" s="5" t="e">
        <f>IF(D64="","",Data!B72)</f>
        <v>#N/A</v>
      </c>
      <c r="C64" s="3">
        <v>56</v>
      </c>
      <c r="D64" s="3" t="e">
        <f>IF(Data!C72="", NA(), Data!C72)</f>
        <v>#N/A</v>
      </c>
      <c r="E64" s="3" t="str">
        <f>IF(Data!C72="", " ", Data!D72)</f>
        <v xml:space="preserve"> </v>
      </c>
      <c r="F64" s="3" t="str">
        <f>IF(E64=" "," ",Data!F$26)</f>
        <v xml:space="preserve"> </v>
      </c>
      <c r="G64" s="3" t="str">
        <f>IF($C64&lt;Data!$F$37,"x"," ")</f>
        <v xml:space="preserve"> </v>
      </c>
      <c r="H64" s="3" t="e">
        <f>IF(I64="",#REF!,I64)</f>
        <v>#N/A</v>
      </c>
      <c r="I64" s="2" t="e">
        <f t="shared" si="49"/>
        <v>#N/A</v>
      </c>
      <c r="J64" s="3" t="str">
        <f>IF(AND(Data!$F$37&lt;&gt;""),IF(AD64=$E64,1,""))</f>
        <v/>
      </c>
      <c r="K64" s="3">
        <f>IF(AND(Data!$F$40&lt;&gt;""),IF(AE64=$E64,2,""))</f>
        <v>2</v>
      </c>
      <c r="L64" s="3" t="str">
        <f>IF(AND(Data!$F$43&lt;&gt;""),IF(AF64=$E64,3,""))</f>
        <v/>
      </c>
      <c r="M64" s="3" t="str">
        <f>IF(AND(Data!$F$46&lt;&gt;""),IF(AG64=$E64,4,""))</f>
        <v/>
      </c>
      <c r="N64" s="3" t="str">
        <f>IF(AND(Data!$F$49&lt;&gt;""),IF(AH64=$E64,5,""))</f>
        <v/>
      </c>
      <c r="O64" s="3" t="str">
        <f>IF(AND(Calc!$LQ$3&lt;&gt;""),IF(AI64=$E64,6,""))</f>
        <v/>
      </c>
      <c r="P64" s="3">
        <f t="shared" si="50"/>
        <v>2</v>
      </c>
      <c r="Q64" s="3">
        <f t="shared" si="51"/>
        <v>2</v>
      </c>
      <c r="R64" s="3" t="str">
        <f t="shared" si="52"/>
        <v/>
      </c>
      <c r="S64" s="3" t="str">
        <f t="shared" si="53"/>
        <v/>
      </c>
      <c r="T64" s="3" t="str">
        <f t="shared" si="54"/>
        <v/>
      </c>
      <c r="U64" s="3">
        <f t="shared" si="55"/>
        <v>2</v>
      </c>
      <c r="V64" s="3">
        <f t="shared" si="56"/>
        <v>2</v>
      </c>
      <c r="W64" s="3" t="str">
        <f t="shared" si="57"/>
        <v/>
      </c>
      <c r="X64" s="3" t="str">
        <f t="shared" si="58"/>
        <v/>
      </c>
      <c r="Y64" s="3">
        <f t="shared" si="59"/>
        <v>2</v>
      </c>
      <c r="Z64" s="3">
        <f t="shared" si="60"/>
        <v>2</v>
      </c>
      <c r="AA64" s="3" t="str">
        <f t="shared" si="61"/>
        <v/>
      </c>
      <c r="AB64" s="3">
        <f t="shared" si="62"/>
        <v>2</v>
      </c>
      <c r="AC64" s="49">
        <f t="shared" si="63"/>
        <v>2</v>
      </c>
      <c r="AD64" s="3" t="str">
        <f>IF($C64&lt;Data!$F$37,E64,"")</f>
        <v/>
      </c>
      <c r="AE64" s="3" t="str">
        <f>IF(AND($C64&gt;=Data!$F$37),IF($C64&lt;Data!$F$40,E64,""))</f>
        <v xml:space="preserve"> </v>
      </c>
      <c r="AF64" s="3" t="b">
        <f>IF(AND($C64&gt;=Data!$F$40),IF($C64&lt;Data!$F$43,E64,""))</f>
        <v>0</v>
      </c>
      <c r="AG64" s="3" t="b">
        <f>IF(AND($C64&gt;=Data!$F$43),IF($C64&lt;Data!$F$46,E64,""))</f>
        <v>0</v>
      </c>
      <c r="AH64" s="3" t="b">
        <f>IF(AND($C64&gt;=Data!$F$46),IF($C64&lt;Data!$F$49,E64,""))</f>
        <v>0</v>
      </c>
      <c r="AI64" s="3" t="b">
        <f>IF(AND($C64&gt;=Data!$F$49),IF($C64&lt;=Calc!$LQ$3,E64,""))</f>
        <v>0</v>
      </c>
      <c r="AJ64" s="3" t="str">
        <f t="shared" si="274"/>
        <v xml:space="preserve"> </v>
      </c>
      <c r="AK64" s="3" t="str">
        <f t="shared" si="64"/>
        <v/>
      </c>
      <c r="AL64" s="3" t="e">
        <f t="shared" si="65"/>
        <v>#NUM!</v>
      </c>
      <c r="AM64" s="3" t="str">
        <f t="shared" si="66"/>
        <v/>
      </c>
      <c r="AN64" s="3" t="str">
        <f t="shared" si="67"/>
        <v/>
      </c>
      <c r="AO64" s="3" t="str">
        <f t="shared" si="68"/>
        <v/>
      </c>
      <c r="AP64" s="3" t="str">
        <f t="shared" si="69"/>
        <v/>
      </c>
      <c r="AQ64" s="3" t="e">
        <f t="shared" si="338"/>
        <v>#NUM!</v>
      </c>
      <c r="AR64" s="3" t="e">
        <f t="shared" si="339"/>
        <v>#NUM!</v>
      </c>
      <c r="AS64" s="3" t="str">
        <f t="shared" si="340"/>
        <v/>
      </c>
      <c r="AT64" s="3" t="str">
        <f t="shared" si="73"/>
        <v/>
      </c>
      <c r="AU64" s="3" t="str">
        <f t="shared" si="74"/>
        <v/>
      </c>
      <c r="AV64" s="3" t="e">
        <f t="shared" si="75"/>
        <v>#NUM!</v>
      </c>
      <c r="AW64" s="3" t="e">
        <f t="shared" si="76"/>
        <v>#NUM!</v>
      </c>
      <c r="AX64" s="3" t="str">
        <f t="shared" si="77"/>
        <v/>
      </c>
      <c r="AY64" s="3" t="str">
        <f t="shared" si="78"/>
        <v/>
      </c>
      <c r="AZ64" s="3" t="e">
        <f t="shared" si="79"/>
        <v>#NUM!</v>
      </c>
      <c r="BA64" s="3" t="e">
        <f t="shared" si="80"/>
        <v>#NUM!</v>
      </c>
      <c r="BB64" s="3" t="str">
        <f t="shared" si="81"/>
        <v/>
      </c>
      <c r="BC64" s="3" t="e">
        <f t="shared" si="82"/>
        <v>#NUM!</v>
      </c>
      <c r="BD64" s="3" t="e">
        <f t="shared" si="83"/>
        <v>#NUM!</v>
      </c>
      <c r="BE64" s="3" t="e">
        <f t="shared" si="84"/>
        <v>#NUM!</v>
      </c>
      <c r="BF64" s="9" t="e">
        <f t="shared" si="275"/>
        <v>#N/A</v>
      </c>
      <c r="BG64" s="3" t="e">
        <f t="shared" si="276"/>
        <v>#N/A</v>
      </c>
      <c r="BH64" s="3" t="e">
        <f t="shared" si="348"/>
        <v>#N/A</v>
      </c>
      <c r="BI64" s="3" t="e">
        <f t="shared" si="85"/>
        <v>#NUM!</v>
      </c>
      <c r="BJ64" s="44" t="str">
        <f t="shared" si="86"/>
        <v/>
      </c>
      <c r="BK64" s="52">
        <f t="shared" si="277"/>
        <v>2</v>
      </c>
      <c r="BL64" s="52" t="str">
        <f t="shared" ca="1" si="341"/>
        <v xml:space="preserve"> </v>
      </c>
      <c r="BM64" s="52" t="str">
        <f t="shared" ca="1" si="232"/>
        <v xml:space="preserve"> </v>
      </c>
      <c r="BN64" s="52" t="str">
        <f t="shared" ca="1" si="221"/>
        <v xml:space="preserve"> </v>
      </c>
      <c r="BO64" s="52" t="str">
        <f t="shared" ca="1" si="209"/>
        <v xml:space="preserve"> </v>
      </c>
      <c r="BP64" s="52" t="str">
        <f t="shared" ca="1" si="194"/>
        <v xml:space="preserve"> </v>
      </c>
      <c r="BQ64" s="52" t="str">
        <f t="shared" ca="1" si="87"/>
        <v xml:space="preserve"> </v>
      </c>
      <c r="BR64" s="52" t="e">
        <f t="shared" ca="1" si="278"/>
        <v>#N/A</v>
      </c>
      <c r="BS64" s="52"/>
      <c r="BT64" s="3" t="str">
        <f t="shared" si="279"/>
        <v/>
      </c>
      <c r="BU64" s="3">
        <f t="shared" si="280"/>
        <v>0</v>
      </c>
      <c r="BV64" s="3">
        <f t="shared" si="89"/>
        <v>1</v>
      </c>
      <c r="BW64" s="3">
        <f t="shared" si="326"/>
        <v>0</v>
      </c>
      <c r="BX64" s="3" t="str">
        <f t="shared" ca="1" si="281"/>
        <v xml:space="preserve"> </v>
      </c>
      <c r="BY64" s="3" t="str">
        <f t="shared" ca="1" si="233"/>
        <v/>
      </c>
      <c r="BZ64" s="3" t="str">
        <f t="shared" ca="1" si="222"/>
        <v/>
      </c>
      <c r="CA64" s="3" t="str">
        <f t="shared" ca="1" si="210"/>
        <v/>
      </c>
      <c r="CB64" s="3" t="str">
        <f t="shared" ca="1" si="195"/>
        <v/>
      </c>
      <c r="CC64" s="3" t="str">
        <f t="shared" ca="1" si="91"/>
        <v/>
      </c>
      <c r="CD64" s="3" t="str">
        <f t="shared" ca="1" si="8"/>
        <v/>
      </c>
      <c r="CE64" s="3" t="str">
        <f t="shared" ca="1" si="282"/>
        <v/>
      </c>
      <c r="CF64" s="3" t="str">
        <f t="shared" si="283"/>
        <v/>
      </c>
      <c r="CG64" s="37" t="e">
        <f t="shared" ca="1" si="284"/>
        <v>#N/A</v>
      </c>
      <c r="CH64" s="3" t="str">
        <f t="shared" si="285"/>
        <v/>
      </c>
      <c r="CI64" s="3">
        <f t="shared" si="92"/>
        <v>0</v>
      </c>
      <c r="CJ64" s="3">
        <f t="shared" si="196"/>
        <v>1</v>
      </c>
      <c r="CK64" s="3">
        <f t="shared" si="327"/>
        <v>0</v>
      </c>
      <c r="CL64" s="3" t="str">
        <f t="shared" ca="1" si="286"/>
        <v xml:space="preserve"> </v>
      </c>
      <c r="CM64" s="3" t="str">
        <f t="shared" ca="1" si="234"/>
        <v/>
      </c>
      <c r="CN64" s="3" t="str">
        <f t="shared" ca="1" si="223"/>
        <v/>
      </c>
      <c r="CO64" s="3" t="str">
        <f t="shared" ca="1" si="211"/>
        <v/>
      </c>
      <c r="CP64" s="3" t="str">
        <f t="shared" ca="1" si="198"/>
        <v/>
      </c>
      <c r="CQ64" s="3" t="str">
        <f t="shared" ca="1" si="93"/>
        <v/>
      </c>
      <c r="CR64" s="3" t="str">
        <f t="shared" ca="1" si="94"/>
        <v/>
      </c>
      <c r="CS64" s="3" t="str">
        <f t="shared" ca="1" si="287"/>
        <v/>
      </c>
      <c r="CT64" s="3" t="str">
        <f t="shared" si="96"/>
        <v/>
      </c>
      <c r="CU64" s="37" t="e">
        <f t="shared" ca="1" si="97"/>
        <v>#N/A</v>
      </c>
      <c r="CW64" s="3" t="str">
        <f t="shared" ca="1" si="328"/>
        <v/>
      </c>
      <c r="CX64" s="3">
        <f t="shared" ca="1" si="212"/>
        <v>0</v>
      </c>
      <c r="CY64" s="2">
        <f t="shared" ca="1" si="99"/>
        <v>0</v>
      </c>
      <c r="CZ64" s="3" t="str">
        <f t="shared" ca="1" si="288"/>
        <v/>
      </c>
      <c r="DA64" s="3" t="str">
        <f t="shared" ca="1" si="289"/>
        <v/>
      </c>
      <c r="DB64" s="3" t="str">
        <f t="shared" ca="1" si="290"/>
        <v/>
      </c>
      <c r="DC64" s="3" t="str">
        <f t="shared" ca="1" si="291"/>
        <v/>
      </c>
      <c r="DD64" s="37" t="e">
        <f t="shared" ca="1" si="292"/>
        <v>#N/A</v>
      </c>
      <c r="DE64" s="3" t="str">
        <f t="shared" ca="1" si="329"/>
        <v/>
      </c>
      <c r="DF64" s="3">
        <f t="shared" ca="1" si="199"/>
        <v>0</v>
      </c>
      <c r="DG64" s="2">
        <f t="shared" ca="1" si="102"/>
        <v>0</v>
      </c>
      <c r="DH64" s="3" t="str">
        <f t="shared" ca="1" si="293"/>
        <v/>
      </c>
      <c r="DI64" s="3" t="str">
        <f t="shared" ca="1" si="273"/>
        <v/>
      </c>
      <c r="DJ64" s="3" t="str">
        <f t="shared" ca="1" si="294"/>
        <v/>
      </c>
      <c r="DK64" s="3" t="str">
        <f t="shared" ca="1" si="103"/>
        <v/>
      </c>
      <c r="DL64" s="37" t="e">
        <f t="shared" ca="1" si="295"/>
        <v>#N/A</v>
      </c>
      <c r="DN64" s="2" t="str">
        <f t="shared" si="296"/>
        <v xml:space="preserve"> </v>
      </c>
      <c r="DO64" s="3" t="str">
        <f t="shared" si="104"/>
        <v xml:space="preserve"> </v>
      </c>
      <c r="DP64" s="3" t="str">
        <f t="shared" si="105"/>
        <v xml:space="preserve"> </v>
      </c>
      <c r="DT64" s="37" t="e">
        <f t="shared" si="297"/>
        <v>#N/A</v>
      </c>
      <c r="DU64" s="7">
        <v>57</v>
      </c>
      <c r="DV64" s="7">
        <v>23</v>
      </c>
      <c r="DW64" s="7">
        <v>35</v>
      </c>
      <c r="DX64" s="7"/>
      <c r="DY64" s="7" t="e">
        <f t="shared" si="298"/>
        <v>#NUM!</v>
      </c>
      <c r="DZ64" s="7" t="e">
        <f t="shared" si="299"/>
        <v>#NUM!</v>
      </c>
      <c r="EA64" s="7" t="e">
        <f t="shared" si="300"/>
        <v>#NUM!</v>
      </c>
      <c r="EB64" s="7" t="e">
        <f t="shared" si="330"/>
        <v>#NUM!</v>
      </c>
      <c r="EC64" s="3" t="e">
        <f t="shared" si="301"/>
        <v>#NUM!</v>
      </c>
      <c r="ED64" s="3" t="str">
        <f t="shared" si="108"/>
        <v/>
      </c>
      <c r="EE64" s="3" t="e">
        <f t="shared" si="109"/>
        <v>#DIV/0!</v>
      </c>
      <c r="EF64" s="3" t="str">
        <f t="shared" si="110"/>
        <v/>
      </c>
      <c r="EG64" s="3" t="str">
        <f t="shared" si="111"/>
        <v/>
      </c>
      <c r="EH64" s="3" t="str">
        <f t="shared" si="112"/>
        <v/>
      </c>
      <c r="EI64" s="3" t="str">
        <f t="shared" si="113"/>
        <v/>
      </c>
      <c r="EJ64" s="3" t="e">
        <f t="shared" si="114"/>
        <v>#DIV/0!</v>
      </c>
      <c r="EK64" s="3" t="e">
        <f t="shared" si="115"/>
        <v>#DIV/0!</v>
      </c>
      <c r="EL64" s="3" t="str">
        <f t="shared" si="116"/>
        <v/>
      </c>
      <c r="EM64" s="3" t="str">
        <f t="shared" si="117"/>
        <v/>
      </c>
      <c r="EN64" s="3" t="str">
        <f t="shared" si="118"/>
        <v/>
      </c>
      <c r="EO64" s="3" t="e">
        <f t="shared" si="119"/>
        <v>#DIV/0!</v>
      </c>
      <c r="EP64" s="3" t="e">
        <f t="shared" si="120"/>
        <v>#DIV/0!</v>
      </c>
      <c r="EQ64" s="3" t="str">
        <f t="shared" si="121"/>
        <v/>
      </c>
      <c r="ER64" s="3" t="str">
        <f t="shared" si="122"/>
        <v/>
      </c>
      <c r="ES64" s="3" t="e">
        <f t="shared" si="123"/>
        <v>#DIV/0!</v>
      </c>
      <c r="ET64" s="3" t="e">
        <f t="shared" si="124"/>
        <v>#DIV/0!</v>
      </c>
      <c r="EU64" s="3" t="str">
        <f t="shared" si="125"/>
        <v/>
      </c>
      <c r="EV64" s="3" t="e">
        <f t="shared" si="126"/>
        <v>#DIV/0!</v>
      </c>
      <c r="EW64" s="3" t="e">
        <f t="shared" si="127"/>
        <v>#DIV/0!</v>
      </c>
      <c r="EX64" s="3" t="e">
        <f t="shared" si="128"/>
        <v>#NUM!</v>
      </c>
      <c r="EZ64" s="40">
        <f t="shared" si="302"/>
        <v>1</v>
      </c>
      <c r="FA64" s="9" t="e">
        <f t="shared" si="303"/>
        <v>#NUM!</v>
      </c>
      <c r="FB64" s="9" t="e">
        <f t="shared" si="304"/>
        <v>#N/A</v>
      </c>
      <c r="FC64" s="9" t="e">
        <f t="shared" si="305"/>
        <v>#N/A</v>
      </c>
      <c r="FD64" s="9" t="e">
        <f t="shared" si="306"/>
        <v>#N/A</v>
      </c>
      <c r="FE64" s="3" t="e">
        <f t="shared" si="129"/>
        <v>#NUM!</v>
      </c>
      <c r="FG64" s="3" t="str">
        <f t="shared" si="130"/>
        <v/>
      </c>
      <c r="FH64" s="3" t="e">
        <f t="shared" si="131"/>
        <v>#DIV/0!</v>
      </c>
      <c r="FI64" s="3" t="str">
        <f t="shared" si="132"/>
        <v/>
      </c>
      <c r="FJ64" s="3" t="str">
        <f t="shared" si="133"/>
        <v/>
      </c>
      <c r="FK64" s="3" t="str">
        <f t="shared" si="134"/>
        <v/>
      </c>
      <c r="FL64" s="3" t="str">
        <f t="shared" si="135"/>
        <v/>
      </c>
      <c r="FM64" s="3" t="e">
        <f t="shared" si="136"/>
        <v>#DIV/0!</v>
      </c>
      <c r="FN64" s="3" t="e">
        <f t="shared" si="137"/>
        <v>#DIV/0!</v>
      </c>
      <c r="FO64" s="3" t="str">
        <f t="shared" si="138"/>
        <v/>
      </c>
      <c r="FP64" s="3" t="str">
        <f t="shared" si="139"/>
        <v/>
      </c>
      <c r="FQ64" s="3" t="str">
        <f t="shared" si="140"/>
        <v/>
      </c>
      <c r="FR64" s="3" t="e">
        <f t="shared" si="141"/>
        <v>#DIV/0!</v>
      </c>
      <c r="FS64" s="3" t="e">
        <f t="shared" si="142"/>
        <v>#DIV/0!</v>
      </c>
      <c r="FT64" s="3" t="str">
        <f t="shared" si="143"/>
        <v/>
      </c>
      <c r="FU64" s="3" t="str">
        <f t="shared" si="144"/>
        <v/>
      </c>
      <c r="FV64" s="3" t="e">
        <f t="shared" si="145"/>
        <v>#DIV/0!</v>
      </c>
      <c r="FW64" s="3" t="e">
        <f t="shared" si="146"/>
        <v>#DIV/0!</v>
      </c>
      <c r="FX64" s="3" t="str">
        <f t="shared" si="147"/>
        <v/>
      </c>
      <c r="FY64" s="3" t="e">
        <f t="shared" si="148"/>
        <v>#DIV/0!</v>
      </c>
      <c r="FZ64" s="3" t="e">
        <f t="shared" si="149"/>
        <v>#DIV/0!</v>
      </c>
      <c r="GA64" s="3" t="e">
        <f t="shared" si="150"/>
        <v>#NUM!</v>
      </c>
      <c r="GB64" s="3" t="str">
        <f t="shared" si="151"/>
        <v/>
      </c>
      <c r="GC64" s="3" t="str">
        <f t="shared" si="152"/>
        <v/>
      </c>
      <c r="GD64" s="3" t="str">
        <f t="shared" si="153"/>
        <v/>
      </c>
      <c r="GE64" s="3" t="str">
        <f t="shared" si="154"/>
        <v/>
      </c>
      <c r="GF64" s="3" t="str">
        <f t="shared" si="155"/>
        <v/>
      </c>
      <c r="GG64" s="3" t="str">
        <f t="shared" si="156"/>
        <v/>
      </c>
      <c r="GI64" s="9" t="str">
        <f t="shared" si="200"/>
        <v/>
      </c>
      <c r="GJ64" s="9" t="str">
        <f t="shared" si="331"/>
        <v/>
      </c>
      <c r="GK64" s="9" t="str">
        <f t="shared" si="332"/>
        <v/>
      </c>
      <c r="GL64" s="41" t="e">
        <f t="shared" si="159"/>
        <v>#DIV/0!</v>
      </c>
      <c r="GM64" s="41" t="e">
        <f t="shared" si="160"/>
        <v>#DIV/0!</v>
      </c>
      <c r="GN64" s="41" t="e">
        <f t="shared" si="307"/>
        <v>#N/A</v>
      </c>
      <c r="GO64" s="41" t="e">
        <f t="shared" si="308"/>
        <v>#N/A</v>
      </c>
      <c r="GP64" s="3" t="e">
        <f t="shared" si="161"/>
        <v>#NUM!</v>
      </c>
      <c r="GQ64" s="55" t="e">
        <f t="shared" si="309"/>
        <v>#NUM!</v>
      </c>
      <c r="GR64" s="55" t="e">
        <f t="shared" si="310"/>
        <v>#NUM!</v>
      </c>
      <c r="GS64" s="3" t="e">
        <f t="shared" si="311"/>
        <v>#NUM!</v>
      </c>
      <c r="GT64" s="3" t="e">
        <f t="shared" si="312"/>
        <v>#NUM!</v>
      </c>
      <c r="GU64" s="3" t="e">
        <f t="shared" si="313"/>
        <v>#NUM!</v>
      </c>
      <c r="GV64" s="3" t="e">
        <f t="shared" si="314"/>
        <v>#NUM!</v>
      </c>
      <c r="GX64" s="37" t="e">
        <f t="shared" si="315"/>
        <v>#NUM!</v>
      </c>
      <c r="GZ64" s="3" t="e">
        <f t="shared" si="316"/>
        <v>#NUM!</v>
      </c>
      <c r="HA64" s="3" t="e">
        <f t="shared" ca="1" si="336"/>
        <v>#NUM!</v>
      </c>
      <c r="HB64" s="2" t="e">
        <f t="shared" ca="1" si="214"/>
        <v>#NUM!</v>
      </c>
      <c r="HC64" s="2" t="e">
        <f t="shared" ca="1" si="224"/>
        <v>#NUM!</v>
      </c>
      <c r="HD64" s="39" t="e">
        <f t="shared" ca="1" si="163"/>
        <v>#NUM!</v>
      </c>
      <c r="HF64" s="3" t="str">
        <f t="shared" si="317"/>
        <v/>
      </c>
      <c r="HG64" s="3" t="str">
        <f t="shared" si="318"/>
        <v/>
      </c>
      <c r="HH64" s="3" t="str">
        <f t="shared" ca="1" si="342"/>
        <v xml:space="preserve"> </v>
      </c>
      <c r="HI64" s="3" t="str">
        <f t="shared" ca="1" si="248"/>
        <v/>
      </c>
      <c r="HJ64" s="3" t="str">
        <f t="shared" ca="1" si="241"/>
        <v/>
      </c>
      <c r="HK64" s="3" t="str">
        <f t="shared" ca="1" si="235"/>
        <v/>
      </c>
      <c r="HL64" s="3" t="str">
        <f t="shared" ca="1" si="225"/>
        <v/>
      </c>
      <c r="HM64" s="3" t="str">
        <f t="shared" ca="1" si="215"/>
        <v/>
      </c>
      <c r="HN64" s="3" t="str">
        <f t="shared" ca="1" si="201"/>
        <v/>
      </c>
      <c r="HO64" s="3" t="str">
        <f t="shared" ca="1" si="164"/>
        <v/>
      </c>
      <c r="HP64" s="37" t="e">
        <f t="shared" ca="1" si="319"/>
        <v>#N/A</v>
      </c>
      <c r="HQ64" s="3" t="str">
        <f t="shared" ca="1" si="343"/>
        <v xml:space="preserve"> </v>
      </c>
      <c r="HR64" s="3" t="str">
        <f t="shared" ca="1" si="250"/>
        <v/>
      </c>
      <c r="HS64" s="3" t="str">
        <f t="shared" ca="1" si="242"/>
        <v/>
      </c>
      <c r="HT64" s="3" t="str">
        <f t="shared" ca="1" si="236"/>
        <v/>
      </c>
      <c r="HU64" s="3" t="str">
        <f t="shared" ca="1" si="226"/>
        <v/>
      </c>
      <c r="HV64" s="3" t="str">
        <f t="shared" ca="1" si="216"/>
        <v/>
      </c>
      <c r="HW64" s="3" t="str">
        <f t="shared" ca="1" si="202"/>
        <v/>
      </c>
      <c r="HX64" s="3" t="str">
        <f t="shared" ca="1" si="165"/>
        <v/>
      </c>
      <c r="HY64" s="37" t="e">
        <f t="shared" ca="1" si="320"/>
        <v>#N/A</v>
      </c>
      <c r="IA64" s="3" t="e">
        <f t="shared" ca="1" si="333"/>
        <v>#NUM!</v>
      </c>
      <c r="IB64" s="3" t="e">
        <f t="shared" ca="1" si="203"/>
        <v>#NUM!</v>
      </c>
      <c r="IC64" s="2" t="e">
        <f t="shared" ca="1" si="167"/>
        <v>#NUM!</v>
      </c>
      <c r="ID64" s="37" t="e">
        <f t="shared" ca="1" si="321"/>
        <v>#NUM!</v>
      </c>
      <c r="IE64" s="3" t="e">
        <f t="shared" ca="1" si="334"/>
        <v>#NUM!</v>
      </c>
      <c r="IF64" s="3" t="e">
        <f t="shared" ca="1" si="335"/>
        <v>#NUM!</v>
      </c>
      <c r="IG64" s="2" t="e">
        <f t="shared" ca="1" si="170"/>
        <v>#NUM!</v>
      </c>
      <c r="IH64" s="37" t="e">
        <f t="shared" ca="1" si="322"/>
        <v>#NUM!</v>
      </c>
      <c r="II64" s="3" t="e">
        <f t="shared" si="171"/>
        <v>#N/A</v>
      </c>
      <c r="IJ64" s="3" t="e">
        <f t="shared" si="172"/>
        <v>#N/A</v>
      </c>
      <c r="IK64" s="3" t="e">
        <f t="shared" ca="1" si="346"/>
        <v>#N/A</v>
      </c>
      <c r="IL64" s="3" t="e">
        <f t="shared" ca="1" si="270"/>
        <v>#N/A</v>
      </c>
      <c r="IM64" s="3" t="e">
        <f t="shared" ca="1" si="267"/>
        <v>#N/A</v>
      </c>
      <c r="IN64" s="3" t="e">
        <f t="shared" ca="1" si="265"/>
        <v>#N/A</v>
      </c>
      <c r="IO64" s="3" t="e">
        <f t="shared" ca="1" si="263"/>
        <v>#N/A</v>
      </c>
      <c r="IP64" s="3" t="e">
        <f t="shared" ca="1" si="261"/>
        <v>#N/A</v>
      </c>
      <c r="IQ64" s="3" t="e">
        <f t="shared" ca="1" si="259"/>
        <v>#N/A</v>
      </c>
      <c r="IR64" s="3" t="e">
        <f t="shared" ca="1" si="257"/>
        <v>#N/A</v>
      </c>
      <c r="IS64" s="3" t="e">
        <f t="shared" ca="1" si="251"/>
        <v>#N/A</v>
      </c>
      <c r="IT64" s="3" t="e">
        <f t="shared" ca="1" si="243"/>
        <v>#N/A</v>
      </c>
      <c r="IU64" s="3" t="e">
        <f t="shared" ca="1" si="237"/>
        <v>#N/A</v>
      </c>
      <c r="IV64" s="3" t="e">
        <f t="shared" ca="1" si="227"/>
        <v>#N/A</v>
      </c>
      <c r="IW64" s="3" t="e">
        <f t="shared" ca="1" si="217"/>
        <v>#N/A</v>
      </c>
      <c r="IX64" s="3" t="e">
        <f t="shared" ca="1" si="204"/>
        <v>#N/A</v>
      </c>
      <c r="IY64" s="3" t="e">
        <f t="shared" ca="1" si="173"/>
        <v>#N/A</v>
      </c>
      <c r="IZ64" s="37" t="e">
        <f t="shared" ca="1" si="323"/>
        <v>#N/A</v>
      </c>
      <c r="JB64" s="3" t="str">
        <f t="shared" si="174"/>
        <v/>
      </c>
      <c r="JC64" s="55" t="e">
        <f t="shared" si="324"/>
        <v>#NUM!</v>
      </c>
      <c r="JD64" s="41" t="e">
        <f t="shared" si="176"/>
        <v>#NUM!</v>
      </c>
      <c r="JE64" s="41" t="e">
        <f t="shared" si="177"/>
        <v>#NUM!</v>
      </c>
      <c r="JF64" s="3" t="e">
        <f t="shared" si="178"/>
        <v>#NUM!</v>
      </c>
      <c r="JG64" s="41" t="e">
        <f t="shared" si="179"/>
        <v>#NUM!</v>
      </c>
      <c r="JH64" s="41" t="e">
        <f t="shared" si="180"/>
        <v>#NUM!</v>
      </c>
      <c r="JJ64" s="37" t="e">
        <f t="shared" si="181"/>
        <v>#NUM!</v>
      </c>
      <c r="JL64" s="3" t="e">
        <f t="shared" si="182"/>
        <v>#NUM!</v>
      </c>
      <c r="JM64" s="3" t="e">
        <f t="shared" ca="1" si="337"/>
        <v>#NUM!</v>
      </c>
      <c r="JP64" s="37" t="e">
        <f t="shared" ca="1" si="183"/>
        <v>#NUM!</v>
      </c>
      <c r="JR64" s="37" t="str">
        <f t="shared" si="184"/>
        <v/>
      </c>
      <c r="JS64" s="3" t="str">
        <f t="shared" si="185"/>
        <v/>
      </c>
      <c r="JT64" s="3" t="str">
        <f t="shared" ca="1" si="344"/>
        <v xml:space="preserve"> </v>
      </c>
      <c r="JU64" s="3" t="str">
        <f t="shared" ca="1" si="253"/>
        <v/>
      </c>
      <c r="JV64" s="3" t="str">
        <f t="shared" ca="1" si="244"/>
        <v/>
      </c>
      <c r="JW64" s="3" t="str">
        <f t="shared" ca="1" si="238"/>
        <v/>
      </c>
      <c r="JX64" s="3" t="str">
        <f t="shared" ca="1" si="228"/>
        <v/>
      </c>
      <c r="JY64" s="3" t="str">
        <f t="shared" ca="1" si="218"/>
        <v/>
      </c>
      <c r="JZ64" s="3" t="str">
        <f t="shared" ca="1" si="206"/>
        <v/>
      </c>
      <c r="KA64" s="3" t="str">
        <f t="shared" ca="1" si="186"/>
        <v/>
      </c>
      <c r="KB64" s="3" t="e">
        <f t="shared" ca="1" si="187"/>
        <v>#N/A</v>
      </c>
      <c r="KC64" s="3" t="str">
        <f t="shared" ca="1" si="345"/>
        <v xml:space="preserve"> </v>
      </c>
      <c r="KD64" s="3" t="str">
        <f t="shared" ca="1" si="255"/>
        <v/>
      </c>
      <c r="KE64" s="3" t="str">
        <f t="shared" ca="1" si="245"/>
        <v/>
      </c>
      <c r="KF64" s="3" t="str">
        <f t="shared" ca="1" si="239"/>
        <v/>
      </c>
      <c r="KG64" s="3" t="str">
        <f t="shared" ca="1" si="229"/>
        <v/>
      </c>
      <c r="KH64" s="3" t="str">
        <f t="shared" ca="1" si="219"/>
        <v/>
      </c>
      <c r="KI64" s="3" t="str">
        <f t="shared" ca="1" si="207"/>
        <v/>
      </c>
      <c r="KJ64" s="3" t="str">
        <f t="shared" ca="1" si="188"/>
        <v/>
      </c>
      <c r="KK64" s="3" t="e">
        <f t="shared" ca="1" si="189"/>
        <v>#N/A</v>
      </c>
      <c r="KU64" s="3" t="e">
        <f t="shared" si="190"/>
        <v>#NUM!</v>
      </c>
      <c r="KV64" s="3" t="e">
        <f t="shared" si="191"/>
        <v>#NUM!</v>
      </c>
      <c r="KW64" s="3" t="e">
        <f t="shared" ca="1" si="347"/>
        <v>#NUM!</v>
      </c>
      <c r="KX64" s="3" t="e">
        <f t="shared" ca="1" si="272"/>
        <v>#NUM!</v>
      </c>
      <c r="KY64" s="3" t="e">
        <f t="shared" ca="1" si="268"/>
        <v>#NUM!</v>
      </c>
      <c r="KZ64" s="3" t="e">
        <f t="shared" ca="1" si="266"/>
        <v>#NUM!</v>
      </c>
      <c r="LA64" s="3" t="e">
        <f t="shared" ca="1" si="264"/>
        <v>#NUM!</v>
      </c>
      <c r="LB64" s="3" t="e">
        <f t="shared" ca="1" si="262"/>
        <v>#NUM!</v>
      </c>
      <c r="LC64" s="3" t="e">
        <f t="shared" ca="1" si="260"/>
        <v>#NUM!</v>
      </c>
      <c r="LD64" s="3" t="e">
        <f t="shared" ca="1" si="258"/>
        <v>#NUM!</v>
      </c>
      <c r="LE64" s="3" t="e">
        <f t="shared" ca="1" si="256"/>
        <v>#NUM!</v>
      </c>
      <c r="LF64" s="3" t="e">
        <f t="shared" ca="1" si="246"/>
        <v>#NUM!</v>
      </c>
      <c r="LG64" s="3" t="e">
        <f t="shared" ca="1" si="240"/>
        <v>#NUM!</v>
      </c>
      <c r="LH64" s="3" t="e">
        <f t="shared" ca="1" si="230"/>
        <v>#NUM!</v>
      </c>
      <c r="LI64" s="3" t="e">
        <f t="shared" ca="1" si="220"/>
        <v>#NUM!</v>
      </c>
      <c r="LJ64" s="3" t="e">
        <f t="shared" ca="1" si="208"/>
        <v>#NUM!</v>
      </c>
      <c r="LK64" s="3" t="e">
        <f t="shared" ca="1" si="192"/>
        <v>#NUM!</v>
      </c>
      <c r="LL64" s="37" t="e">
        <f t="shared" ca="1" si="325"/>
        <v>#NUM!</v>
      </c>
    </row>
    <row r="65" spans="1:324" s="3" customFormat="1">
      <c r="A65" s="42" t="e">
        <f>IF(D65="","",Data!C73)</f>
        <v>#N/A</v>
      </c>
      <c r="B65" s="5" t="e">
        <f>IF(D65="","",Data!B73)</f>
        <v>#N/A</v>
      </c>
      <c r="C65" s="3">
        <v>57</v>
      </c>
      <c r="D65" s="3" t="e">
        <f>IF(Data!C73="", NA(), Data!C73)</f>
        <v>#N/A</v>
      </c>
      <c r="E65" s="3" t="str">
        <f>IF(Data!C73="", " ", Data!D73)</f>
        <v xml:space="preserve"> </v>
      </c>
      <c r="F65" s="3" t="str">
        <f>IF(E65=" "," ",Data!F$26)</f>
        <v xml:space="preserve"> </v>
      </c>
      <c r="G65" s="3" t="str">
        <f>IF($C65&lt;Data!$F$37,"x"," ")</f>
        <v xml:space="preserve"> </v>
      </c>
      <c r="H65" s="3" t="e">
        <f>IF(I65="",#REF!,I65)</f>
        <v>#N/A</v>
      </c>
      <c r="I65" s="2" t="e">
        <f t="shared" si="49"/>
        <v>#N/A</v>
      </c>
      <c r="J65" s="3" t="str">
        <f>IF(AND(Data!$F$37&lt;&gt;""),IF(AD65=$E65,1,""))</f>
        <v/>
      </c>
      <c r="K65" s="3">
        <f>IF(AND(Data!$F$40&lt;&gt;""),IF(AE65=$E65,2,""))</f>
        <v>2</v>
      </c>
      <c r="L65" s="3" t="str">
        <f>IF(AND(Data!$F$43&lt;&gt;""),IF(AF65=$E65,3,""))</f>
        <v/>
      </c>
      <c r="M65" s="3" t="str">
        <f>IF(AND(Data!$F$46&lt;&gt;""),IF(AG65=$E65,4,""))</f>
        <v/>
      </c>
      <c r="N65" s="3" t="str">
        <f>IF(AND(Data!$F$49&lt;&gt;""),IF(AH65=$E65,5,""))</f>
        <v/>
      </c>
      <c r="O65" s="3" t="str">
        <f>IF(AND(Calc!$LQ$3&lt;&gt;""),IF(AI65=$E65,6,""))</f>
        <v/>
      </c>
      <c r="P65" s="3">
        <f t="shared" si="50"/>
        <v>2</v>
      </c>
      <c r="Q65" s="3">
        <f t="shared" si="51"/>
        <v>2</v>
      </c>
      <c r="R65" s="3" t="str">
        <f t="shared" si="52"/>
        <v/>
      </c>
      <c r="S65" s="3" t="str">
        <f t="shared" si="53"/>
        <v/>
      </c>
      <c r="T65" s="3" t="str">
        <f t="shared" si="54"/>
        <v/>
      </c>
      <c r="U65" s="3">
        <f t="shared" si="55"/>
        <v>2</v>
      </c>
      <c r="V65" s="3">
        <f t="shared" si="56"/>
        <v>2</v>
      </c>
      <c r="W65" s="3" t="str">
        <f t="shared" si="57"/>
        <v/>
      </c>
      <c r="X65" s="3" t="str">
        <f t="shared" si="58"/>
        <v/>
      </c>
      <c r="Y65" s="3">
        <f t="shared" si="59"/>
        <v>2</v>
      </c>
      <c r="Z65" s="3">
        <f t="shared" si="60"/>
        <v>2</v>
      </c>
      <c r="AA65" s="3" t="str">
        <f t="shared" si="61"/>
        <v/>
      </c>
      <c r="AB65" s="3">
        <f t="shared" si="62"/>
        <v>2</v>
      </c>
      <c r="AC65" s="49">
        <f t="shared" si="63"/>
        <v>2</v>
      </c>
      <c r="AD65" s="3" t="str">
        <f>IF($C65&lt;Data!$F$37,E65,"")</f>
        <v/>
      </c>
      <c r="AE65" s="3" t="str">
        <f>IF(AND($C65&gt;=Data!$F$37),IF($C65&lt;Data!$F$40,E65,""))</f>
        <v xml:space="preserve"> </v>
      </c>
      <c r="AF65" s="3" t="b">
        <f>IF(AND($C65&gt;=Data!$F$40),IF($C65&lt;Data!$F$43,E65,""))</f>
        <v>0</v>
      </c>
      <c r="AG65" s="3" t="b">
        <f>IF(AND($C65&gt;=Data!$F$43),IF($C65&lt;Data!$F$46,E65,""))</f>
        <v>0</v>
      </c>
      <c r="AH65" s="3" t="b">
        <f>IF(AND($C65&gt;=Data!$F$46),IF($C65&lt;Data!$F$49,E65,""))</f>
        <v>0</v>
      </c>
      <c r="AI65" s="3" t="b">
        <f>IF(AND($C65&gt;=Data!$F$49),IF($C65&lt;=Calc!$LQ$3,E65,""))</f>
        <v>0</v>
      </c>
      <c r="AJ65" s="3" t="str">
        <f t="shared" si="274"/>
        <v xml:space="preserve"> </v>
      </c>
      <c r="AK65" s="3" t="str">
        <f t="shared" si="64"/>
        <v/>
      </c>
      <c r="AL65" s="3" t="e">
        <f t="shared" si="65"/>
        <v>#NUM!</v>
      </c>
      <c r="AM65" s="3" t="str">
        <f t="shared" si="66"/>
        <v/>
      </c>
      <c r="AN65" s="3" t="str">
        <f t="shared" si="67"/>
        <v/>
      </c>
      <c r="AO65" s="3" t="str">
        <f t="shared" si="68"/>
        <v/>
      </c>
      <c r="AP65" s="3" t="str">
        <f t="shared" si="69"/>
        <v/>
      </c>
      <c r="AQ65" s="3" t="e">
        <f t="shared" si="338"/>
        <v>#NUM!</v>
      </c>
      <c r="AR65" s="3" t="e">
        <f t="shared" si="339"/>
        <v>#NUM!</v>
      </c>
      <c r="AS65" s="3" t="str">
        <f t="shared" si="340"/>
        <v/>
      </c>
      <c r="AT65" s="3" t="str">
        <f t="shared" si="73"/>
        <v/>
      </c>
      <c r="AU65" s="3" t="str">
        <f t="shared" si="74"/>
        <v/>
      </c>
      <c r="AV65" s="3" t="e">
        <f t="shared" si="75"/>
        <v>#NUM!</v>
      </c>
      <c r="AW65" s="3" t="e">
        <f t="shared" si="76"/>
        <v>#NUM!</v>
      </c>
      <c r="AX65" s="3" t="str">
        <f t="shared" si="77"/>
        <v/>
      </c>
      <c r="AY65" s="3" t="str">
        <f t="shared" si="78"/>
        <v/>
      </c>
      <c r="AZ65" s="3" t="e">
        <f t="shared" si="79"/>
        <v>#NUM!</v>
      </c>
      <c r="BA65" s="3" t="e">
        <f t="shared" si="80"/>
        <v>#NUM!</v>
      </c>
      <c r="BB65" s="3" t="str">
        <f t="shared" si="81"/>
        <v/>
      </c>
      <c r="BC65" s="3" t="e">
        <f t="shared" si="82"/>
        <v>#NUM!</v>
      </c>
      <c r="BD65" s="3" t="e">
        <f t="shared" si="83"/>
        <v>#NUM!</v>
      </c>
      <c r="BE65" s="3" t="e">
        <f t="shared" si="84"/>
        <v>#NUM!</v>
      </c>
      <c r="BF65" s="9" t="e">
        <f t="shared" si="275"/>
        <v>#N/A</v>
      </c>
      <c r="BG65" s="3" t="e">
        <f t="shared" si="276"/>
        <v>#N/A</v>
      </c>
      <c r="BH65" s="3" t="e">
        <f t="shared" si="348"/>
        <v>#N/A</v>
      </c>
      <c r="BI65" s="3" t="e">
        <f t="shared" si="85"/>
        <v>#NUM!</v>
      </c>
      <c r="BJ65" s="44" t="str">
        <f t="shared" si="86"/>
        <v/>
      </c>
      <c r="BK65" s="52">
        <f t="shared" si="277"/>
        <v>2</v>
      </c>
      <c r="BL65" s="52" t="str">
        <f t="shared" ca="1" si="341"/>
        <v xml:space="preserve"> </v>
      </c>
      <c r="BM65" s="52" t="str">
        <f t="shared" ca="1" si="232"/>
        <v xml:space="preserve"> </v>
      </c>
      <c r="BN65" s="52" t="str">
        <f t="shared" ca="1" si="221"/>
        <v xml:space="preserve"> </v>
      </c>
      <c r="BO65" s="52" t="str">
        <f t="shared" ca="1" si="209"/>
        <v xml:space="preserve"> </v>
      </c>
      <c r="BP65" s="52" t="str">
        <f t="shared" ca="1" si="194"/>
        <v xml:space="preserve"> </v>
      </c>
      <c r="BQ65" s="52" t="str">
        <f t="shared" ca="1" si="87"/>
        <v xml:space="preserve"> </v>
      </c>
      <c r="BR65" s="52" t="e">
        <f t="shared" ca="1" si="278"/>
        <v>#N/A</v>
      </c>
      <c r="BS65" s="52"/>
      <c r="BT65" s="3" t="str">
        <f t="shared" si="279"/>
        <v/>
      </c>
      <c r="BU65" s="3">
        <f t="shared" si="280"/>
        <v>0</v>
      </c>
      <c r="BV65" s="3">
        <f t="shared" si="89"/>
        <v>1</v>
      </c>
      <c r="BW65" s="3">
        <f t="shared" si="326"/>
        <v>0</v>
      </c>
      <c r="BX65" s="3" t="str">
        <f t="shared" ca="1" si="281"/>
        <v xml:space="preserve"> </v>
      </c>
      <c r="BY65" s="3" t="str">
        <f t="shared" ca="1" si="233"/>
        <v/>
      </c>
      <c r="BZ65" s="3" t="str">
        <f t="shared" ca="1" si="222"/>
        <v/>
      </c>
      <c r="CA65" s="3" t="str">
        <f t="shared" ca="1" si="210"/>
        <v/>
      </c>
      <c r="CB65" s="3" t="str">
        <f t="shared" ca="1" si="195"/>
        <v/>
      </c>
      <c r="CC65" s="3" t="str">
        <f t="shared" ca="1" si="91"/>
        <v/>
      </c>
      <c r="CD65" s="3" t="str">
        <f t="shared" ca="1" si="8"/>
        <v/>
      </c>
      <c r="CE65" s="3" t="str">
        <f t="shared" ca="1" si="282"/>
        <v/>
      </c>
      <c r="CF65" s="3" t="str">
        <f t="shared" si="283"/>
        <v/>
      </c>
      <c r="CG65" s="37" t="e">
        <f t="shared" ca="1" si="284"/>
        <v>#N/A</v>
      </c>
      <c r="CH65" s="3" t="str">
        <f t="shared" si="285"/>
        <v/>
      </c>
      <c r="CI65" s="3">
        <f t="shared" si="92"/>
        <v>0</v>
      </c>
      <c r="CJ65" s="3">
        <f t="shared" si="196"/>
        <v>1</v>
      </c>
      <c r="CK65" s="3">
        <f t="shared" si="327"/>
        <v>0</v>
      </c>
      <c r="CL65" s="3" t="str">
        <f t="shared" ca="1" si="286"/>
        <v xml:space="preserve"> </v>
      </c>
      <c r="CM65" s="3" t="str">
        <f t="shared" ca="1" si="234"/>
        <v/>
      </c>
      <c r="CN65" s="3" t="str">
        <f t="shared" ca="1" si="223"/>
        <v/>
      </c>
      <c r="CO65" s="3" t="str">
        <f t="shared" ca="1" si="211"/>
        <v/>
      </c>
      <c r="CP65" s="3" t="str">
        <f t="shared" ca="1" si="198"/>
        <v/>
      </c>
      <c r="CQ65" s="3" t="str">
        <f t="shared" ca="1" si="93"/>
        <v/>
      </c>
      <c r="CR65" s="3" t="str">
        <f t="shared" ca="1" si="94"/>
        <v/>
      </c>
      <c r="CS65" s="3" t="str">
        <f t="shared" ca="1" si="287"/>
        <v/>
      </c>
      <c r="CT65" s="3" t="str">
        <f t="shared" si="96"/>
        <v/>
      </c>
      <c r="CU65" s="37" t="e">
        <f t="shared" ca="1" si="97"/>
        <v>#N/A</v>
      </c>
      <c r="CW65" s="3" t="str">
        <f t="shared" ca="1" si="328"/>
        <v/>
      </c>
      <c r="CX65" s="3">
        <f t="shared" ca="1" si="212"/>
        <v>0</v>
      </c>
      <c r="CY65" s="2">
        <f t="shared" ca="1" si="99"/>
        <v>0</v>
      </c>
      <c r="CZ65" s="3" t="str">
        <f t="shared" ca="1" si="288"/>
        <v/>
      </c>
      <c r="DA65" s="3" t="str">
        <f t="shared" ca="1" si="289"/>
        <v/>
      </c>
      <c r="DB65" s="3" t="str">
        <f t="shared" ca="1" si="290"/>
        <v/>
      </c>
      <c r="DC65" s="3" t="str">
        <f t="shared" ca="1" si="291"/>
        <v/>
      </c>
      <c r="DD65" s="37" t="e">
        <f t="shared" ca="1" si="292"/>
        <v>#N/A</v>
      </c>
      <c r="DE65" s="3" t="str">
        <f t="shared" ca="1" si="329"/>
        <v/>
      </c>
      <c r="DF65" s="3">
        <f t="shared" ca="1" si="199"/>
        <v>0</v>
      </c>
      <c r="DG65" s="2">
        <f t="shared" ca="1" si="102"/>
        <v>0</v>
      </c>
      <c r="DH65" s="3" t="str">
        <f t="shared" ca="1" si="293"/>
        <v/>
      </c>
      <c r="DI65" s="3" t="str">
        <f t="shared" ca="1" si="273"/>
        <v/>
      </c>
      <c r="DJ65" s="3" t="str">
        <f t="shared" ca="1" si="294"/>
        <v/>
      </c>
      <c r="DK65" s="3" t="str">
        <f t="shared" ca="1" si="103"/>
        <v/>
      </c>
      <c r="DL65" s="37" t="e">
        <f t="shared" ca="1" si="295"/>
        <v>#N/A</v>
      </c>
      <c r="DN65" s="2" t="str">
        <f t="shared" si="296"/>
        <v xml:space="preserve"> </v>
      </c>
      <c r="DO65" s="3" t="str">
        <f t="shared" si="104"/>
        <v xml:space="preserve"> </v>
      </c>
      <c r="DP65" s="3" t="str">
        <f t="shared" si="105"/>
        <v xml:space="preserve"> </v>
      </c>
      <c r="DT65" s="37" t="e">
        <f t="shared" si="297"/>
        <v>#N/A</v>
      </c>
      <c r="DU65" s="7">
        <v>58</v>
      </c>
      <c r="DV65" s="7">
        <v>23</v>
      </c>
      <c r="DW65" s="7">
        <v>36</v>
      </c>
      <c r="DX65" s="7"/>
      <c r="DY65" s="7" t="e">
        <f t="shared" si="298"/>
        <v>#NUM!</v>
      </c>
      <c r="DZ65" s="7" t="e">
        <f t="shared" si="299"/>
        <v>#NUM!</v>
      </c>
      <c r="EA65" s="7" t="e">
        <f t="shared" si="300"/>
        <v>#NUM!</v>
      </c>
      <c r="EB65" s="7" t="e">
        <f t="shared" si="330"/>
        <v>#NUM!</v>
      </c>
      <c r="EC65" s="3" t="e">
        <f t="shared" si="301"/>
        <v>#NUM!</v>
      </c>
      <c r="ED65" s="3" t="str">
        <f t="shared" si="108"/>
        <v/>
      </c>
      <c r="EE65" s="3" t="e">
        <f t="shared" si="109"/>
        <v>#DIV/0!</v>
      </c>
      <c r="EF65" s="3" t="str">
        <f t="shared" si="110"/>
        <v/>
      </c>
      <c r="EG65" s="3" t="str">
        <f t="shared" si="111"/>
        <v/>
      </c>
      <c r="EH65" s="3" t="str">
        <f t="shared" si="112"/>
        <v/>
      </c>
      <c r="EI65" s="3" t="str">
        <f t="shared" si="113"/>
        <v/>
      </c>
      <c r="EJ65" s="3" t="e">
        <f t="shared" si="114"/>
        <v>#DIV/0!</v>
      </c>
      <c r="EK65" s="3" t="e">
        <f t="shared" si="115"/>
        <v>#DIV/0!</v>
      </c>
      <c r="EL65" s="3" t="str">
        <f t="shared" si="116"/>
        <v/>
      </c>
      <c r="EM65" s="3" t="str">
        <f t="shared" si="117"/>
        <v/>
      </c>
      <c r="EN65" s="3" t="str">
        <f t="shared" si="118"/>
        <v/>
      </c>
      <c r="EO65" s="3" t="e">
        <f t="shared" si="119"/>
        <v>#DIV/0!</v>
      </c>
      <c r="EP65" s="3" t="e">
        <f t="shared" si="120"/>
        <v>#DIV/0!</v>
      </c>
      <c r="EQ65" s="3" t="str">
        <f t="shared" si="121"/>
        <v/>
      </c>
      <c r="ER65" s="3" t="str">
        <f t="shared" si="122"/>
        <v/>
      </c>
      <c r="ES65" s="3" t="e">
        <f t="shared" si="123"/>
        <v>#DIV/0!</v>
      </c>
      <c r="ET65" s="3" t="e">
        <f t="shared" si="124"/>
        <v>#DIV/0!</v>
      </c>
      <c r="EU65" s="3" t="str">
        <f t="shared" si="125"/>
        <v/>
      </c>
      <c r="EV65" s="3" t="e">
        <f t="shared" si="126"/>
        <v>#DIV/0!</v>
      </c>
      <c r="EW65" s="3" t="e">
        <f t="shared" si="127"/>
        <v>#DIV/0!</v>
      </c>
      <c r="EX65" s="3" t="e">
        <f t="shared" si="128"/>
        <v>#NUM!</v>
      </c>
      <c r="EZ65" s="40">
        <f t="shared" si="302"/>
        <v>1</v>
      </c>
      <c r="FA65" s="9" t="e">
        <f t="shared" si="303"/>
        <v>#NUM!</v>
      </c>
      <c r="FB65" s="9" t="e">
        <f t="shared" si="304"/>
        <v>#N/A</v>
      </c>
      <c r="FC65" s="9" t="e">
        <f t="shared" si="305"/>
        <v>#N/A</v>
      </c>
      <c r="FD65" s="9" t="e">
        <f t="shared" si="306"/>
        <v>#N/A</v>
      </c>
      <c r="FE65" s="3" t="e">
        <f t="shared" si="129"/>
        <v>#NUM!</v>
      </c>
      <c r="FG65" s="3" t="str">
        <f t="shared" si="130"/>
        <v/>
      </c>
      <c r="FH65" s="3" t="e">
        <f t="shared" si="131"/>
        <v>#DIV/0!</v>
      </c>
      <c r="FI65" s="3" t="str">
        <f t="shared" si="132"/>
        <v/>
      </c>
      <c r="FJ65" s="3" t="str">
        <f t="shared" si="133"/>
        <v/>
      </c>
      <c r="FK65" s="3" t="str">
        <f t="shared" si="134"/>
        <v/>
      </c>
      <c r="FL65" s="3" t="str">
        <f t="shared" si="135"/>
        <v/>
      </c>
      <c r="FM65" s="3" t="e">
        <f t="shared" si="136"/>
        <v>#DIV/0!</v>
      </c>
      <c r="FN65" s="3" t="e">
        <f t="shared" si="137"/>
        <v>#DIV/0!</v>
      </c>
      <c r="FO65" s="3" t="str">
        <f t="shared" si="138"/>
        <v/>
      </c>
      <c r="FP65" s="3" t="str">
        <f t="shared" si="139"/>
        <v/>
      </c>
      <c r="FQ65" s="3" t="str">
        <f t="shared" si="140"/>
        <v/>
      </c>
      <c r="FR65" s="3" t="e">
        <f t="shared" si="141"/>
        <v>#DIV/0!</v>
      </c>
      <c r="FS65" s="3" t="e">
        <f t="shared" si="142"/>
        <v>#DIV/0!</v>
      </c>
      <c r="FT65" s="3" t="str">
        <f t="shared" si="143"/>
        <v/>
      </c>
      <c r="FU65" s="3" t="str">
        <f t="shared" si="144"/>
        <v/>
      </c>
      <c r="FV65" s="3" t="e">
        <f t="shared" si="145"/>
        <v>#DIV/0!</v>
      </c>
      <c r="FW65" s="3" t="e">
        <f t="shared" si="146"/>
        <v>#DIV/0!</v>
      </c>
      <c r="FX65" s="3" t="str">
        <f t="shared" si="147"/>
        <v/>
      </c>
      <c r="FY65" s="3" t="e">
        <f t="shared" si="148"/>
        <v>#DIV/0!</v>
      </c>
      <c r="FZ65" s="3" t="e">
        <f t="shared" si="149"/>
        <v>#DIV/0!</v>
      </c>
      <c r="GA65" s="3" t="e">
        <f t="shared" si="150"/>
        <v>#NUM!</v>
      </c>
      <c r="GB65" s="3" t="str">
        <f t="shared" si="151"/>
        <v/>
      </c>
      <c r="GC65" s="3" t="str">
        <f t="shared" si="152"/>
        <v/>
      </c>
      <c r="GD65" s="3" t="str">
        <f t="shared" si="153"/>
        <v/>
      </c>
      <c r="GE65" s="3" t="str">
        <f t="shared" si="154"/>
        <v/>
      </c>
      <c r="GF65" s="3" t="str">
        <f t="shared" si="155"/>
        <v/>
      </c>
      <c r="GG65" s="3" t="str">
        <f t="shared" si="156"/>
        <v/>
      </c>
      <c r="GI65" s="9" t="str">
        <f t="shared" si="200"/>
        <v/>
      </c>
      <c r="GJ65" s="9" t="str">
        <f t="shared" si="331"/>
        <v/>
      </c>
      <c r="GK65" s="9" t="str">
        <f t="shared" si="332"/>
        <v/>
      </c>
      <c r="GL65" s="41" t="e">
        <f t="shared" si="159"/>
        <v>#DIV/0!</v>
      </c>
      <c r="GM65" s="41" t="e">
        <f t="shared" si="160"/>
        <v>#DIV/0!</v>
      </c>
      <c r="GN65" s="41" t="e">
        <f t="shared" si="307"/>
        <v>#N/A</v>
      </c>
      <c r="GO65" s="41" t="e">
        <f t="shared" si="308"/>
        <v>#N/A</v>
      </c>
      <c r="GP65" s="3" t="e">
        <f t="shared" si="161"/>
        <v>#NUM!</v>
      </c>
      <c r="GQ65" s="55" t="e">
        <f t="shared" si="309"/>
        <v>#NUM!</v>
      </c>
      <c r="GR65" s="55" t="e">
        <f t="shared" si="310"/>
        <v>#NUM!</v>
      </c>
      <c r="GS65" s="3" t="e">
        <f t="shared" si="311"/>
        <v>#NUM!</v>
      </c>
      <c r="GT65" s="3" t="e">
        <f t="shared" si="312"/>
        <v>#NUM!</v>
      </c>
      <c r="GU65" s="3" t="e">
        <f t="shared" si="313"/>
        <v>#NUM!</v>
      </c>
      <c r="GV65" s="3" t="e">
        <f t="shared" si="314"/>
        <v>#NUM!</v>
      </c>
      <c r="GX65" s="37" t="e">
        <f t="shared" si="315"/>
        <v>#NUM!</v>
      </c>
      <c r="GZ65" s="3" t="e">
        <f t="shared" si="316"/>
        <v>#NUM!</v>
      </c>
      <c r="HA65" s="3" t="e">
        <f t="shared" ca="1" si="336"/>
        <v>#NUM!</v>
      </c>
      <c r="HB65" s="2" t="e">
        <f t="shared" ca="1" si="214"/>
        <v>#NUM!</v>
      </c>
      <c r="HC65" s="2" t="e">
        <f t="shared" ca="1" si="224"/>
        <v>#NUM!</v>
      </c>
      <c r="HD65" s="39" t="e">
        <f t="shared" ca="1" si="163"/>
        <v>#NUM!</v>
      </c>
      <c r="HF65" s="3" t="str">
        <f t="shared" si="317"/>
        <v/>
      </c>
      <c r="HG65" s="3" t="str">
        <f t="shared" si="318"/>
        <v/>
      </c>
      <c r="HH65" s="3" t="str">
        <f t="shared" ca="1" si="342"/>
        <v xml:space="preserve"> </v>
      </c>
      <c r="HI65" s="3" t="str">
        <f t="shared" ca="1" si="248"/>
        <v/>
      </c>
      <c r="HJ65" s="3" t="str">
        <f t="shared" ca="1" si="241"/>
        <v/>
      </c>
      <c r="HK65" s="3" t="str">
        <f t="shared" ca="1" si="235"/>
        <v/>
      </c>
      <c r="HL65" s="3" t="str">
        <f t="shared" ca="1" si="225"/>
        <v/>
      </c>
      <c r="HM65" s="3" t="str">
        <f t="shared" ca="1" si="215"/>
        <v/>
      </c>
      <c r="HN65" s="3" t="str">
        <f t="shared" ca="1" si="201"/>
        <v/>
      </c>
      <c r="HO65" s="3" t="str">
        <f t="shared" ca="1" si="164"/>
        <v/>
      </c>
      <c r="HP65" s="37" t="e">
        <f t="shared" ca="1" si="319"/>
        <v>#N/A</v>
      </c>
      <c r="HQ65" s="3" t="str">
        <f t="shared" ca="1" si="343"/>
        <v xml:space="preserve"> </v>
      </c>
      <c r="HR65" s="3" t="str">
        <f t="shared" ca="1" si="250"/>
        <v/>
      </c>
      <c r="HS65" s="3" t="str">
        <f t="shared" ca="1" si="242"/>
        <v/>
      </c>
      <c r="HT65" s="3" t="str">
        <f t="shared" ca="1" si="236"/>
        <v/>
      </c>
      <c r="HU65" s="3" t="str">
        <f t="shared" ca="1" si="226"/>
        <v/>
      </c>
      <c r="HV65" s="3" t="str">
        <f t="shared" ca="1" si="216"/>
        <v/>
      </c>
      <c r="HW65" s="3" t="str">
        <f t="shared" ca="1" si="202"/>
        <v/>
      </c>
      <c r="HX65" s="3" t="str">
        <f t="shared" ca="1" si="165"/>
        <v/>
      </c>
      <c r="HY65" s="37" t="e">
        <f t="shared" ca="1" si="320"/>
        <v>#N/A</v>
      </c>
      <c r="IA65" s="3" t="e">
        <f t="shared" ca="1" si="333"/>
        <v>#NUM!</v>
      </c>
      <c r="IB65" s="3" t="e">
        <f t="shared" ca="1" si="203"/>
        <v>#NUM!</v>
      </c>
      <c r="IC65" s="2" t="e">
        <f t="shared" ca="1" si="167"/>
        <v>#NUM!</v>
      </c>
      <c r="ID65" s="37" t="e">
        <f t="shared" ca="1" si="321"/>
        <v>#NUM!</v>
      </c>
      <c r="IE65" s="3" t="e">
        <f t="shared" ca="1" si="334"/>
        <v>#NUM!</v>
      </c>
      <c r="IF65" s="3" t="e">
        <f t="shared" ca="1" si="335"/>
        <v>#NUM!</v>
      </c>
      <c r="IG65" s="2" t="e">
        <f t="shared" ca="1" si="170"/>
        <v>#NUM!</v>
      </c>
      <c r="IH65" s="37" t="e">
        <f t="shared" ca="1" si="322"/>
        <v>#NUM!</v>
      </c>
      <c r="II65" s="3" t="e">
        <f t="shared" si="171"/>
        <v>#N/A</v>
      </c>
      <c r="IJ65" s="3" t="e">
        <f t="shared" si="172"/>
        <v>#N/A</v>
      </c>
      <c r="IK65" s="3" t="e">
        <f t="shared" ca="1" si="346"/>
        <v>#N/A</v>
      </c>
      <c r="IL65" s="3" t="e">
        <f t="shared" ca="1" si="270"/>
        <v>#N/A</v>
      </c>
      <c r="IM65" s="3" t="e">
        <f t="shared" ca="1" si="267"/>
        <v>#N/A</v>
      </c>
      <c r="IN65" s="3" t="e">
        <f t="shared" ca="1" si="265"/>
        <v>#N/A</v>
      </c>
      <c r="IO65" s="3" t="e">
        <f t="shared" ca="1" si="263"/>
        <v>#N/A</v>
      </c>
      <c r="IP65" s="3" t="e">
        <f t="shared" ca="1" si="261"/>
        <v>#N/A</v>
      </c>
      <c r="IQ65" s="3" t="e">
        <f t="shared" ca="1" si="259"/>
        <v>#N/A</v>
      </c>
      <c r="IR65" s="3" t="e">
        <f t="shared" ca="1" si="257"/>
        <v>#N/A</v>
      </c>
      <c r="IS65" s="3" t="e">
        <f t="shared" ca="1" si="251"/>
        <v>#N/A</v>
      </c>
      <c r="IT65" s="3" t="e">
        <f t="shared" ca="1" si="243"/>
        <v>#N/A</v>
      </c>
      <c r="IU65" s="3" t="e">
        <f t="shared" ca="1" si="237"/>
        <v>#N/A</v>
      </c>
      <c r="IV65" s="3" t="e">
        <f t="shared" ca="1" si="227"/>
        <v>#N/A</v>
      </c>
      <c r="IW65" s="3" t="e">
        <f t="shared" ca="1" si="217"/>
        <v>#N/A</v>
      </c>
      <c r="IX65" s="3" t="e">
        <f t="shared" ca="1" si="204"/>
        <v>#N/A</v>
      </c>
      <c r="IY65" s="3" t="e">
        <f t="shared" ca="1" si="173"/>
        <v>#N/A</v>
      </c>
      <c r="IZ65" s="37" t="e">
        <f t="shared" ca="1" si="323"/>
        <v>#N/A</v>
      </c>
      <c r="JB65" s="3" t="str">
        <f t="shared" si="174"/>
        <v/>
      </c>
      <c r="JC65" s="55" t="e">
        <f t="shared" si="324"/>
        <v>#NUM!</v>
      </c>
      <c r="JD65" s="41" t="e">
        <f t="shared" si="176"/>
        <v>#NUM!</v>
      </c>
      <c r="JE65" s="41" t="e">
        <f t="shared" si="177"/>
        <v>#NUM!</v>
      </c>
      <c r="JF65" s="3" t="e">
        <f t="shared" si="178"/>
        <v>#NUM!</v>
      </c>
      <c r="JG65" s="41" t="e">
        <f t="shared" si="179"/>
        <v>#NUM!</v>
      </c>
      <c r="JH65" s="41" t="e">
        <f t="shared" si="180"/>
        <v>#NUM!</v>
      </c>
      <c r="JJ65" s="37" t="e">
        <f t="shared" si="181"/>
        <v>#NUM!</v>
      </c>
      <c r="JL65" s="3" t="e">
        <f t="shared" si="182"/>
        <v>#NUM!</v>
      </c>
      <c r="JM65" s="3" t="e">
        <f t="shared" ca="1" si="337"/>
        <v>#NUM!</v>
      </c>
      <c r="JP65" s="37" t="e">
        <f t="shared" ca="1" si="183"/>
        <v>#NUM!</v>
      </c>
      <c r="JR65" s="37" t="str">
        <f t="shared" si="184"/>
        <v/>
      </c>
      <c r="JS65" s="3" t="str">
        <f t="shared" si="185"/>
        <v/>
      </c>
      <c r="JT65" s="3" t="str">
        <f t="shared" ca="1" si="344"/>
        <v xml:space="preserve"> </v>
      </c>
      <c r="JU65" s="3" t="str">
        <f t="shared" ca="1" si="253"/>
        <v/>
      </c>
      <c r="JV65" s="3" t="str">
        <f t="shared" ca="1" si="244"/>
        <v/>
      </c>
      <c r="JW65" s="3" t="str">
        <f t="shared" ca="1" si="238"/>
        <v/>
      </c>
      <c r="JX65" s="3" t="str">
        <f t="shared" ca="1" si="228"/>
        <v/>
      </c>
      <c r="JY65" s="3" t="str">
        <f t="shared" ca="1" si="218"/>
        <v/>
      </c>
      <c r="JZ65" s="3" t="str">
        <f t="shared" ca="1" si="206"/>
        <v/>
      </c>
      <c r="KA65" s="3" t="str">
        <f t="shared" ca="1" si="186"/>
        <v/>
      </c>
      <c r="KB65" s="3" t="e">
        <f t="shared" ca="1" si="187"/>
        <v>#N/A</v>
      </c>
      <c r="KC65" s="3" t="str">
        <f t="shared" ca="1" si="345"/>
        <v xml:space="preserve"> </v>
      </c>
      <c r="KD65" s="3" t="str">
        <f t="shared" ca="1" si="255"/>
        <v/>
      </c>
      <c r="KE65" s="3" t="str">
        <f t="shared" ca="1" si="245"/>
        <v/>
      </c>
      <c r="KF65" s="3" t="str">
        <f t="shared" ca="1" si="239"/>
        <v/>
      </c>
      <c r="KG65" s="3" t="str">
        <f t="shared" ca="1" si="229"/>
        <v/>
      </c>
      <c r="KH65" s="3" t="str">
        <f t="shared" ca="1" si="219"/>
        <v/>
      </c>
      <c r="KI65" s="3" t="str">
        <f t="shared" ca="1" si="207"/>
        <v/>
      </c>
      <c r="KJ65" s="3" t="str">
        <f t="shared" ca="1" si="188"/>
        <v/>
      </c>
      <c r="KK65" s="3" t="e">
        <f t="shared" ca="1" si="189"/>
        <v>#N/A</v>
      </c>
      <c r="KU65" s="3" t="e">
        <f t="shared" si="190"/>
        <v>#NUM!</v>
      </c>
      <c r="KV65" s="3" t="e">
        <f t="shared" si="191"/>
        <v>#NUM!</v>
      </c>
      <c r="KW65" s="3" t="e">
        <f t="shared" ca="1" si="347"/>
        <v>#NUM!</v>
      </c>
      <c r="KX65" s="3" t="e">
        <f t="shared" ca="1" si="272"/>
        <v>#NUM!</v>
      </c>
      <c r="KY65" s="3" t="e">
        <f t="shared" ca="1" si="268"/>
        <v>#NUM!</v>
      </c>
      <c r="KZ65" s="3" t="e">
        <f t="shared" ca="1" si="266"/>
        <v>#NUM!</v>
      </c>
      <c r="LA65" s="3" t="e">
        <f t="shared" ca="1" si="264"/>
        <v>#NUM!</v>
      </c>
      <c r="LB65" s="3" t="e">
        <f t="shared" ca="1" si="262"/>
        <v>#NUM!</v>
      </c>
      <c r="LC65" s="3" t="e">
        <f t="shared" ca="1" si="260"/>
        <v>#NUM!</v>
      </c>
      <c r="LD65" s="3" t="e">
        <f t="shared" ca="1" si="258"/>
        <v>#NUM!</v>
      </c>
      <c r="LE65" s="3" t="e">
        <f t="shared" ca="1" si="256"/>
        <v>#NUM!</v>
      </c>
      <c r="LF65" s="3" t="e">
        <f t="shared" ca="1" si="246"/>
        <v>#NUM!</v>
      </c>
      <c r="LG65" s="3" t="e">
        <f t="shared" ca="1" si="240"/>
        <v>#NUM!</v>
      </c>
      <c r="LH65" s="3" t="e">
        <f t="shared" ca="1" si="230"/>
        <v>#NUM!</v>
      </c>
      <c r="LI65" s="3" t="e">
        <f t="shared" ca="1" si="220"/>
        <v>#NUM!</v>
      </c>
      <c r="LJ65" s="3" t="e">
        <f t="shared" ca="1" si="208"/>
        <v>#NUM!</v>
      </c>
      <c r="LK65" s="3" t="e">
        <f t="shared" ca="1" si="192"/>
        <v>#NUM!</v>
      </c>
      <c r="LL65" s="37" t="e">
        <f t="shared" ca="1" si="325"/>
        <v>#NUM!</v>
      </c>
    </row>
    <row r="66" spans="1:324" s="3" customFormat="1">
      <c r="A66" s="42" t="e">
        <f>IF(D66="","",Data!C74)</f>
        <v>#N/A</v>
      </c>
      <c r="B66" s="5" t="e">
        <f>IF(D66="","",Data!B74)</f>
        <v>#N/A</v>
      </c>
      <c r="C66" s="3">
        <v>58</v>
      </c>
      <c r="D66" s="3" t="e">
        <f>IF(Data!C74="", NA(), Data!C74)</f>
        <v>#N/A</v>
      </c>
      <c r="E66" s="3" t="str">
        <f>IF(Data!C74="", " ", Data!D74)</f>
        <v xml:space="preserve"> </v>
      </c>
      <c r="F66" s="3" t="e">
        <f>IF(E66=" ",#N/A,Data!F$26)</f>
        <v>#N/A</v>
      </c>
      <c r="G66" s="3" t="str">
        <f>IF($C66&lt;Data!$F$37,"x"," ")</f>
        <v xml:space="preserve"> </v>
      </c>
      <c r="H66" s="3" t="e">
        <f>IF(I66="",#REF!,I66)</f>
        <v>#N/A</v>
      </c>
      <c r="I66" s="2" t="e">
        <f t="shared" si="49"/>
        <v>#N/A</v>
      </c>
      <c r="J66" s="3" t="str">
        <f>IF(AND(Data!$F$37&lt;&gt;""),IF(AD66=$E66,1,""))</f>
        <v/>
      </c>
      <c r="K66" s="3">
        <f>IF(AND(Data!$F$40&lt;&gt;""),IF(AE66=$E66,2,""))</f>
        <v>2</v>
      </c>
      <c r="L66" s="3" t="str">
        <f>IF(AND(Data!$F$43&lt;&gt;""),IF(AF66=$E66,3,""))</f>
        <v/>
      </c>
      <c r="M66" s="3" t="str">
        <f>IF(AND(Data!$F$46&lt;&gt;""),IF(AG66=$E66,4,""))</f>
        <v/>
      </c>
      <c r="N66" s="3" t="str">
        <f>IF(AND(Data!$F$49&lt;&gt;""),IF(AH66=$E66,5,""))</f>
        <v/>
      </c>
      <c r="O66" s="3" t="str">
        <f>IF(AND(Calc!$LQ$3&lt;&gt;""),IF(AI66=$E66,6,""))</f>
        <v/>
      </c>
      <c r="P66" s="3">
        <f t="shared" si="50"/>
        <v>2</v>
      </c>
      <c r="Q66" s="3">
        <f t="shared" si="51"/>
        <v>2</v>
      </c>
      <c r="R66" s="3" t="str">
        <f t="shared" si="52"/>
        <v/>
      </c>
      <c r="S66" s="3" t="str">
        <f t="shared" si="53"/>
        <v/>
      </c>
      <c r="T66" s="3" t="str">
        <f t="shared" si="54"/>
        <v/>
      </c>
      <c r="U66" s="3">
        <f t="shared" si="55"/>
        <v>2</v>
      </c>
      <c r="V66" s="3">
        <f t="shared" si="56"/>
        <v>2</v>
      </c>
      <c r="W66" s="3" t="str">
        <f t="shared" si="57"/>
        <v/>
      </c>
      <c r="X66" s="3" t="str">
        <f t="shared" si="58"/>
        <v/>
      </c>
      <c r="Y66" s="3">
        <f t="shared" si="59"/>
        <v>2</v>
      </c>
      <c r="Z66" s="3">
        <f t="shared" si="60"/>
        <v>2</v>
      </c>
      <c r="AA66" s="3" t="str">
        <f t="shared" si="61"/>
        <v/>
      </c>
      <c r="AB66" s="3">
        <f t="shared" si="62"/>
        <v>2</v>
      </c>
      <c r="AC66" s="49">
        <f t="shared" si="63"/>
        <v>2</v>
      </c>
      <c r="AD66" s="3" t="str">
        <f>IF($C66&lt;Data!$F$37,E66,"")</f>
        <v/>
      </c>
      <c r="AE66" s="3" t="str">
        <f>IF(AND($C66&gt;=Data!$F$37),IF($C66&lt;Data!$F$40,E66,""))</f>
        <v xml:space="preserve"> </v>
      </c>
      <c r="AF66" s="3" t="b">
        <f>IF(AND($C66&gt;=Data!$F$40),IF($C66&lt;Data!$F$43,E66,""))</f>
        <v>0</v>
      </c>
      <c r="AG66" s="3" t="b">
        <f>IF(AND($C66&gt;=Data!$F$43),IF($C66&lt;Data!$F$46,E66,""))</f>
        <v>0</v>
      </c>
      <c r="AH66" s="3" t="b">
        <f>IF(AND($C66&gt;=Data!$F$46),IF($C66&lt;Data!$F$49,E66,""))</f>
        <v>0</v>
      </c>
      <c r="AI66" s="3" t="b">
        <f>IF(AND($C66&gt;=Data!$F$49),IF($C66&lt;=Calc!$LQ$3,E66,""))</f>
        <v>0</v>
      </c>
      <c r="AJ66" s="3" t="str">
        <f t="shared" si="274"/>
        <v xml:space="preserve"> </v>
      </c>
      <c r="AK66" s="3" t="str">
        <f t="shared" si="64"/>
        <v/>
      </c>
      <c r="AL66" s="3" t="e">
        <f t="shared" si="65"/>
        <v>#NUM!</v>
      </c>
      <c r="AM66" s="3" t="str">
        <f t="shared" si="66"/>
        <v/>
      </c>
      <c r="AN66" s="3" t="str">
        <f t="shared" si="67"/>
        <v/>
      </c>
      <c r="AO66" s="3" t="str">
        <f t="shared" si="68"/>
        <v/>
      </c>
      <c r="AP66" s="3" t="str">
        <f t="shared" si="69"/>
        <v/>
      </c>
      <c r="AQ66" s="3" t="e">
        <f t="shared" si="338"/>
        <v>#NUM!</v>
      </c>
      <c r="AR66" s="3" t="e">
        <f t="shared" si="339"/>
        <v>#NUM!</v>
      </c>
      <c r="AS66" s="3" t="str">
        <f t="shared" si="340"/>
        <v/>
      </c>
      <c r="AT66" s="3" t="str">
        <f t="shared" si="73"/>
        <v/>
      </c>
      <c r="AU66" s="3" t="str">
        <f t="shared" si="74"/>
        <v/>
      </c>
      <c r="AV66" s="3" t="e">
        <f t="shared" si="75"/>
        <v>#NUM!</v>
      </c>
      <c r="AW66" s="3" t="e">
        <f t="shared" si="76"/>
        <v>#NUM!</v>
      </c>
      <c r="AX66" s="3" t="str">
        <f t="shared" si="77"/>
        <v/>
      </c>
      <c r="AY66" s="3" t="str">
        <f t="shared" si="78"/>
        <v/>
      </c>
      <c r="AZ66" s="3" t="e">
        <f t="shared" si="79"/>
        <v>#NUM!</v>
      </c>
      <c r="BA66" s="3" t="e">
        <f t="shared" si="80"/>
        <v>#NUM!</v>
      </c>
      <c r="BB66" s="3" t="str">
        <f t="shared" si="81"/>
        <v/>
      </c>
      <c r="BC66" s="3" t="e">
        <f t="shared" si="82"/>
        <v>#NUM!</v>
      </c>
      <c r="BD66" s="3" t="e">
        <f t="shared" si="83"/>
        <v>#NUM!</v>
      </c>
      <c r="BE66" s="3" t="e">
        <f t="shared" si="84"/>
        <v>#NUM!</v>
      </c>
      <c r="BF66" s="9" t="e">
        <f t="shared" si="275"/>
        <v>#N/A</v>
      </c>
      <c r="BG66" s="3" t="e">
        <f t="shared" si="276"/>
        <v>#N/A</v>
      </c>
      <c r="BH66" s="3" t="e">
        <f t="shared" si="348"/>
        <v>#N/A</v>
      </c>
      <c r="BI66" s="3" t="e">
        <f t="shared" si="85"/>
        <v>#NUM!</v>
      </c>
      <c r="BJ66" s="44" t="str">
        <f t="shared" si="86"/>
        <v/>
      </c>
      <c r="BK66" s="52">
        <f t="shared" si="277"/>
        <v>2</v>
      </c>
      <c r="BL66" s="52" t="str">
        <f t="shared" ca="1" si="341"/>
        <v xml:space="preserve"> </v>
      </c>
      <c r="BM66" s="52" t="str">
        <f t="shared" ca="1" si="232"/>
        <v xml:space="preserve"> </v>
      </c>
      <c r="BN66" s="52" t="str">
        <f t="shared" ca="1" si="221"/>
        <v xml:space="preserve"> </v>
      </c>
      <c r="BO66" s="52" t="str">
        <f t="shared" ca="1" si="209"/>
        <v xml:space="preserve"> </v>
      </c>
      <c r="BP66" s="52" t="str">
        <f t="shared" ca="1" si="194"/>
        <v xml:space="preserve"> </v>
      </c>
      <c r="BQ66" s="52" t="str">
        <f t="shared" ca="1" si="87"/>
        <v xml:space="preserve"> </v>
      </c>
      <c r="BR66" s="52" t="e">
        <f t="shared" ca="1" si="278"/>
        <v>#N/A</v>
      </c>
      <c r="BS66" s="52"/>
      <c r="BT66" s="3" t="str">
        <f t="shared" si="279"/>
        <v/>
      </c>
      <c r="BU66" s="3">
        <f t="shared" si="280"/>
        <v>0</v>
      </c>
      <c r="BV66" s="3">
        <f t="shared" si="89"/>
        <v>1</v>
      </c>
      <c r="BW66" s="3">
        <f t="shared" si="326"/>
        <v>0</v>
      </c>
      <c r="BX66" s="3" t="str">
        <f t="shared" ca="1" si="281"/>
        <v xml:space="preserve"> </v>
      </c>
      <c r="BY66" s="3" t="str">
        <f t="shared" ca="1" si="233"/>
        <v/>
      </c>
      <c r="BZ66" s="3" t="str">
        <f t="shared" ca="1" si="222"/>
        <v/>
      </c>
      <c r="CA66" s="3" t="str">
        <f t="shared" ca="1" si="210"/>
        <v/>
      </c>
      <c r="CB66" s="3" t="str">
        <f t="shared" ca="1" si="195"/>
        <v/>
      </c>
      <c r="CC66" s="3" t="str">
        <f t="shared" ca="1" si="91"/>
        <v/>
      </c>
      <c r="CD66" s="3" t="str">
        <f t="shared" ca="1" si="8"/>
        <v/>
      </c>
      <c r="CE66" s="3" t="str">
        <f t="shared" ca="1" si="282"/>
        <v/>
      </c>
      <c r="CF66" s="3" t="str">
        <f t="shared" si="283"/>
        <v/>
      </c>
      <c r="CG66" s="37" t="e">
        <f t="shared" ca="1" si="284"/>
        <v>#N/A</v>
      </c>
      <c r="CH66" s="3" t="str">
        <f t="shared" si="285"/>
        <v/>
      </c>
      <c r="CI66" s="3">
        <f t="shared" si="92"/>
        <v>0</v>
      </c>
      <c r="CJ66" s="3">
        <f t="shared" si="196"/>
        <v>1</v>
      </c>
      <c r="CK66" s="3">
        <f t="shared" si="327"/>
        <v>0</v>
      </c>
      <c r="CL66" s="3" t="str">
        <f t="shared" ca="1" si="286"/>
        <v xml:space="preserve"> </v>
      </c>
      <c r="CM66" s="3" t="str">
        <f t="shared" ca="1" si="234"/>
        <v/>
      </c>
      <c r="CN66" s="3" t="str">
        <f t="shared" ca="1" si="223"/>
        <v/>
      </c>
      <c r="CO66" s="3" t="str">
        <f t="shared" ca="1" si="211"/>
        <v/>
      </c>
      <c r="CP66" s="3" t="str">
        <f t="shared" ca="1" si="198"/>
        <v/>
      </c>
      <c r="CQ66" s="3" t="str">
        <f t="shared" ca="1" si="93"/>
        <v/>
      </c>
      <c r="CR66" s="3" t="str">
        <f t="shared" ca="1" si="94"/>
        <v/>
      </c>
      <c r="CS66" s="3" t="str">
        <f t="shared" ca="1" si="287"/>
        <v/>
      </c>
      <c r="CT66" s="3" t="str">
        <f t="shared" si="96"/>
        <v/>
      </c>
      <c r="CU66" s="37" t="e">
        <f t="shared" ca="1" si="97"/>
        <v>#N/A</v>
      </c>
      <c r="CW66" s="3" t="str">
        <f t="shared" ca="1" si="328"/>
        <v/>
      </c>
      <c r="CX66" s="3">
        <f t="shared" ca="1" si="212"/>
        <v>0</v>
      </c>
      <c r="CY66" s="2">
        <f t="shared" ca="1" si="99"/>
        <v>0</v>
      </c>
      <c r="CZ66" s="3" t="str">
        <f t="shared" ca="1" si="288"/>
        <v/>
      </c>
      <c r="DA66" s="3" t="str">
        <f t="shared" ca="1" si="289"/>
        <v/>
      </c>
      <c r="DB66" s="3" t="str">
        <f t="shared" ca="1" si="290"/>
        <v/>
      </c>
      <c r="DC66" s="3" t="str">
        <f t="shared" ca="1" si="291"/>
        <v/>
      </c>
      <c r="DD66" s="37" t="e">
        <f t="shared" ca="1" si="292"/>
        <v>#N/A</v>
      </c>
      <c r="DE66" s="3" t="str">
        <f t="shared" ca="1" si="329"/>
        <v/>
      </c>
      <c r="DF66" s="3">
        <f t="shared" ca="1" si="199"/>
        <v>0</v>
      </c>
      <c r="DG66" s="2">
        <f t="shared" ca="1" si="102"/>
        <v>0</v>
      </c>
      <c r="DH66" s="3" t="str">
        <f t="shared" ca="1" si="293"/>
        <v/>
      </c>
      <c r="DI66" s="3" t="str">
        <f t="shared" ca="1" si="273"/>
        <v/>
      </c>
      <c r="DJ66" s="3" t="str">
        <f t="shared" ca="1" si="294"/>
        <v/>
      </c>
      <c r="DK66" s="3" t="str">
        <f t="shared" ca="1" si="103"/>
        <v/>
      </c>
      <c r="DL66" s="37" t="e">
        <f t="shared" ca="1" si="295"/>
        <v>#N/A</v>
      </c>
      <c r="DN66" s="2" t="str">
        <f t="shared" si="296"/>
        <v xml:space="preserve"> </v>
      </c>
      <c r="DO66" s="3" t="str">
        <f t="shared" si="104"/>
        <v xml:space="preserve"> </v>
      </c>
      <c r="DP66" s="3" t="str">
        <f t="shared" si="105"/>
        <v xml:space="preserve"> </v>
      </c>
      <c r="DT66" s="37" t="e">
        <f t="shared" si="297"/>
        <v>#N/A</v>
      </c>
      <c r="DU66" s="7">
        <v>59</v>
      </c>
      <c r="DV66" s="7">
        <v>24</v>
      </c>
      <c r="DW66" s="7">
        <v>36</v>
      </c>
      <c r="DX66" s="7"/>
      <c r="DY66" s="7" t="e">
        <f t="shared" si="298"/>
        <v>#NUM!</v>
      </c>
      <c r="DZ66" s="7" t="e">
        <f t="shared" si="299"/>
        <v>#NUM!</v>
      </c>
      <c r="EA66" s="7" t="e">
        <f t="shared" si="300"/>
        <v>#NUM!</v>
      </c>
      <c r="EB66" s="7" t="e">
        <f t="shared" si="330"/>
        <v>#NUM!</v>
      </c>
      <c r="EC66" s="3" t="e">
        <f t="shared" si="301"/>
        <v>#NUM!</v>
      </c>
      <c r="ED66" s="3" t="str">
        <f t="shared" si="108"/>
        <v/>
      </c>
      <c r="EE66" s="3" t="e">
        <f t="shared" si="109"/>
        <v>#DIV/0!</v>
      </c>
      <c r="EF66" s="3" t="str">
        <f t="shared" si="110"/>
        <v/>
      </c>
      <c r="EG66" s="3" t="str">
        <f t="shared" si="111"/>
        <v/>
      </c>
      <c r="EH66" s="3" t="str">
        <f t="shared" si="112"/>
        <v/>
      </c>
      <c r="EI66" s="3" t="str">
        <f t="shared" si="113"/>
        <v/>
      </c>
      <c r="EJ66" s="3" t="e">
        <f t="shared" si="114"/>
        <v>#DIV/0!</v>
      </c>
      <c r="EK66" s="3" t="e">
        <f t="shared" si="115"/>
        <v>#DIV/0!</v>
      </c>
      <c r="EL66" s="3" t="str">
        <f t="shared" si="116"/>
        <v/>
      </c>
      <c r="EM66" s="3" t="str">
        <f t="shared" si="117"/>
        <v/>
      </c>
      <c r="EN66" s="3" t="str">
        <f t="shared" si="118"/>
        <v/>
      </c>
      <c r="EO66" s="3" t="e">
        <f t="shared" si="119"/>
        <v>#DIV/0!</v>
      </c>
      <c r="EP66" s="3" t="e">
        <f t="shared" si="120"/>
        <v>#DIV/0!</v>
      </c>
      <c r="EQ66" s="3" t="str">
        <f t="shared" si="121"/>
        <v/>
      </c>
      <c r="ER66" s="3" t="str">
        <f t="shared" si="122"/>
        <v/>
      </c>
      <c r="ES66" s="3" t="e">
        <f t="shared" si="123"/>
        <v>#DIV/0!</v>
      </c>
      <c r="ET66" s="3" t="e">
        <f t="shared" si="124"/>
        <v>#DIV/0!</v>
      </c>
      <c r="EU66" s="3" t="str">
        <f t="shared" si="125"/>
        <v/>
      </c>
      <c r="EV66" s="3" t="e">
        <f t="shared" si="126"/>
        <v>#DIV/0!</v>
      </c>
      <c r="EW66" s="3" t="e">
        <f t="shared" si="127"/>
        <v>#DIV/0!</v>
      </c>
      <c r="EX66" s="3" t="e">
        <f t="shared" si="128"/>
        <v>#NUM!</v>
      </c>
      <c r="EZ66" s="40">
        <f t="shared" si="302"/>
        <v>1</v>
      </c>
      <c r="FA66" s="9" t="e">
        <f t="shared" si="303"/>
        <v>#NUM!</v>
      </c>
      <c r="FB66" s="9" t="e">
        <f t="shared" si="304"/>
        <v>#N/A</v>
      </c>
      <c r="FC66" s="9" t="e">
        <f t="shared" si="305"/>
        <v>#N/A</v>
      </c>
      <c r="FD66" s="9" t="e">
        <f t="shared" si="306"/>
        <v>#N/A</v>
      </c>
      <c r="FE66" s="3" t="e">
        <f t="shared" si="129"/>
        <v>#NUM!</v>
      </c>
      <c r="FG66" s="3" t="str">
        <f t="shared" si="130"/>
        <v/>
      </c>
      <c r="FH66" s="3" t="e">
        <f t="shared" si="131"/>
        <v>#DIV/0!</v>
      </c>
      <c r="FI66" s="3" t="str">
        <f t="shared" si="132"/>
        <v/>
      </c>
      <c r="FJ66" s="3" t="str">
        <f t="shared" si="133"/>
        <v/>
      </c>
      <c r="FK66" s="3" t="str">
        <f t="shared" si="134"/>
        <v/>
      </c>
      <c r="FL66" s="3" t="str">
        <f t="shared" si="135"/>
        <v/>
      </c>
      <c r="FM66" s="3" t="e">
        <f t="shared" si="136"/>
        <v>#DIV/0!</v>
      </c>
      <c r="FN66" s="3" t="e">
        <f t="shared" si="137"/>
        <v>#DIV/0!</v>
      </c>
      <c r="FO66" s="3" t="str">
        <f t="shared" si="138"/>
        <v/>
      </c>
      <c r="FP66" s="3" t="str">
        <f t="shared" si="139"/>
        <v/>
      </c>
      <c r="FQ66" s="3" t="str">
        <f t="shared" si="140"/>
        <v/>
      </c>
      <c r="FR66" s="3" t="e">
        <f t="shared" si="141"/>
        <v>#DIV/0!</v>
      </c>
      <c r="FS66" s="3" t="e">
        <f t="shared" si="142"/>
        <v>#DIV/0!</v>
      </c>
      <c r="FT66" s="3" t="str">
        <f t="shared" si="143"/>
        <v/>
      </c>
      <c r="FU66" s="3" t="str">
        <f t="shared" si="144"/>
        <v/>
      </c>
      <c r="FV66" s="3" t="e">
        <f t="shared" si="145"/>
        <v>#DIV/0!</v>
      </c>
      <c r="FW66" s="3" t="e">
        <f t="shared" si="146"/>
        <v>#DIV/0!</v>
      </c>
      <c r="FX66" s="3" t="str">
        <f t="shared" si="147"/>
        <v/>
      </c>
      <c r="FY66" s="3" t="e">
        <f t="shared" si="148"/>
        <v>#DIV/0!</v>
      </c>
      <c r="FZ66" s="3" t="e">
        <f t="shared" si="149"/>
        <v>#DIV/0!</v>
      </c>
      <c r="GA66" s="3" t="e">
        <f t="shared" si="150"/>
        <v>#NUM!</v>
      </c>
      <c r="GB66" s="3" t="str">
        <f t="shared" si="151"/>
        <v/>
      </c>
      <c r="GC66" s="3" t="str">
        <f t="shared" si="152"/>
        <v/>
      </c>
      <c r="GD66" s="3" t="str">
        <f t="shared" si="153"/>
        <v/>
      </c>
      <c r="GE66" s="3" t="str">
        <f t="shared" si="154"/>
        <v/>
      </c>
      <c r="GF66" s="3" t="str">
        <f t="shared" si="155"/>
        <v/>
      </c>
      <c r="GG66" s="3" t="str">
        <f t="shared" si="156"/>
        <v/>
      </c>
      <c r="GI66" s="9" t="str">
        <f t="shared" si="200"/>
        <v/>
      </c>
      <c r="GJ66" s="9" t="str">
        <f t="shared" si="331"/>
        <v/>
      </c>
      <c r="GK66" s="9" t="str">
        <f t="shared" si="332"/>
        <v/>
      </c>
      <c r="GL66" s="41" t="e">
        <f t="shared" si="159"/>
        <v>#DIV/0!</v>
      </c>
      <c r="GM66" s="41" t="e">
        <f t="shared" si="160"/>
        <v>#DIV/0!</v>
      </c>
      <c r="GN66" s="41" t="e">
        <f t="shared" si="307"/>
        <v>#N/A</v>
      </c>
      <c r="GO66" s="41" t="e">
        <f t="shared" si="308"/>
        <v>#N/A</v>
      </c>
      <c r="GP66" s="3" t="e">
        <f t="shared" si="161"/>
        <v>#NUM!</v>
      </c>
      <c r="GQ66" s="55" t="e">
        <f t="shared" si="309"/>
        <v>#NUM!</v>
      </c>
      <c r="GR66" s="55" t="e">
        <f t="shared" si="310"/>
        <v>#NUM!</v>
      </c>
      <c r="GS66" s="3" t="e">
        <f t="shared" si="311"/>
        <v>#NUM!</v>
      </c>
      <c r="GT66" s="3" t="e">
        <f t="shared" si="312"/>
        <v>#NUM!</v>
      </c>
      <c r="GU66" s="3" t="e">
        <f t="shared" si="313"/>
        <v>#NUM!</v>
      </c>
      <c r="GV66" s="3" t="e">
        <f t="shared" si="314"/>
        <v>#NUM!</v>
      </c>
      <c r="GX66" s="37" t="e">
        <f t="shared" si="315"/>
        <v>#NUM!</v>
      </c>
      <c r="GZ66" s="3" t="e">
        <f t="shared" si="316"/>
        <v>#NUM!</v>
      </c>
      <c r="HA66" s="3" t="e">
        <f t="shared" ca="1" si="336"/>
        <v>#NUM!</v>
      </c>
      <c r="HB66" s="2" t="e">
        <f t="shared" ca="1" si="214"/>
        <v>#NUM!</v>
      </c>
      <c r="HC66" s="2" t="e">
        <f t="shared" ca="1" si="224"/>
        <v>#NUM!</v>
      </c>
      <c r="HD66" s="39" t="e">
        <f t="shared" ca="1" si="163"/>
        <v>#NUM!</v>
      </c>
      <c r="HF66" s="3" t="str">
        <f t="shared" si="317"/>
        <v/>
      </c>
      <c r="HG66" s="3" t="str">
        <f t="shared" si="318"/>
        <v/>
      </c>
      <c r="HH66" s="3" t="str">
        <f t="shared" ca="1" si="342"/>
        <v xml:space="preserve"> </v>
      </c>
      <c r="HI66" s="3" t="str">
        <f t="shared" ca="1" si="248"/>
        <v/>
      </c>
      <c r="HJ66" s="3" t="str">
        <f t="shared" ca="1" si="241"/>
        <v/>
      </c>
      <c r="HK66" s="3" t="str">
        <f t="shared" ca="1" si="235"/>
        <v/>
      </c>
      <c r="HL66" s="3" t="str">
        <f t="shared" ca="1" si="225"/>
        <v/>
      </c>
      <c r="HM66" s="3" t="str">
        <f t="shared" ca="1" si="215"/>
        <v/>
      </c>
      <c r="HN66" s="3" t="str">
        <f t="shared" ca="1" si="201"/>
        <v/>
      </c>
      <c r="HO66" s="3" t="str">
        <f t="shared" ca="1" si="164"/>
        <v/>
      </c>
      <c r="HP66" s="37" t="e">
        <f t="shared" ca="1" si="319"/>
        <v>#N/A</v>
      </c>
      <c r="HQ66" s="3" t="str">
        <f t="shared" ca="1" si="343"/>
        <v xml:space="preserve"> </v>
      </c>
      <c r="HR66" s="3" t="str">
        <f t="shared" ca="1" si="250"/>
        <v/>
      </c>
      <c r="HS66" s="3" t="str">
        <f t="shared" ca="1" si="242"/>
        <v/>
      </c>
      <c r="HT66" s="3" t="str">
        <f t="shared" ca="1" si="236"/>
        <v/>
      </c>
      <c r="HU66" s="3" t="str">
        <f t="shared" ca="1" si="226"/>
        <v/>
      </c>
      <c r="HV66" s="3" t="str">
        <f t="shared" ca="1" si="216"/>
        <v/>
      </c>
      <c r="HW66" s="3" t="str">
        <f t="shared" ca="1" si="202"/>
        <v/>
      </c>
      <c r="HX66" s="3" t="str">
        <f t="shared" ca="1" si="165"/>
        <v/>
      </c>
      <c r="HY66" s="37" t="e">
        <f t="shared" ca="1" si="320"/>
        <v>#N/A</v>
      </c>
      <c r="IA66" s="3" t="e">
        <f t="shared" ca="1" si="333"/>
        <v>#NUM!</v>
      </c>
      <c r="IB66" s="3" t="e">
        <f t="shared" ca="1" si="203"/>
        <v>#NUM!</v>
      </c>
      <c r="IC66" s="2" t="e">
        <f t="shared" ca="1" si="167"/>
        <v>#NUM!</v>
      </c>
      <c r="ID66" s="37" t="e">
        <f t="shared" ca="1" si="321"/>
        <v>#NUM!</v>
      </c>
      <c r="IE66" s="3" t="e">
        <f t="shared" ca="1" si="334"/>
        <v>#NUM!</v>
      </c>
      <c r="IF66" s="3" t="e">
        <f t="shared" ca="1" si="335"/>
        <v>#NUM!</v>
      </c>
      <c r="IG66" s="2" t="e">
        <f t="shared" ca="1" si="170"/>
        <v>#NUM!</v>
      </c>
      <c r="IH66" s="37" t="e">
        <f t="shared" ca="1" si="322"/>
        <v>#NUM!</v>
      </c>
      <c r="II66" s="3" t="e">
        <f t="shared" si="171"/>
        <v>#N/A</v>
      </c>
      <c r="IJ66" s="3" t="e">
        <f t="shared" si="172"/>
        <v>#N/A</v>
      </c>
      <c r="IK66" s="3" t="e">
        <f t="shared" ca="1" si="346"/>
        <v>#N/A</v>
      </c>
      <c r="IL66" s="3" t="e">
        <f t="shared" ca="1" si="270"/>
        <v>#N/A</v>
      </c>
      <c r="IM66" s="3" t="e">
        <f t="shared" ca="1" si="267"/>
        <v>#N/A</v>
      </c>
      <c r="IN66" s="3" t="e">
        <f t="shared" ca="1" si="265"/>
        <v>#N/A</v>
      </c>
      <c r="IO66" s="3" t="e">
        <f t="shared" ca="1" si="263"/>
        <v>#N/A</v>
      </c>
      <c r="IP66" s="3" t="e">
        <f t="shared" ca="1" si="261"/>
        <v>#N/A</v>
      </c>
      <c r="IQ66" s="3" t="e">
        <f t="shared" ca="1" si="259"/>
        <v>#N/A</v>
      </c>
      <c r="IR66" s="3" t="e">
        <f t="shared" ca="1" si="257"/>
        <v>#N/A</v>
      </c>
      <c r="IS66" s="3" t="e">
        <f t="shared" ca="1" si="251"/>
        <v>#N/A</v>
      </c>
      <c r="IT66" s="3" t="e">
        <f t="shared" ca="1" si="243"/>
        <v>#N/A</v>
      </c>
      <c r="IU66" s="3" t="e">
        <f t="shared" ca="1" si="237"/>
        <v>#N/A</v>
      </c>
      <c r="IV66" s="3" t="e">
        <f t="shared" ca="1" si="227"/>
        <v>#N/A</v>
      </c>
      <c r="IW66" s="3" t="e">
        <f t="shared" ca="1" si="217"/>
        <v>#N/A</v>
      </c>
      <c r="IX66" s="3" t="e">
        <f t="shared" ca="1" si="204"/>
        <v>#N/A</v>
      </c>
      <c r="IY66" s="3" t="e">
        <f t="shared" ca="1" si="173"/>
        <v>#N/A</v>
      </c>
      <c r="IZ66" s="37" t="e">
        <f t="shared" ca="1" si="323"/>
        <v>#N/A</v>
      </c>
      <c r="JB66" s="3" t="str">
        <f t="shared" si="174"/>
        <v/>
      </c>
      <c r="JC66" s="55" t="e">
        <f t="shared" si="324"/>
        <v>#NUM!</v>
      </c>
      <c r="JD66" s="41" t="e">
        <f t="shared" si="176"/>
        <v>#NUM!</v>
      </c>
      <c r="JE66" s="41" t="e">
        <f t="shared" si="177"/>
        <v>#NUM!</v>
      </c>
      <c r="JF66" s="3" t="e">
        <f t="shared" si="178"/>
        <v>#NUM!</v>
      </c>
      <c r="JG66" s="41" t="e">
        <f t="shared" si="179"/>
        <v>#NUM!</v>
      </c>
      <c r="JH66" s="41" t="e">
        <f t="shared" si="180"/>
        <v>#NUM!</v>
      </c>
      <c r="JJ66" s="37" t="e">
        <f t="shared" si="181"/>
        <v>#NUM!</v>
      </c>
      <c r="JL66" s="3" t="e">
        <f t="shared" si="182"/>
        <v>#NUM!</v>
      </c>
      <c r="JM66" s="3" t="e">
        <f t="shared" ca="1" si="337"/>
        <v>#NUM!</v>
      </c>
      <c r="JP66" s="37" t="e">
        <f t="shared" ca="1" si="183"/>
        <v>#NUM!</v>
      </c>
      <c r="JR66" s="37" t="str">
        <f t="shared" si="184"/>
        <v/>
      </c>
      <c r="JS66" s="3" t="str">
        <f t="shared" si="185"/>
        <v/>
      </c>
      <c r="JT66" s="3" t="str">
        <f t="shared" ca="1" si="344"/>
        <v xml:space="preserve"> </v>
      </c>
      <c r="JU66" s="3" t="str">
        <f t="shared" ca="1" si="253"/>
        <v/>
      </c>
      <c r="JV66" s="3" t="str">
        <f t="shared" ca="1" si="244"/>
        <v/>
      </c>
      <c r="JW66" s="3" t="str">
        <f t="shared" ca="1" si="238"/>
        <v/>
      </c>
      <c r="JX66" s="3" t="str">
        <f t="shared" ca="1" si="228"/>
        <v/>
      </c>
      <c r="JY66" s="3" t="str">
        <f t="shared" ca="1" si="218"/>
        <v/>
      </c>
      <c r="JZ66" s="3" t="str">
        <f t="shared" ca="1" si="206"/>
        <v/>
      </c>
      <c r="KA66" s="3" t="str">
        <f t="shared" ca="1" si="186"/>
        <v/>
      </c>
      <c r="KB66" s="3" t="e">
        <f t="shared" ca="1" si="187"/>
        <v>#N/A</v>
      </c>
      <c r="KC66" s="3" t="str">
        <f t="shared" ca="1" si="345"/>
        <v xml:space="preserve"> </v>
      </c>
      <c r="KD66" s="3" t="str">
        <f t="shared" ca="1" si="255"/>
        <v/>
      </c>
      <c r="KE66" s="3" t="str">
        <f t="shared" ca="1" si="245"/>
        <v/>
      </c>
      <c r="KF66" s="3" t="str">
        <f t="shared" ca="1" si="239"/>
        <v/>
      </c>
      <c r="KG66" s="3" t="str">
        <f t="shared" ca="1" si="229"/>
        <v/>
      </c>
      <c r="KH66" s="3" t="str">
        <f t="shared" ca="1" si="219"/>
        <v/>
      </c>
      <c r="KI66" s="3" t="str">
        <f t="shared" ca="1" si="207"/>
        <v/>
      </c>
      <c r="KJ66" s="3" t="str">
        <f t="shared" ca="1" si="188"/>
        <v/>
      </c>
      <c r="KK66" s="3" t="e">
        <f t="shared" ca="1" si="189"/>
        <v>#N/A</v>
      </c>
      <c r="KU66" s="3" t="e">
        <f t="shared" si="190"/>
        <v>#NUM!</v>
      </c>
      <c r="KV66" s="3" t="e">
        <f t="shared" si="191"/>
        <v>#NUM!</v>
      </c>
      <c r="KW66" s="3" t="e">
        <f t="shared" ca="1" si="347"/>
        <v>#NUM!</v>
      </c>
      <c r="KX66" s="3" t="e">
        <f t="shared" ca="1" si="272"/>
        <v>#NUM!</v>
      </c>
      <c r="KY66" s="3" t="e">
        <f t="shared" ca="1" si="268"/>
        <v>#NUM!</v>
      </c>
      <c r="KZ66" s="3" t="e">
        <f t="shared" ca="1" si="266"/>
        <v>#NUM!</v>
      </c>
      <c r="LA66" s="3" t="e">
        <f t="shared" ca="1" si="264"/>
        <v>#NUM!</v>
      </c>
      <c r="LB66" s="3" t="e">
        <f t="shared" ca="1" si="262"/>
        <v>#NUM!</v>
      </c>
      <c r="LC66" s="3" t="e">
        <f t="shared" ca="1" si="260"/>
        <v>#NUM!</v>
      </c>
      <c r="LD66" s="3" t="e">
        <f t="shared" ca="1" si="258"/>
        <v>#NUM!</v>
      </c>
      <c r="LE66" s="3" t="e">
        <f t="shared" ca="1" si="256"/>
        <v>#NUM!</v>
      </c>
      <c r="LF66" s="3" t="e">
        <f t="shared" ca="1" si="246"/>
        <v>#NUM!</v>
      </c>
      <c r="LG66" s="3" t="e">
        <f t="shared" ca="1" si="240"/>
        <v>#NUM!</v>
      </c>
      <c r="LH66" s="3" t="e">
        <f t="shared" ca="1" si="230"/>
        <v>#NUM!</v>
      </c>
      <c r="LI66" s="3" t="e">
        <f t="shared" ca="1" si="220"/>
        <v>#NUM!</v>
      </c>
      <c r="LJ66" s="3" t="e">
        <f t="shared" ca="1" si="208"/>
        <v>#NUM!</v>
      </c>
      <c r="LK66" s="3" t="e">
        <f t="shared" ca="1" si="192"/>
        <v>#NUM!</v>
      </c>
      <c r="LL66" s="37" t="e">
        <f t="shared" ca="1" si="325"/>
        <v>#NUM!</v>
      </c>
    </row>
    <row r="67" spans="1:324" s="3" customFormat="1">
      <c r="A67" s="42" t="e">
        <f>IF(D67="","",Data!C75)</f>
        <v>#N/A</v>
      </c>
      <c r="B67" s="5" t="e">
        <f>IF(D67="","",Data!B75)</f>
        <v>#N/A</v>
      </c>
      <c r="C67" s="3">
        <v>59</v>
      </c>
      <c r="D67" s="3" t="e">
        <f>IF(Data!C75="", NA(), Data!C75)</f>
        <v>#N/A</v>
      </c>
      <c r="E67" s="3" t="str">
        <f>IF(Data!C75="", " ", Data!D75)</f>
        <v xml:space="preserve"> </v>
      </c>
      <c r="F67" s="3" t="str">
        <f>IF(E67=" "," ",Data!F$26)</f>
        <v xml:space="preserve"> </v>
      </c>
      <c r="G67" s="3" t="str">
        <f>IF($C67&lt;Data!$F$37,"x"," ")</f>
        <v xml:space="preserve"> </v>
      </c>
      <c r="H67" s="3" t="e">
        <f>IF(I67="",#REF!,I67)</f>
        <v>#N/A</v>
      </c>
      <c r="I67" s="2" t="e">
        <f t="shared" si="49"/>
        <v>#N/A</v>
      </c>
      <c r="J67" s="3" t="str">
        <f>IF(AND(Data!$F$37&lt;&gt;""),IF(AD67=$E67,1,""))</f>
        <v/>
      </c>
      <c r="K67" s="3">
        <f>IF(AND(Data!$F$40&lt;&gt;""),IF(AE67=$E67,2,""))</f>
        <v>2</v>
      </c>
      <c r="L67" s="3" t="str">
        <f>IF(AND(Data!$F$43&lt;&gt;""),IF(AF67=$E67,3,""))</f>
        <v/>
      </c>
      <c r="M67" s="3" t="str">
        <f>IF(AND(Data!$F$46&lt;&gt;""),IF(AG67=$E67,4,""))</f>
        <v/>
      </c>
      <c r="N67" s="3" t="str">
        <f>IF(AND(Data!$F$49&lt;&gt;""),IF(AH67=$E67,5,""))</f>
        <v/>
      </c>
      <c r="O67" s="3" t="str">
        <f>IF(AND(Calc!$LQ$3&lt;&gt;""),IF(AI67=$E67,6,""))</f>
        <v/>
      </c>
      <c r="P67" s="3">
        <f t="shared" si="50"/>
        <v>2</v>
      </c>
      <c r="Q67" s="3">
        <f t="shared" si="51"/>
        <v>2</v>
      </c>
      <c r="R67" s="3" t="str">
        <f t="shared" si="52"/>
        <v/>
      </c>
      <c r="S67" s="3" t="str">
        <f t="shared" si="53"/>
        <v/>
      </c>
      <c r="T67" s="3" t="str">
        <f t="shared" si="54"/>
        <v/>
      </c>
      <c r="U67" s="3">
        <f t="shared" si="55"/>
        <v>2</v>
      </c>
      <c r="V67" s="3">
        <f t="shared" si="56"/>
        <v>2</v>
      </c>
      <c r="W67" s="3" t="str">
        <f t="shared" si="57"/>
        <v/>
      </c>
      <c r="X67" s="3" t="str">
        <f t="shared" si="58"/>
        <v/>
      </c>
      <c r="Y67" s="3">
        <f t="shared" si="59"/>
        <v>2</v>
      </c>
      <c r="Z67" s="3">
        <f t="shared" si="60"/>
        <v>2</v>
      </c>
      <c r="AA67" s="3" t="str">
        <f t="shared" si="61"/>
        <v/>
      </c>
      <c r="AB67" s="3">
        <f t="shared" si="62"/>
        <v>2</v>
      </c>
      <c r="AC67" s="49">
        <f t="shared" si="63"/>
        <v>2</v>
      </c>
      <c r="AD67" s="3" t="str">
        <f>IF($C67&lt;Data!$F$37,E67,"")</f>
        <v/>
      </c>
      <c r="AE67" s="3" t="str">
        <f>IF(AND($C67&gt;=Data!$F$37),IF($C67&lt;Data!$F$40,E67,""))</f>
        <v xml:space="preserve"> </v>
      </c>
      <c r="AF67" s="3" t="b">
        <f>IF(AND($C67&gt;=Data!$F$40),IF($C67&lt;Data!$F$43,E67,""))</f>
        <v>0</v>
      </c>
      <c r="AG67" s="3" t="b">
        <f>IF(AND($C67&gt;=Data!$F$43),IF($C67&lt;Data!$F$46,E67,""))</f>
        <v>0</v>
      </c>
      <c r="AH67" s="3" t="b">
        <f>IF(AND($C67&gt;=Data!$F$46),IF($C67&lt;Data!$F$49,E67,""))</f>
        <v>0</v>
      </c>
      <c r="AI67" s="3" t="b">
        <f>IF(AND($C67&gt;=Data!$F$49),IF($C67&lt;=Calc!$LQ$3,E67,""))</f>
        <v>0</v>
      </c>
      <c r="AJ67" s="3" t="str">
        <f t="shared" si="274"/>
        <v xml:space="preserve"> </v>
      </c>
      <c r="AK67" s="3" t="str">
        <f t="shared" si="64"/>
        <v/>
      </c>
      <c r="AL67" s="3" t="e">
        <f t="shared" si="65"/>
        <v>#NUM!</v>
      </c>
      <c r="AM67" s="3" t="str">
        <f t="shared" si="66"/>
        <v/>
      </c>
      <c r="AN67" s="3" t="str">
        <f t="shared" si="67"/>
        <v/>
      </c>
      <c r="AO67" s="3" t="str">
        <f t="shared" si="68"/>
        <v/>
      </c>
      <c r="AP67" s="3" t="str">
        <f t="shared" si="69"/>
        <v/>
      </c>
      <c r="AQ67" s="3" t="e">
        <f t="shared" si="338"/>
        <v>#NUM!</v>
      </c>
      <c r="AR67" s="3" t="e">
        <f t="shared" si="339"/>
        <v>#NUM!</v>
      </c>
      <c r="AS67" s="3" t="str">
        <f t="shared" si="340"/>
        <v/>
      </c>
      <c r="AT67" s="3" t="str">
        <f t="shared" si="73"/>
        <v/>
      </c>
      <c r="AU67" s="3" t="str">
        <f t="shared" si="74"/>
        <v/>
      </c>
      <c r="AV67" s="3" t="e">
        <f t="shared" si="75"/>
        <v>#NUM!</v>
      </c>
      <c r="AW67" s="3" t="e">
        <f t="shared" si="76"/>
        <v>#NUM!</v>
      </c>
      <c r="AX67" s="3" t="str">
        <f t="shared" si="77"/>
        <v/>
      </c>
      <c r="AY67" s="3" t="str">
        <f t="shared" si="78"/>
        <v/>
      </c>
      <c r="AZ67" s="3" t="e">
        <f t="shared" si="79"/>
        <v>#NUM!</v>
      </c>
      <c r="BA67" s="3" t="e">
        <f t="shared" si="80"/>
        <v>#NUM!</v>
      </c>
      <c r="BB67" s="3" t="str">
        <f t="shared" si="81"/>
        <v/>
      </c>
      <c r="BC67" s="3" t="e">
        <f t="shared" si="82"/>
        <v>#NUM!</v>
      </c>
      <c r="BD67" s="3" t="e">
        <f t="shared" si="83"/>
        <v>#NUM!</v>
      </c>
      <c r="BE67" s="3" t="e">
        <f t="shared" si="84"/>
        <v>#NUM!</v>
      </c>
      <c r="BF67" s="9" t="e">
        <f t="shared" si="275"/>
        <v>#N/A</v>
      </c>
      <c r="BG67" s="3" t="e">
        <f t="shared" si="276"/>
        <v>#N/A</v>
      </c>
      <c r="BH67" s="3" t="e">
        <f t="shared" si="348"/>
        <v>#N/A</v>
      </c>
      <c r="BI67" s="3" t="e">
        <f t="shared" si="85"/>
        <v>#NUM!</v>
      </c>
      <c r="BJ67" s="44" t="str">
        <f t="shared" si="86"/>
        <v/>
      </c>
      <c r="BK67" s="52">
        <f t="shared" si="277"/>
        <v>2</v>
      </c>
      <c r="BL67" s="52" t="str">
        <f t="shared" ca="1" si="341"/>
        <v xml:space="preserve"> </v>
      </c>
      <c r="BM67" s="52" t="str">
        <f t="shared" ca="1" si="232"/>
        <v xml:space="preserve"> </v>
      </c>
      <c r="BN67" s="52" t="str">
        <f t="shared" ca="1" si="221"/>
        <v xml:space="preserve"> </v>
      </c>
      <c r="BO67" s="52" t="str">
        <f t="shared" ca="1" si="209"/>
        <v xml:space="preserve"> </v>
      </c>
      <c r="BP67" s="52" t="str">
        <f t="shared" ca="1" si="194"/>
        <v xml:space="preserve"> </v>
      </c>
      <c r="BQ67" s="52" t="str">
        <f t="shared" ca="1" si="87"/>
        <v xml:space="preserve"> </v>
      </c>
      <c r="BR67" s="52" t="e">
        <f t="shared" ca="1" si="278"/>
        <v>#N/A</v>
      </c>
      <c r="BS67" s="52"/>
      <c r="BT67" s="3" t="str">
        <f t="shared" si="279"/>
        <v/>
      </c>
      <c r="BU67" s="3">
        <f t="shared" si="280"/>
        <v>0</v>
      </c>
      <c r="BV67" s="3">
        <f t="shared" si="89"/>
        <v>1</v>
      </c>
      <c r="BW67" s="3">
        <f t="shared" si="326"/>
        <v>0</v>
      </c>
      <c r="BX67" s="3" t="str">
        <f t="shared" ca="1" si="281"/>
        <v xml:space="preserve"> </v>
      </c>
      <c r="BY67" s="3" t="str">
        <f t="shared" ca="1" si="233"/>
        <v/>
      </c>
      <c r="BZ67" s="3" t="str">
        <f t="shared" ca="1" si="222"/>
        <v/>
      </c>
      <c r="CA67" s="3" t="str">
        <f t="shared" ca="1" si="210"/>
        <v/>
      </c>
      <c r="CB67" s="3" t="str">
        <f t="shared" ca="1" si="195"/>
        <v/>
      </c>
      <c r="CC67" s="3" t="str">
        <f t="shared" ca="1" si="91"/>
        <v/>
      </c>
      <c r="CD67" s="3" t="str">
        <f t="shared" ca="1" si="8"/>
        <v/>
      </c>
      <c r="CE67" s="3" t="str">
        <f t="shared" ca="1" si="282"/>
        <v/>
      </c>
      <c r="CF67" s="3" t="str">
        <f t="shared" si="283"/>
        <v/>
      </c>
      <c r="CG67" s="37" t="e">
        <f t="shared" ca="1" si="284"/>
        <v>#N/A</v>
      </c>
      <c r="CH67" s="3" t="str">
        <f t="shared" si="285"/>
        <v/>
      </c>
      <c r="CI67" s="3">
        <f t="shared" si="92"/>
        <v>0</v>
      </c>
      <c r="CJ67" s="3">
        <f t="shared" si="196"/>
        <v>1</v>
      </c>
      <c r="CK67" s="3">
        <f t="shared" si="327"/>
        <v>0</v>
      </c>
      <c r="CL67" s="3" t="str">
        <f t="shared" ca="1" si="286"/>
        <v xml:space="preserve"> </v>
      </c>
      <c r="CM67" s="3" t="str">
        <f t="shared" ca="1" si="234"/>
        <v/>
      </c>
      <c r="CN67" s="3" t="str">
        <f t="shared" ca="1" si="223"/>
        <v/>
      </c>
      <c r="CO67" s="3" t="str">
        <f t="shared" ca="1" si="211"/>
        <v/>
      </c>
      <c r="CP67" s="3" t="str">
        <f t="shared" ca="1" si="198"/>
        <v/>
      </c>
      <c r="CQ67" s="3" t="str">
        <f t="shared" ca="1" si="93"/>
        <v/>
      </c>
      <c r="CR67" s="3" t="str">
        <f t="shared" ca="1" si="94"/>
        <v/>
      </c>
      <c r="CS67" s="3" t="str">
        <f t="shared" ca="1" si="287"/>
        <v/>
      </c>
      <c r="CT67" s="3" t="str">
        <f t="shared" si="96"/>
        <v/>
      </c>
      <c r="CU67" s="37" t="e">
        <f t="shared" ca="1" si="97"/>
        <v>#N/A</v>
      </c>
      <c r="CW67" s="3" t="str">
        <f t="shared" ca="1" si="328"/>
        <v/>
      </c>
      <c r="CX67" s="3">
        <f t="shared" ca="1" si="212"/>
        <v>0</v>
      </c>
      <c r="CY67" s="2">
        <f t="shared" ca="1" si="99"/>
        <v>0</v>
      </c>
      <c r="CZ67" s="3" t="str">
        <f t="shared" ca="1" si="288"/>
        <v/>
      </c>
      <c r="DA67" s="3" t="str">
        <f t="shared" ca="1" si="289"/>
        <v/>
      </c>
      <c r="DB67" s="3" t="str">
        <f t="shared" ca="1" si="290"/>
        <v/>
      </c>
      <c r="DC67" s="3" t="str">
        <f t="shared" ca="1" si="291"/>
        <v/>
      </c>
      <c r="DD67" s="37" t="e">
        <f t="shared" ca="1" si="292"/>
        <v>#N/A</v>
      </c>
      <c r="DE67" s="3" t="str">
        <f t="shared" ca="1" si="329"/>
        <v/>
      </c>
      <c r="DF67" s="3">
        <f t="shared" ca="1" si="199"/>
        <v>0</v>
      </c>
      <c r="DG67" s="2">
        <f t="shared" ca="1" si="102"/>
        <v>0</v>
      </c>
      <c r="DH67" s="3" t="str">
        <f t="shared" ca="1" si="293"/>
        <v/>
      </c>
      <c r="DI67" s="3" t="str">
        <f t="shared" ca="1" si="273"/>
        <v/>
      </c>
      <c r="DJ67" s="3" t="str">
        <f t="shared" ca="1" si="294"/>
        <v/>
      </c>
      <c r="DK67" s="3" t="str">
        <f t="shared" ca="1" si="103"/>
        <v/>
      </c>
      <c r="DL67" s="37" t="e">
        <f t="shared" ca="1" si="295"/>
        <v>#N/A</v>
      </c>
      <c r="DN67" s="2" t="str">
        <f t="shared" si="296"/>
        <v xml:space="preserve"> </v>
      </c>
      <c r="DO67" s="3" t="str">
        <f t="shared" si="104"/>
        <v xml:space="preserve"> </v>
      </c>
      <c r="DP67" s="3" t="str">
        <f t="shared" si="105"/>
        <v xml:space="preserve"> </v>
      </c>
      <c r="DT67" s="37" t="e">
        <f t="shared" si="297"/>
        <v>#N/A</v>
      </c>
      <c r="DU67" s="7">
        <v>60</v>
      </c>
      <c r="DV67" s="7">
        <v>24</v>
      </c>
      <c r="DW67" s="7">
        <v>37</v>
      </c>
      <c r="DX67" s="7"/>
      <c r="DY67" s="7" t="e">
        <f t="shared" si="298"/>
        <v>#NUM!</v>
      </c>
      <c r="DZ67" s="7" t="e">
        <f t="shared" si="299"/>
        <v>#NUM!</v>
      </c>
      <c r="EA67" s="7" t="e">
        <f t="shared" si="300"/>
        <v>#NUM!</v>
      </c>
      <c r="EB67" s="7" t="e">
        <f t="shared" si="330"/>
        <v>#NUM!</v>
      </c>
      <c r="EC67" s="3" t="e">
        <f t="shared" si="301"/>
        <v>#NUM!</v>
      </c>
      <c r="ED67" s="3" t="str">
        <f t="shared" si="108"/>
        <v/>
      </c>
      <c r="EE67" s="3" t="e">
        <f t="shared" si="109"/>
        <v>#DIV/0!</v>
      </c>
      <c r="EF67" s="3" t="str">
        <f t="shared" si="110"/>
        <v/>
      </c>
      <c r="EG67" s="3" t="str">
        <f t="shared" si="111"/>
        <v/>
      </c>
      <c r="EH67" s="3" t="str">
        <f t="shared" si="112"/>
        <v/>
      </c>
      <c r="EI67" s="3" t="str">
        <f t="shared" si="113"/>
        <v/>
      </c>
      <c r="EJ67" s="3" t="e">
        <f t="shared" si="114"/>
        <v>#DIV/0!</v>
      </c>
      <c r="EK67" s="3" t="e">
        <f t="shared" si="115"/>
        <v>#DIV/0!</v>
      </c>
      <c r="EL67" s="3" t="str">
        <f t="shared" si="116"/>
        <v/>
      </c>
      <c r="EM67" s="3" t="str">
        <f t="shared" si="117"/>
        <v/>
      </c>
      <c r="EN67" s="3" t="str">
        <f t="shared" si="118"/>
        <v/>
      </c>
      <c r="EO67" s="3" t="e">
        <f t="shared" si="119"/>
        <v>#DIV/0!</v>
      </c>
      <c r="EP67" s="3" t="e">
        <f t="shared" si="120"/>
        <v>#DIV/0!</v>
      </c>
      <c r="EQ67" s="3" t="str">
        <f t="shared" si="121"/>
        <v/>
      </c>
      <c r="ER67" s="3" t="str">
        <f t="shared" si="122"/>
        <v/>
      </c>
      <c r="ES67" s="3" t="e">
        <f t="shared" si="123"/>
        <v>#DIV/0!</v>
      </c>
      <c r="ET67" s="3" t="e">
        <f t="shared" si="124"/>
        <v>#DIV/0!</v>
      </c>
      <c r="EU67" s="3" t="str">
        <f t="shared" si="125"/>
        <v/>
      </c>
      <c r="EV67" s="3" t="e">
        <f t="shared" si="126"/>
        <v>#DIV/0!</v>
      </c>
      <c r="EW67" s="3" t="e">
        <f t="shared" si="127"/>
        <v>#DIV/0!</v>
      </c>
      <c r="EX67" s="3" t="e">
        <f t="shared" si="128"/>
        <v>#NUM!</v>
      </c>
      <c r="EZ67" s="40">
        <f t="shared" si="302"/>
        <v>1</v>
      </c>
      <c r="FA67" s="9" t="e">
        <f t="shared" si="303"/>
        <v>#NUM!</v>
      </c>
      <c r="FB67" s="9" t="e">
        <f t="shared" si="304"/>
        <v>#N/A</v>
      </c>
      <c r="FC67" s="9" t="e">
        <f t="shared" si="305"/>
        <v>#N/A</v>
      </c>
      <c r="FD67" s="9" t="e">
        <f t="shared" si="306"/>
        <v>#N/A</v>
      </c>
      <c r="FE67" s="3" t="e">
        <f t="shared" si="129"/>
        <v>#NUM!</v>
      </c>
      <c r="FG67" s="3" t="str">
        <f t="shared" si="130"/>
        <v/>
      </c>
      <c r="FH67" s="3" t="e">
        <f t="shared" si="131"/>
        <v>#DIV/0!</v>
      </c>
      <c r="FI67" s="3" t="str">
        <f t="shared" si="132"/>
        <v/>
      </c>
      <c r="FJ67" s="3" t="str">
        <f t="shared" si="133"/>
        <v/>
      </c>
      <c r="FK67" s="3" t="str">
        <f t="shared" si="134"/>
        <v/>
      </c>
      <c r="FL67" s="3" t="str">
        <f t="shared" si="135"/>
        <v/>
      </c>
      <c r="FM67" s="3" t="e">
        <f t="shared" si="136"/>
        <v>#DIV/0!</v>
      </c>
      <c r="FN67" s="3" t="e">
        <f t="shared" si="137"/>
        <v>#DIV/0!</v>
      </c>
      <c r="FO67" s="3" t="str">
        <f t="shared" si="138"/>
        <v/>
      </c>
      <c r="FP67" s="3" t="str">
        <f t="shared" si="139"/>
        <v/>
      </c>
      <c r="FQ67" s="3" t="str">
        <f t="shared" si="140"/>
        <v/>
      </c>
      <c r="FR67" s="3" t="e">
        <f t="shared" si="141"/>
        <v>#DIV/0!</v>
      </c>
      <c r="FS67" s="3" t="e">
        <f t="shared" si="142"/>
        <v>#DIV/0!</v>
      </c>
      <c r="FT67" s="3" t="str">
        <f t="shared" si="143"/>
        <v/>
      </c>
      <c r="FU67" s="3" t="str">
        <f t="shared" si="144"/>
        <v/>
      </c>
      <c r="FV67" s="3" t="e">
        <f t="shared" si="145"/>
        <v>#DIV/0!</v>
      </c>
      <c r="FW67" s="3" t="e">
        <f t="shared" si="146"/>
        <v>#DIV/0!</v>
      </c>
      <c r="FX67" s="3" t="str">
        <f t="shared" si="147"/>
        <v/>
      </c>
      <c r="FY67" s="3" t="e">
        <f t="shared" si="148"/>
        <v>#DIV/0!</v>
      </c>
      <c r="FZ67" s="3" t="e">
        <f t="shared" si="149"/>
        <v>#DIV/0!</v>
      </c>
      <c r="GA67" s="3" t="e">
        <f t="shared" si="150"/>
        <v>#NUM!</v>
      </c>
      <c r="GB67" s="3" t="str">
        <f t="shared" si="151"/>
        <v/>
      </c>
      <c r="GC67" s="3" t="str">
        <f t="shared" si="152"/>
        <v/>
      </c>
      <c r="GD67" s="3" t="str">
        <f t="shared" si="153"/>
        <v/>
      </c>
      <c r="GE67" s="3" t="str">
        <f t="shared" si="154"/>
        <v/>
      </c>
      <c r="GF67" s="3" t="str">
        <f t="shared" si="155"/>
        <v/>
      </c>
      <c r="GG67" s="3" t="str">
        <f t="shared" si="156"/>
        <v/>
      </c>
      <c r="GI67" s="9" t="str">
        <f t="shared" si="200"/>
        <v/>
      </c>
      <c r="GJ67" s="9" t="str">
        <f t="shared" si="331"/>
        <v/>
      </c>
      <c r="GK67" s="9" t="str">
        <f t="shared" si="332"/>
        <v/>
      </c>
      <c r="GL67" s="41" t="e">
        <f t="shared" si="159"/>
        <v>#DIV/0!</v>
      </c>
      <c r="GM67" s="41" t="e">
        <f t="shared" si="160"/>
        <v>#DIV/0!</v>
      </c>
      <c r="GN67" s="41" t="e">
        <f t="shared" si="307"/>
        <v>#N/A</v>
      </c>
      <c r="GO67" s="41" t="e">
        <f t="shared" si="308"/>
        <v>#N/A</v>
      </c>
      <c r="GP67" s="3" t="e">
        <f t="shared" si="161"/>
        <v>#NUM!</v>
      </c>
      <c r="GQ67" s="55" t="e">
        <f t="shared" si="309"/>
        <v>#NUM!</v>
      </c>
      <c r="GR67" s="55" t="e">
        <f t="shared" si="310"/>
        <v>#NUM!</v>
      </c>
      <c r="GS67" s="3" t="e">
        <f t="shared" si="311"/>
        <v>#NUM!</v>
      </c>
      <c r="GT67" s="3" t="e">
        <f t="shared" si="312"/>
        <v>#NUM!</v>
      </c>
      <c r="GU67" s="3" t="e">
        <f t="shared" si="313"/>
        <v>#NUM!</v>
      </c>
      <c r="GV67" s="3" t="e">
        <f t="shared" si="314"/>
        <v>#NUM!</v>
      </c>
      <c r="GX67" s="37" t="e">
        <f t="shared" si="315"/>
        <v>#NUM!</v>
      </c>
      <c r="GZ67" s="3" t="e">
        <f t="shared" si="316"/>
        <v>#NUM!</v>
      </c>
      <c r="HA67" s="3" t="e">
        <f t="shared" ca="1" si="336"/>
        <v>#NUM!</v>
      </c>
      <c r="HB67" s="2" t="e">
        <f t="shared" ca="1" si="214"/>
        <v>#NUM!</v>
      </c>
      <c r="HC67" s="2" t="e">
        <f t="shared" ca="1" si="224"/>
        <v>#NUM!</v>
      </c>
      <c r="HD67" s="39" t="e">
        <f t="shared" ca="1" si="163"/>
        <v>#NUM!</v>
      </c>
      <c r="HF67" s="3" t="str">
        <f t="shared" si="317"/>
        <v/>
      </c>
      <c r="HG67" s="3" t="str">
        <f t="shared" si="318"/>
        <v/>
      </c>
      <c r="HH67" s="3" t="str">
        <f t="shared" ca="1" si="342"/>
        <v xml:space="preserve"> </v>
      </c>
      <c r="HI67" s="3" t="str">
        <f t="shared" ca="1" si="248"/>
        <v/>
      </c>
      <c r="HJ67" s="3" t="str">
        <f t="shared" ca="1" si="241"/>
        <v/>
      </c>
      <c r="HK67" s="3" t="str">
        <f t="shared" ca="1" si="235"/>
        <v/>
      </c>
      <c r="HL67" s="3" t="str">
        <f t="shared" ca="1" si="225"/>
        <v/>
      </c>
      <c r="HM67" s="3" t="str">
        <f t="shared" ca="1" si="215"/>
        <v/>
      </c>
      <c r="HN67" s="3" t="str">
        <f t="shared" ca="1" si="201"/>
        <v/>
      </c>
      <c r="HO67" s="3" t="str">
        <f t="shared" ca="1" si="164"/>
        <v/>
      </c>
      <c r="HP67" s="37" t="e">
        <f t="shared" ca="1" si="319"/>
        <v>#N/A</v>
      </c>
      <c r="HQ67" s="3" t="str">
        <f t="shared" ca="1" si="343"/>
        <v xml:space="preserve"> </v>
      </c>
      <c r="HR67" s="3" t="str">
        <f t="shared" ca="1" si="250"/>
        <v/>
      </c>
      <c r="HS67" s="3" t="str">
        <f t="shared" ca="1" si="242"/>
        <v/>
      </c>
      <c r="HT67" s="3" t="str">
        <f t="shared" ca="1" si="236"/>
        <v/>
      </c>
      <c r="HU67" s="3" t="str">
        <f t="shared" ca="1" si="226"/>
        <v/>
      </c>
      <c r="HV67" s="3" t="str">
        <f t="shared" ca="1" si="216"/>
        <v/>
      </c>
      <c r="HW67" s="3" t="str">
        <f t="shared" ca="1" si="202"/>
        <v/>
      </c>
      <c r="HX67" s="3" t="str">
        <f t="shared" ca="1" si="165"/>
        <v/>
      </c>
      <c r="HY67" s="37" t="e">
        <f t="shared" ca="1" si="320"/>
        <v>#N/A</v>
      </c>
      <c r="IA67" s="3" t="e">
        <f t="shared" ca="1" si="333"/>
        <v>#NUM!</v>
      </c>
      <c r="IB67" s="3" t="e">
        <f t="shared" ca="1" si="203"/>
        <v>#NUM!</v>
      </c>
      <c r="IC67" s="2" t="e">
        <f t="shared" ca="1" si="167"/>
        <v>#NUM!</v>
      </c>
      <c r="ID67" s="37" t="e">
        <f t="shared" ca="1" si="321"/>
        <v>#NUM!</v>
      </c>
      <c r="IE67" s="3" t="e">
        <f t="shared" ca="1" si="334"/>
        <v>#NUM!</v>
      </c>
      <c r="IF67" s="3" t="e">
        <f t="shared" ca="1" si="335"/>
        <v>#NUM!</v>
      </c>
      <c r="IG67" s="2" t="e">
        <f t="shared" ca="1" si="170"/>
        <v>#NUM!</v>
      </c>
      <c r="IH67" s="37" t="e">
        <f t="shared" ca="1" si="322"/>
        <v>#NUM!</v>
      </c>
      <c r="II67" s="3" t="e">
        <f t="shared" si="171"/>
        <v>#N/A</v>
      </c>
      <c r="IJ67" s="3" t="e">
        <f t="shared" si="172"/>
        <v>#N/A</v>
      </c>
      <c r="IK67" s="3" t="e">
        <f t="shared" ca="1" si="346"/>
        <v>#N/A</v>
      </c>
      <c r="IL67" s="3" t="e">
        <f t="shared" ca="1" si="270"/>
        <v>#N/A</v>
      </c>
      <c r="IM67" s="3" t="e">
        <f t="shared" ca="1" si="267"/>
        <v>#N/A</v>
      </c>
      <c r="IN67" s="3" t="e">
        <f t="shared" ca="1" si="265"/>
        <v>#N/A</v>
      </c>
      <c r="IO67" s="3" t="e">
        <f t="shared" ca="1" si="263"/>
        <v>#N/A</v>
      </c>
      <c r="IP67" s="3" t="e">
        <f t="shared" ca="1" si="261"/>
        <v>#N/A</v>
      </c>
      <c r="IQ67" s="3" t="e">
        <f t="shared" ca="1" si="259"/>
        <v>#N/A</v>
      </c>
      <c r="IR67" s="3" t="e">
        <f t="shared" ca="1" si="257"/>
        <v>#N/A</v>
      </c>
      <c r="IS67" s="3" t="e">
        <f t="shared" ca="1" si="251"/>
        <v>#N/A</v>
      </c>
      <c r="IT67" s="3" t="e">
        <f t="shared" ca="1" si="243"/>
        <v>#N/A</v>
      </c>
      <c r="IU67" s="3" t="e">
        <f t="shared" ca="1" si="237"/>
        <v>#N/A</v>
      </c>
      <c r="IV67" s="3" t="e">
        <f t="shared" ca="1" si="227"/>
        <v>#N/A</v>
      </c>
      <c r="IW67" s="3" t="e">
        <f t="shared" ca="1" si="217"/>
        <v>#N/A</v>
      </c>
      <c r="IX67" s="3" t="e">
        <f t="shared" ca="1" si="204"/>
        <v>#N/A</v>
      </c>
      <c r="IY67" s="3" t="e">
        <f t="shared" ca="1" si="173"/>
        <v>#N/A</v>
      </c>
      <c r="IZ67" s="37" t="e">
        <f t="shared" ca="1" si="323"/>
        <v>#N/A</v>
      </c>
      <c r="JB67" s="3" t="str">
        <f t="shared" si="174"/>
        <v/>
      </c>
      <c r="JC67" s="55" t="e">
        <f t="shared" si="324"/>
        <v>#NUM!</v>
      </c>
      <c r="JD67" s="41" t="e">
        <f t="shared" si="176"/>
        <v>#NUM!</v>
      </c>
      <c r="JE67" s="41" t="e">
        <f t="shared" si="177"/>
        <v>#NUM!</v>
      </c>
      <c r="JF67" s="3" t="e">
        <f t="shared" si="178"/>
        <v>#NUM!</v>
      </c>
      <c r="JG67" s="41" t="e">
        <f t="shared" si="179"/>
        <v>#NUM!</v>
      </c>
      <c r="JH67" s="41" t="e">
        <f t="shared" si="180"/>
        <v>#NUM!</v>
      </c>
      <c r="JJ67" s="37" t="e">
        <f t="shared" si="181"/>
        <v>#NUM!</v>
      </c>
      <c r="JL67" s="3" t="e">
        <f t="shared" si="182"/>
        <v>#NUM!</v>
      </c>
      <c r="JM67" s="3" t="e">
        <f t="shared" ca="1" si="337"/>
        <v>#NUM!</v>
      </c>
      <c r="JP67" s="37" t="e">
        <f t="shared" ca="1" si="183"/>
        <v>#NUM!</v>
      </c>
      <c r="JR67" s="37" t="str">
        <f t="shared" si="184"/>
        <v/>
      </c>
      <c r="JS67" s="3" t="str">
        <f t="shared" si="185"/>
        <v/>
      </c>
      <c r="JT67" s="3" t="str">
        <f t="shared" ca="1" si="344"/>
        <v xml:space="preserve"> </v>
      </c>
      <c r="JU67" s="3" t="str">
        <f t="shared" ca="1" si="253"/>
        <v/>
      </c>
      <c r="JV67" s="3" t="str">
        <f t="shared" ca="1" si="244"/>
        <v/>
      </c>
      <c r="JW67" s="3" t="str">
        <f t="shared" ca="1" si="238"/>
        <v/>
      </c>
      <c r="JX67" s="3" t="str">
        <f t="shared" ca="1" si="228"/>
        <v/>
      </c>
      <c r="JY67" s="3" t="str">
        <f t="shared" ca="1" si="218"/>
        <v/>
      </c>
      <c r="JZ67" s="3" t="str">
        <f t="shared" ca="1" si="206"/>
        <v/>
      </c>
      <c r="KA67" s="3" t="str">
        <f t="shared" ca="1" si="186"/>
        <v/>
      </c>
      <c r="KB67" s="3" t="e">
        <f t="shared" ca="1" si="187"/>
        <v>#N/A</v>
      </c>
      <c r="KC67" s="3" t="str">
        <f t="shared" ca="1" si="345"/>
        <v xml:space="preserve"> </v>
      </c>
      <c r="KD67" s="3" t="str">
        <f t="shared" ca="1" si="255"/>
        <v/>
      </c>
      <c r="KE67" s="3" t="str">
        <f t="shared" ca="1" si="245"/>
        <v/>
      </c>
      <c r="KF67" s="3" t="str">
        <f t="shared" ca="1" si="239"/>
        <v/>
      </c>
      <c r="KG67" s="3" t="str">
        <f t="shared" ca="1" si="229"/>
        <v/>
      </c>
      <c r="KH67" s="3" t="str">
        <f t="shared" ca="1" si="219"/>
        <v/>
      </c>
      <c r="KI67" s="3" t="str">
        <f t="shared" ca="1" si="207"/>
        <v/>
      </c>
      <c r="KJ67" s="3" t="str">
        <f t="shared" ca="1" si="188"/>
        <v/>
      </c>
      <c r="KK67" s="3" t="e">
        <f t="shared" ca="1" si="189"/>
        <v>#N/A</v>
      </c>
      <c r="KU67" s="3" t="e">
        <f t="shared" si="190"/>
        <v>#NUM!</v>
      </c>
      <c r="KV67" s="3" t="e">
        <f t="shared" si="191"/>
        <v>#NUM!</v>
      </c>
      <c r="KW67" s="3" t="e">
        <f t="shared" ca="1" si="347"/>
        <v>#NUM!</v>
      </c>
      <c r="KX67" s="3" t="e">
        <f t="shared" ca="1" si="272"/>
        <v>#NUM!</v>
      </c>
      <c r="KY67" s="3" t="e">
        <f t="shared" ca="1" si="268"/>
        <v>#NUM!</v>
      </c>
      <c r="KZ67" s="3" t="e">
        <f t="shared" ca="1" si="266"/>
        <v>#NUM!</v>
      </c>
      <c r="LA67" s="3" t="e">
        <f t="shared" ca="1" si="264"/>
        <v>#NUM!</v>
      </c>
      <c r="LB67" s="3" t="e">
        <f t="shared" ca="1" si="262"/>
        <v>#NUM!</v>
      </c>
      <c r="LC67" s="3" t="e">
        <f t="shared" ca="1" si="260"/>
        <v>#NUM!</v>
      </c>
      <c r="LD67" s="3" t="e">
        <f t="shared" ca="1" si="258"/>
        <v>#NUM!</v>
      </c>
      <c r="LE67" s="3" t="e">
        <f t="shared" ca="1" si="256"/>
        <v>#NUM!</v>
      </c>
      <c r="LF67" s="3" t="e">
        <f t="shared" ca="1" si="246"/>
        <v>#NUM!</v>
      </c>
      <c r="LG67" s="3" t="e">
        <f t="shared" ca="1" si="240"/>
        <v>#NUM!</v>
      </c>
      <c r="LH67" s="3" t="e">
        <f t="shared" ca="1" si="230"/>
        <v>#NUM!</v>
      </c>
      <c r="LI67" s="3" t="e">
        <f t="shared" ca="1" si="220"/>
        <v>#NUM!</v>
      </c>
      <c r="LJ67" s="3" t="e">
        <f t="shared" ca="1" si="208"/>
        <v>#NUM!</v>
      </c>
      <c r="LK67" s="3" t="e">
        <f t="shared" ca="1" si="192"/>
        <v>#NUM!</v>
      </c>
      <c r="LL67" s="37" t="e">
        <f t="shared" ca="1" si="325"/>
        <v>#NUM!</v>
      </c>
    </row>
    <row r="68" spans="1:324" s="3" customFormat="1">
      <c r="A68" s="42" t="e">
        <f>IF(D68="","",Data!C76)</f>
        <v>#N/A</v>
      </c>
      <c r="B68" s="5" t="e">
        <f>IF(D68="","",Data!B76)</f>
        <v>#N/A</v>
      </c>
      <c r="C68" s="3">
        <v>60</v>
      </c>
      <c r="D68" s="3" t="e">
        <f>IF(Data!C76="", NA(), Data!C76)</f>
        <v>#N/A</v>
      </c>
      <c r="E68" s="3" t="str">
        <f>IF(Data!C76="", " ", Data!D76)</f>
        <v xml:space="preserve"> </v>
      </c>
      <c r="F68" s="3" t="str">
        <f>IF(E68=" "," ",Data!F$26)</f>
        <v xml:space="preserve"> </v>
      </c>
      <c r="G68" s="3" t="str">
        <f>IF($C68&lt;Data!$F$37,"x"," ")</f>
        <v xml:space="preserve"> </v>
      </c>
      <c r="H68" s="3" t="e">
        <f>IF(I68="",#REF!,I68)</f>
        <v>#N/A</v>
      </c>
      <c r="I68" s="2" t="e">
        <f t="shared" si="49"/>
        <v>#N/A</v>
      </c>
      <c r="J68" s="3" t="str">
        <f>IF(AND(Data!$F$37&lt;&gt;""),IF(AD68=$E68,1,""))</f>
        <v/>
      </c>
      <c r="K68" s="3">
        <f>IF(AND(Data!$F$40&lt;&gt;""),IF(AE68=$E68,2,""))</f>
        <v>2</v>
      </c>
      <c r="L68" s="3" t="str">
        <f>IF(AND(Data!$F$43&lt;&gt;""),IF(AF68=$E68,3,""))</f>
        <v/>
      </c>
      <c r="M68" s="3" t="str">
        <f>IF(AND(Data!$F$46&lt;&gt;""),IF(AG68=$E68,4,""))</f>
        <v/>
      </c>
      <c r="N68" s="3" t="str">
        <f>IF(AND(Data!$F$49&lt;&gt;""),IF(AH68=$E68,5,""))</f>
        <v/>
      </c>
      <c r="O68" s="3" t="str">
        <f>IF(AND(Calc!$LQ$3&lt;&gt;""),IF(AI68=$E68,6,""))</f>
        <v/>
      </c>
      <c r="P68" s="3">
        <f t="shared" si="50"/>
        <v>2</v>
      </c>
      <c r="Q68" s="3">
        <f t="shared" si="51"/>
        <v>2</v>
      </c>
      <c r="R68" s="3" t="str">
        <f t="shared" si="52"/>
        <v/>
      </c>
      <c r="S68" s="3" t="str">
        <f t="shared" si="53"/>
        <v/>
      </c>
      <c r="T68" s="3" t="str">
        <f t="shared" si="54"/>
        <v/>
      </c>
      <c r="U68" s="3">
        <f t="shared" si="55"/>
        <v>2</v>
      </c>
      <c r="V68" s="3">
        <f t="shared" si="56"/>
        <v>2</v>
      </c>
      <c r="W68" s="3" t="str">
        <f t="shared" si="57"/>
        <v/>
      </c>
      <c r="X68" s="3" t="str">
        <f t="shared" si="58"/>
        <v/>
      </c>
      <c r="Y68" s="3">
        <f t="shared" si="59"/>
        <v>2</v>
      </c>
      <c r="Z68" s="3">
        <f t="shared" si="60"/>
        <v>2</v>
      </c>
      <c r="AA68" s="3" t="str">
        <f t="shared" si="61"/>
        <v/>
      </c>
      <c r="AB68" s="3">
        <f t="shared" si="62"/>
        <v>2</v>
      </c>
      <c r="AC68" s="49">
        <f t="shared" si="63"/>
        <v>2</v>
      </c>
      <c r="AD68" s="3" t="str">
        <f>IF($C68&lt;Data!$F$37,E68,"")</f>
        <v/>
      </c>
      <c r="AE68" s="3" t="str">
        <f>IF(AND($C68&gt;=Data!$F$37),IF($C68&lt;Data!$F$40,E68,""))</f>
        <v xml:space="preserve"> </v>
      </c>
      <c r="AF68" s="3" t="b">
        <f>IF(AND($C68&gt;=Data!$F$40),IF($C68&lt;Data!$F$43,E68,""))</f>
        <v>0</v>
      </c>
      <c r="AG68" s="3" t="b">
        <f>IF(AND($C68&gt;=Data!$F$43),IF($C68&lt;Data!$F$46,E68,""))</f>
        <v>0</v>
      </c>
      <c r="AH68" s="3" t="b">
        <f>IF(AND($C68&gt;=Data!$F$46),IF($C68&lt;Data!$F$49,E68,""))</f>
        <v>0</v>
      </c>
      <c r="AI68" s="3" t="b">
        <f>IF(AND($C68&gt;=Data!$F$49),IF($C68&lt;=Calc!$LQ$3,E68,""))</f>
        <v>0</v>
      </c>
      <c r="AJ68" s="3" t="str">
        <f t="shared" si="274"/>
        <v xml:space="preserve"> </v>
      </c>
      <c r="AK68" s="3" t="str">
        <f t="shared" si="64"/>
        <v/>
      </c>
      <c r="AL68" s="3" t="e">
        <f t="shared" si="65"/>
        <v>#NUM!</v>
      </c>
      <c r="AM68" s="3" t="str">
        <f t="shared" si="66"/>
        <v/>
      </c>
      <c r="AN68" s="3" t="str">
        <f t="shared" si="67"/>
        <v/>
      </c>
      <c r="AO68" s="3" t="str">
        <f t="shared" si="68"/>
        <v/>
      </c>
      <c r="AP68" s="3" t="str">
        <f t="shared" si="69"/>
        <v/>
      </c>
      <c r="AQ68" s="3" t="e">
        <f t="shared" si="338"/>
        <v>#NUM!</v>
      </c>
      <c r="AR68" s="3" t="e">
        <f t="shared" si="339"/>
        <v>#NUM!</v>
      </c>
      <c r="AS68" s="3" t="str">
        <f t="shared" si="340"/>
        <v/>
      </c>
      <c r="AT68" s="3" t="str">
        <f t="shared" si="73"/>
        <v/>
      </c>
      <c r="AU68" s="3" t="str">
        <f t="shared" si="74"/>
        <v/>
      </c>
      <c r="AV68" s="3" t="e">
        <f t="shared" si="75"/>
        <v>#NUM!</v>
      </c>
      <c r="AW68" s="3" t="e">
        <f t="shared" si="76"/>
        <v>#NUM!</v>
      </c>
      <c r="AX68" s="3" t="str">
        <f t="shared" si="77"/>
        <v/>
      </c>
      <c r="AY68" s="3" t="str">
        <f t="shared" si="78"/>
        <v/>
      </c>
      <c r="AZ68" s="3" t="e">
        <f t="shared" si="79"/>
        <v>#NUM!</v>
      </c>
      <c r="BA68" s="3" t="e">
        <f t="shared" si="80"/>
        <v>#NUM!</v>
      </c>
      <c r="BB68" s="3" t="str">
        <f t="shared" si="81"/>
        <v/>
      </c>
      <c r="BC68" s="3" t="e">
        <f t="shared" si="82"/>
        <v>#NUM!</v>
      </c>
      <c r="BD68" s="3" t="e">
        <f t="shared" si="83"/>
        <v>#NUM!</v>
      </c>
      <c r="BE68" s="3" t="e">
        <f t="shared" si="84"/>
        <v>#NUM!</v>
      </c>
      <c r="BF68" s="9" t="e">
        <f t="shared" si="275"/>
        <v>#N/A</v>
      </c>
      <c r="BG68" s="3" t="e">
        <f t="shared" si="276"/>
        <v>#N/A</v>
      </c>
      <c r="BH68" s="3" t="e">
        <f t="shared" si="348"/>
        <v>#N/A</v>
      </c>
      <c r="BI68" s="3" t="e">
        <f t="shared" si="85"/>
        <v>#NUM!</v>
      </c>
      <c r="BJ68" s="44" t="str">
        <f t="shared" si="86"/>
        <v/>
      </c>
      <c r="BK68" s="52">
        <f t="shared" si="277"/>
        <v>2</v>
      </c>
      <c r="BL68" s="52" t="str">
        <f t="shared" ca="1" si="341"/>
        <v xml:space="preserve"> </v>
      </c>
      <c r="BM68" s="52" t="str">
        <f t="shared" ca="1" si="232"/>
        <v xml:space="preserve"> </v>
      </c>
      <c r="BN68" s="52" t="str">
        <f t="shared" ca="1" si="221"/>
        <v xml:space="preserve"> </v>
      </c>
      <c r="BO68" s="52" t="str">
        <f t="shared" ca="1" si="209"/>
        <v xml:space="preserve"> </v>
      </c>
      <c r="BP68" s="52" t="str">
        <f t="shared" ca="1" si="194"/>
        <v xml:space="preserve"> </v>
      </c>
      <c r="BQ68" s="52" t="str">
        <f t="shared" ca="1" si="87"/>
        <v xml:space="preserve"> </v>
      </c>
      <c r="BR68" s="52" t="e">
        <f t="shared" ca="1" si="278"/>
        <v>#N/A</v>
      </c>
      <c r="BS68" s="52"/>
      <c r="BT68" s="3" t="str">
        <f t="shared" si="279"/>
        <v/>
      </c>
      <c r="BU68" s="3">
        <f t="shared" si="280"/>
        <v>0</v>
      </c>
      <c r="BV68" s="3">
        <f t="shared" si="89"/>
        <v>1</v>
      </c>
      <c r="BW68" s="3">
        <f t="shared" si="326"/>
        <v>0</v>
      </c>
      <c r="BX68" s="3" t="str">
        <f t="shared" ca="1" si="281"/>
        <v xml:space="preserve"> </v>
      </c>
      <c r="BY68" s="3" t="str">
        <f t="shared" ca="1" si="233"/>
        <v/>
      </c>
      <c r="BZ68" s="3" t="str">
        <f t="shared" ca="1" si="222"/>
        <v/>
      </c>
      <c r="CA68" s="3" t="str">
        <f t="shared" ca="1" si="210"/>
        <v/>
      </c>
      <c r="CB68" s="3" t="str">
        <f t="shared" ca="1" si="195"/>
        <v/>
      </c>
      <c r="CC68" s="3" t="str">
        <f t="shared" ca="1" si="91"/>
        <v/>
      </c>
      <c r="CD68" s="3" t="str">
        <f t="shared" ca="1" si="8"/>
        <v/>
      </c>
      <c r="CE68" s="3" t="str">
        <f t="shared" ca="1" si="282"/>
        <v/>
      </c>
      <c r="CF68" s="3" t="str">
        <f t="shared" si="283"/>
        <v/>
      </c>
      <c r="CG68" s="37" t="e">
        <f t="shared" ca="1" si="284"/>
        <v>#N/A</v>
      </c>
      <c r="CH68" s="3" t="str">
        <f t="shared" si="285"/>
        <v/>
      </c>
      <c r="CI68" s="3">
        <f t="shared" si="92"/>
        <v>0</v>
      </c>
      <c r="CJ68" s="3">
        <f t="shared" si="196"/>
        <v>1</v>
      </c>
      <c r="CK68" s="3">
        <f t="shared" si="327"/>
        <v>0</v>
      </c>
      <c r="CL68" s="3" t="str">
        <f t="shared" ca="1" si="286"/>
        <v xml:space="preserve"> </v>
      </c>
      <c r="CM68" s="3" t="str">
        <f t="shared" ca="1" si="234"/>
        <v/>
      </c>
      <c r="CN68" s="3" t="str">
        <f t="shared" ca="1" si="223"/>
        <v/>
      </c>
      <c r="CO68" s="3" t="str">
        <f t="shared" ca="1" si="211"/>
        <v/>
      </c>
      <c r="CP68" s="3" t="str">
        <f t="shared" ca="1" si="198"/>
        <v/>
      </c>
      <c r="CQ68" s="3" t="str">
        <f t="shared" ca="1" si="93"/>
        <v/>
      </c>
      <c r="CR68" s="3" t="str">
        <f t="shared" ca="1" si="94"/>
        <v/>
      </c>
      <c r="CS68" s="3" t="str">
        <f t="shared" ca="1" si="287"/>
        <v/>
      </c>
      <c r="CT68" s="3" t="str">
        <f t="shared" si="96"/>
        <v/>
      </c>
      <c r="CU68" s="37" t="e">
        <f t="shared" ca="1" si="97"/>
        <v>#N/A</v>
      </c>
      <c r="CW68" s="3" t="str">
        <f t="shared" ca="1" si="328"/>
        <v/>
      </c>
      <c r="CX68" s="3">
        <f t="shared" ca="1" si="212"/>
        <v>0</v>
      </c>
      <c r="CY68" s="2">
        <f t="shared" ca="1" si="99"/>
        <v>0</v>
      </c>
      <c r="CZ68" s="3" t="str">
        <f t="shared" ca="1" si="288"/>
        <v/>
      </c>
      <c r="DA68" s="3" t="str">
        <f t="shared" ca="1" si="289"/>
        <v/>
      </c>
      <c r="DB68" s="3" t="str">
        <f t="shared" ca="1" si="290"/>
        <v/>
      </c>
      <c r="DC68" s="3" t="str">
        <f t="shared" ca="1" si="291"/>
        <v/>
      </c>
      <c r="DD68" s="37" t="e">
        <f t="shared" ca="1" si="292"/>
        <v>#N/A</v>
      </c>
      <c r="DE68" s="3" t="str">
        <f t="shared" ca="1" si="329"/>
        <v/>
      </c>
      <c r="DF68" s="3">
        <f t="shared" ca="1" si="199"/>
        <v>0</v>
      </c>
      <c r="DG68" s="2">
        <f t="shared" ca="1" si="102"/>
        <v>0</v>
      </c>
      <c r="DH68" s="3" t="str">
        <f t="shared" ca="1" si="293"/>
        <v/>
      </c>
      <c r="DI68" s="3" t="str">
        <f t="shared" ca="1" si="273"/>
        <v/>
      </c>
      <c r="DJ68" s="3" t="str">
        <f t="shared" ca="1" si="294"/>
        <v/>
      </c>
      <c r="DK68" s="3" t="str">
        <f t="shared" ca="1" si="103"/>
        <v/>
      </c>
      <c r="DL68" s="37" t="e">
        <f t="shared" ca="1" si="295"/>
        <v>#N/A</v>
      </c>
      <c r="DN68" s="2" t="str">
        <f t="shared" si="296"/>
        <v xml:space="preserve"> </v>
      </c>
      <c r="DO68" s="3" t="str">
        <f t="shared" si="104"/>
        <v xml:space="preserve"> </v>
      </c>
      <c r="DP68" s="3" t="str">
        <f t="shared" si="105"/>
        <v xml:space="preserve"> </v>
      </c>
      <c r="DT68" s="37" t="e">
        <f t="shared" si="297"/>
        <v>#N/A</v>
      </c>
      <c r="DU68" s="7">
        <v>61</v>
      </c>
      <c r="DV68" s="7">
        <v>24</v>
      </c>
      <c r="DW68" s="7">
        <v>38</v>
      </c>
      <c r="DX68" s="7"/>
      <c r="DY68" s="7" t="e">
        <f t="shared" si="298"/>
        <v>#NUM!</v>
      </c>
      <c r="DZ68" s="7" t="e">
        <f t="shared" si="299"/>
        <v>#NUM!</v>
      </c>
      <c r="EA68" s="7" t="e">
        <f t="shared" si="300"/>
        <v>#NUM!</v>
      </c>
      <c r="EB68" s="7" t="e">
        <f t="shared" si="330"/>
        <v>#NUM!</v>
      </c>
      <c r="EC68" s="3" t="e">
        <f t="shared" si="301"/>
        <v>#NUM!</v>
      </c>
      <c r="ED68" s="3" t="str">
        <f t="shared" si="108"/>
        <v/>
      </c>
      <c r="EE68" s="3" t="e">
        <f t="shared" si="109"/>
        <v>#DIV/0!</v>
      </c>
      <c r="EF68" s="3" t="str">
        <f t="shared" si="110"/>
        <v/>
      </c>
      <c r="EG68" s="3" t="str">
        <f t="shared" si="111"/>
        <v/>
      </c>
      <c r="EH68" s="3" t="str">
        <f t="shared" si="112"/>
        <v/>
      </c>
      <c r="EI68" s="3" t="str">
        <f t="shared" si="113"/>
        <v/>
      </c>
      <c r="EJ68" s="3" t="e">
        <f t="shared" si="114"/>
        <v>#DIV/0!</v>
      </c>
      <c r="EK68" s="3" t="e">
        <f t="shared" si="115"/>
        <v>#DIV/0!</v>
      </c>
      <c r="EL68" s="3" t="str">
        <f t="shared" si="116"/>
        <v/>
      </c>
      <c r="EM68" s="3" t="str">
        <f t="shared" si="117"/>
        <v/>
      </c>
      <c r="EN68" s="3" t="str">
        <f t="shared" si="118"/>
        <v/>
      </c>
      <c r="EO68" s="3" t="e">
        <f t="shared" si="119"/>
        <v>#DIV/0!</v>
      </c>
      <c r="EP68" s="3" t="e">
        <f t="shared" si="120"/>
        <v>#DIV/0!</v>
      </c>
      <c r="EQ68" s="3" t="str">
        <f t="shared" si="121"/>
        <v/>
      </c>
      <c r="ER68" s="3" t="str">
        <f t="shared" si="122"/>
        <v/>
      </c>
      <c r="ES68" s="3" t="e">
        <f t="shared" si="123"/>
        <v>#DIV/0!</v>
      </c>
      <c r="ET68" s="3" t="e">
        <f t="shared" si="124"/>
        <v>#DIV/0!</v>
      </c>
      <c r="EU68" s="3" t="str">
        <f t="shared" si="125"/>
        <v/>
      </c>
      <c r="EV68" s="3" t="e">
        <f t="shared" si="126"/>
        <v>#DIV/0!</v>
      </c>
      <c r="EW68" s="3" t="e">
        <f t="shared" si="127"/>
        <v>#DIV/0!</v>
      </c>
      <c r="EX68" s="3" t="e">
        <f t="shared" si="128"/>
        <v>#NUM!</v>
      </c>
      <c r="EZ68" s="40">
        <f t="shared" si="302"/>
        <v>1</v>
      </c>
      <c r="FA68" s="9" t="e">
        <f t="shared" si="303"/>
        <v>#NUM!</v>
      </c>
      <c r="FB68" s="9" t="e">
        <f t="shared" si="304"/>
        <v>#N/A</v>
      </c>
      <c r="FC68" s="9" t="e">
        <f t="shared" si="305"/>
        <v>#N/A</v>
      </c>
      <c r="FD68" s="9" t="e">
        <f t="shared" si="306"/>
        <v>#N/A</v>
      </c>
      <c r="FE68" s="3" t="e">
        <f t="shared" si="129"/>
        <v>#NUM!</v>
      </c>
      <c r="FG68" s="3" t="str">
        <f t="shared" si="130"/>
        <v/>
      </c>
      <c r="FH68" s="3" t="e">
        <f t="shared" si="131"/>
        <v>#DIV/0!</v>
      </c>
      <c r="FI68" s="3" t="str">
        <f t="shared" si="132"/>
        <v/>
      </c>
      <c r="FJ68" s="3" t="str">
        <f t="shared" si="133"/>
        <v/>
      </c>
      <c r="FK68" s="3" t="str">
        <f t="shared" si="134"/>
        <v/>
      </c>
      <c r="FL68" s="3" t="str">
        <f t="shared" si="135"/>
        <v/>
      </c>
      <c r="FM68" s="3" t="e">
        <f t="shared" si="136"/>
        <v>#DIV/0!</v>
      </c>
      <c r="FN68" s="3" t="e">
        <f t="shared" si="137"/>
        <v>#DIV/0!</v>
      </c>
      <c r="FO68" s="3" t="str">
        <f t="shared" si="138"/>
        <v/>
      </c>
      <c r="FP68" s="3" t="str">
        <f t="shared" si="139"/>
        <v/>
      </c>
      <c r="FQ68" s="3" t="str">
        <f t="shared" si="140"/>
        <v/>
      </c>
      <c r="FR68" s="3" t="e">
        <f t="shared" si="141"/>
        <v>#DIV/0!</v>
      </c>
      <c r="FS68" s="3" t="e">
        <f t="shared" si="142"/>
        <v>#DIV/0!</v>
      </c>
      <c r="FT68" s="3" t="str">
        <f t="shared" si="143"/>
        <v/>
      </c>
      <c r="FU68" s="3" t="str">
        <f t="shared" si="144"/>
        <v/>
      </c>
      <c r="FV68" s="3" t="e">
        <f t="shared" si="145"/>
        <v>#DIV/0!</v>
      </c>
      <c r="FW68" s="3" t="e">
        <f t="shared" si="146"/>
        <v>#DIV/0!</v>
      </c>
      <c r="FX68" s="3" t="str">
        <f t="shared" si="147"/>
        <v/>
      </c>
      <c r="FY68" s="3" t="e">
        <f t="shared" si="148"/>
        <v>#DIV/0!</v>
      </c>
      <c r="FZ68" s="3" t="e">
        <f t="shared" si="149"/>
        <v>#DIV/0!</v>
      </c>
      <c r="GA68" s="3" t="e">
        <f t="shared" si="150"/>
        <v>#NUM!</v>
      </c>
      <c r="GB68" s="3" t="str">
        <f t="shared" si="151"/>
        <v/>
      </c>
      <c r="GC68" s="3" t="str">
        <f t="shared" si="152"/>
        <v/>
      </c>
      <c r="GD68" s="3" t="str">
        <f t="shared" si="153"/>
        <v/>
      </c>
      <c r="GE68" s="3" t="str">
        <f t="shared" si="154"/>
        <v/>
      </c>
      <c r="GF68" s="3" t="str">
        <f t="shared" si="155"/>
        <v/>
      </c>
      <c r="GG68" s="3" t="str">
        <f t="shared" si="156"/>
        <v/>
      </c>
      <c r="GI68" s="9" t="str">
        <f t="shared" si="200"/>
        <v/>
      </c>
      <c r="GJ68" s="9" t="str">
        <f t="shared" si="331"/>
        <v/>
      </c>
      <c r="GK68" s="9" t="str">
        <f t="shared" si="332"/>
        <v/>
      </c>
      <c r="GL68" s="41" t="e">
        <f t="shared" si="159"/>
        <v>#DIV/0!</v>
      </c>
      <c r="GM68" s="41" t="e">
        <f t="shared" si="160"/>
        <v>#DIV/0!</v>
      </c>
      <c r="GN68" s="41" t="e">
        <f t="shared" si="307"/>
        <v>#N/A</v>
      </c>
      <c r="GO68" s="41" t="e">
        <f t="shared" si="308"/>
        <v>#N/A</v>
      </c>
      <c r="GP68" s="3" t="e">
        <f t="shared" si="161"/>
        <v>#NUM!</v>
      </c>
      <c r="GQ68" s="55" t="e">
        <f t="shared" si="309"/>
        <v>#NUM!</v>
      </c>
      <c r="GR68" s="55" t="e">
        <f t="shared" si="310"/>
        <v>#NUM!</v>
      </c>
      <c r="GS68" s="3" t="e">
        <f t="shared" si="311"/>
        <v>#NUM!</v>
      </c>
      <c r="GT68" s="3" t="e">
        <f t="shared" si="312"/>
        <v>#NUM!</v>
      </c>
      <c r="GU68" s="3" t="e">
        <f t="shared" si="313"/>
        <v>#NUM!</v>
      </c>
      <c r="GV68" s="3" t="e">
        <f t="shared" si="314"/>
        <v>#NUM!</v>
      </c>
      <c r="GX68" s="37" t="e">
        <f t="shared" si="315"/>
        <v>#NUM!</v>
      </c>
      <c r="GZ68" s="3" t="e">
        <f t="shared" si="316"/>
        <v>#NUM!</v>
      </c>
      <c r="HA68" s="3" t="e">
        <f t="shared" ca="1" si="336"/>
        <v>#NUM!</v>
      </c>
      <c r="HB68" s="2" t="e">
        <f t="shared" ca="1" si="214"/>
        <v>#NUM!</v>
      </c>
      <c r="HC68" s="2" t="e">
        <f t="shared" ca="1" si="224"/>
        <v>#NUM!</v>
      </c>
      <c r="HD68" s="39" t="e">
        <f t="shared" ca="1" si="163"/>
        <v>#NUM!</v>
      </c>
      <c r="HF68" s="3" t="str">
        <f t="shared" si="317"/>
        <v/>
      </c>
      <c r="HG68" s="3" t="str">
        <f t="shared" si="318"/>
        <v/>
      </c>
      <c r="HH68" s="3" t="str">
        <f t="shared" ca="1" si="342"/>
        <v xml:space="preserve"> </v>
      </c>
      <c r="HI68" s="3" t="str">
        <f t="shared" ca="1" si="248"/>
        <v/>
      </c>
      <c r="HJ68" s="3" t="str">
        <f t="shared" ca="1" si="241"/>
        <v/>
      </c>
      <c r="HK68" s="3" t="str">
        <f t="shared" ca="1" si="235"/>
        <v/>
      </c>
      <c r="HL68" s="3" t="str">
        <f t="shared" ca="1" si="225"/>
        <v/>
      </c>
      <c r="HM68" s="3" t="str">
        <f t="shared" ca="1" si="215"/>
        <v/>
      </c>
      <c r="HN68" s="3" t="str">
        <f t="shared" ca="1" si="201"/>
        <v/>
      </c>
      <c r="HO68" s="3" t="str">
        <f t="shared" ca="1" si="164"/>
        <v/>
      </c>
      <c r="HP68" s="37" t="e">
        <f t="shared" ca="1" si="319"/>
        <v>#N/A</v>
      </c>
      <c r="HQ68" s="3" t="str">
        <f t="shared" ca="1" si="343"/>
        <v xml:space="preserve"> </v>
      </c>
      <c r="HR68" s="3" t="str">
        <f t="shared" ca="1" si="250"/>
        <v/>
      </c>
      <c r="HS68" s="3" t="str">
        <f t="shared" ca="1" si="242"/>
        <v/>
      </c>
      <c r="HT68" s="3" t="str">
        <f t="shared" ca="1" si="236"/>
        <v/>
      </c>
      <c r="HU68" s="3" t="str">
        <f t="shared" ca="1" si="226"/>
        <v/>
      </c>
      <c r="HV68" s="3" t="str">
        <f t="shared" ca="1" si="216"/>
        <v/>
      </c>
      <c r="HW68" s="3" t="str">
        <f t="shared" ca="1" si="202"/>
        <v/>
      </c>
      <c r="HX68" s="3" t="str">
        <f t="shared" ca="1" si="165"/>
        <v/>
      </c>
      <c r="HY68" s="37" t="e">
        <f t="shared" ca="1" si="320"/>
        <v>#N/A</v>
      </c>
      <c r="IA68" s="3" t="e">
        <f t="shared" ca="1" si="333"/>
        <v>#NUM!</v>
      </c>
      <c r="IB68" s="3" t="e">
        <f t="shared" ca="1" si="203"/>
        <v>#NUM!</v>
      </c>
      <c r="IC68" s="2" t="e">
        <f t="shared" ca="1" si="167"/>
        <v>#NUM!</v>
      </c>
      <c r="ID68" s="37" t="e">
        <f t="shared" ca="1" si="321"/>
        <v>#NUM!</v>
      </c>
      <c r="IE68" s="3" t="e">
        <f t="shared" ca="1" si="334"/>
        <v>#NUM!</v>
      </c>
      <c r="IF68" s="3" t="e">
        <f t="shared" ca="1" si="335"/>
        <v>#NUM!</v>
      </c>
      <c r="IG68" s="2" t="e">
        <f t="shared" ca="1" si="170"/>
        <v>#NUM!</v>
      </c>
      <c r="IH68" s="37" t="e">
        <f t="shared" ca="1" si="322"/>
        <v>#NUM!</v>
      </c>
      <c r="II68" s="3" t="e">
        <f t="shared" si="171"/>
        <v>#N/A</v>
      </c>
      <c r="IJ68" s="3" t="e">
        <f t="shared" si="172"/>
        <v>#N/A</v>
      </c>
      <c r="IK68" s="3" t="e">
        <f t="shared" ca="1" si="346"/>
        <v>#N/A</v>
      </c>
      <c r="IL68" s="3" t="e">
        <f t="shared" ca="1" si="270"/>
        <v>#N/A</v>
      </c>
      <c r="IM68" s="3" t="e">
        <f t="shared" ca="1" si="267"/>
        <v>#N/A</v>
      </c>
      <c r="IN68" s="3" t="e">
        <f t="shared" ca="1" si="265"/>
        <v>#N/A</v>
      </c>
      <c r="IO68" s="3" t="e">
        <f t="shared" ca="1" si="263"/>
        <v>#N/A</v>
      </c>
      <c r="IP68" s="3" t="e">
        <f t="shared" ca="1" si="261"/>
        <v>#N/A</v>
      </c>
      <c r="IQ68" s="3" t="e">
        <f t="shared" ca="1" si="259"/>
        <v>#N/A</v>
      </c>
      <c r="IR68" s="3" t="e">
        <f t="shared" ca="1" si="257"/>
        <v>#N/A</v>
      </c>
      <c r="IS68" s="3" t="e">
        <f t="shared" ca="1" si="251"/>
        <v>#N/A</v>
      </c>
      <c r="IT68" s="3" t="e">
        <f t="shared" ca="1" si="243"/>
        <v>#N/A</v>
      </c>
      <c r="IU68" s="3" t="e">
        <f t="shared" ca="1" si="237"/>
        <v>#N/A</v>
      </c>
      <c r="IV68" s="3" t="e">
        <f t="shared" ca="1" si="227"/>
        <v>#N/A</v>
      </c>
      <c r="IW68" s="3" t="e">
        <f t="shared" ca="1" si="217"/>
        <v>#N/A</v>
      </c>
      <c r="IX68" s="3" t="e">
        <f t="shared" ca="1" si="204"/>
        <v>#N/A</v>
      </c>
      <c r="IY68" s="3" t="e">
        <f t="shared" ca="1" si="173"/>
        <v>#N/A</v>
      </c>
      <c r="IZ68" s="37" t="e">
        <f t="shared" ca="1" si="323"/>
        <v>#N/A</v>
      </c>
      <c r="JB68" s="3" t="str">
        <f t="shared" si="174"/>
        <v/>
      </c>
      <c r="JC68" s="55" t="e">
        <f t="shared" si="324"/>
        <v>#NUM!</v>
      </c>
      <c r="JD68" s="41" t="e">
        <f t="shared" si="176"/>
        <v>#NUM!</v>
      </c>
      <c r="JE68" s="41" t="e">
        <f t="shared" si="177"/>
        <v>#NUM!</v>
      </c>
      <c r="JF68" s="3" t="e">
        <f t="shared" si="178"/>
        <v>#NUM!</v>
      </c>
      <c r="JG68" s="41" t="e">
        <f t="shared" si="179"/>
        <v>#NUM!</v>
      </c>
      <c r="JH68" s="41" t="e">
        <f t="shared" si="180"/>
        <v>#NUM!</v>
      </c>
      <c r="JJ68" s="37" t="e">
        <f t="shared" si="181"/>
        <v>#NUM!</v>
      </c>
      <c r="JL68" s="3" t="e">
        <f t="shared" si="182"/>
        <v>#NUM!</v>
      </c>
      <c r="JM68" s="3" t="e">
        <f t="shared" ca="1" si="337"/>
        <v>#NUM!</v>
      </c>
      <c r="JP68" s="37" t="e">
        <f t="shared" ca="1" si="183"/>
        <v>#NUM!</v>
      </c>
      <c r="JR68" s="37" t="str">
        <f t="shared" si="184"/>
        <v/>
      </c>
      <c r="JS68" s="3" t="str">
        <f t="shared" si="185"/>
        <v/>
      </c>
      <c r="JT68" s="3" t="str">
        <f t="shared" ca="1" si="344"/>
        <v xml:space="preserve"> </v>
      </c>
      <c r="JU68" s="3" t="str">
        <f t="shared" ca="1" si="253"/>
        <v/>
      </c>
      <c r="JV68" s="3" t="str">
        <f t="shared" ca="1" si="244"/>
        <v/>
      </c>
      <c r="JW68" s="3" t="str">
        <f t="shared" ca="1" si="238"/>
        <v/>
      </c>
      <c r="JX68" s="3" t="str">
        <f t="shared" ca="1" si="228"/>
        <v/>
      </c>
      <c r="JY68" s="3" t="str">
        <f t="shared" ca="1" si="218"/>
        <v/>
      </c>
      <c r="JZ68" s="3" t="str">
        <f t="shared" ca="1" si="206"/>
        <v/>
      </c>
      <c r="KA68" s="3" t="str">
        <f t="shared" ca="1" si="186"/>
        <v/>
      </c>
      <c r="KB68" s="3" t="e">
        <f t="shared" ca="1" si="187"/>
        <v>#N/A</v>
      </c>
      <c r="KC68" s="3" t="str">
        <f t="shared" ca="1" si="345"/>
        <v xml:space="preserve"> </v>
      </c>
      <c r="KD68" s="3" t="str">
        <f t="shared" ca="1" si="255"/>
        <v/>
      </c>
      <c r="KE68" s="3" t="str">
        <f t="shared" ca="1" si="245"/>
        <v/>
      </c>
      <c r="KF68" s="3" t="str">
        <f t="shared" ca="1" si="239"/>
        <v/>
      </c>
      <c r="KG68" s="3" t="str">
        <f t="shared" ca="1" si="229"/>
        <v/>
      </c>
      <c r="KH68" s="3" t="str">
        <f t="shared" ca="1" si="219"/>
        <v/>
      </c>
      <c r="KI68" s="3" t="str">
        <f t="shared" ca="1" si="207"/>
        <v/>
      </c>
      <c r="KJ68" s="3" t="str">
        <f t="shared" ca="1" si="188"/>
        <v/>
      </c>
      <c r="KK68" s="3" t="e">
        <f t="shared" ca="1" si="189"/>
        <v>#N/A</v>
      </c>
      <c r="KU68" s="3" t="e">
        <f t="shared" si="190"/>
        <v>#NUM!</v>
      </c>
      <c r="KV68" s="3" t="e">
        <f t="shared" si="191"/>
        <v>#NUM!</v>
      </c>
      <c r="KW68" s="3" t="e">
        <f t="shared" ca="1" si="347"/>
        <v>#NUM!</v>
      </c>
      <c r="KX68" s="3" t="e">
        <f t="shared" ca="1" si="272"/>
        <v>#NUM!</v>
      </c>
      <c r="KY68" s="3" t="e">
        <f t="shared" ca="1" si="268"/>
        <v>#NUM!</v>
      </c>
      <c r="KZ68" s="3" t="e">
        <f t="shared" ca="1" si="266"/>
        <v>#NUM!</v>
      </c>
      <c r="LA68" s="3" t="e">
        <f t="shared" ca="1" si="264"/>
        <v>#NUM!</v>
      </c>
      <c r="LB68" s="3" t="e">
        <f t="shared" ca="1" si="262"/>
        <v>#NUM!</v>
      </c>
      <c r="LC68" s="3" t="e">
        <f t="shared" ca="1" si="260"/>
        <v>#NUM!</v>
      </c>
      <c r="LD68" s="3" t="e">
        <f t="shared" ca="1" si="258"/>
        <v>#NUM!</v>
      </c>
      <c r="LE68" s="3" t="e">
        <f t="shared" ca="1" si="256"/>
        <v>#NUM!</v>
      </c>
      <c r="LF68" s="3" t="e">
        <f t="shared" ca="1" si="246"/>
        <v>#NUM!</v>
      </c>
      <c r="LG68" s="3" t="e">
        <f t="shared" ca="1" si="240"/>
        <v>#NUM!</v>
      </c>
      <c r="LH68" s="3" t="e">
        <f t="shared" ca="1" si="230"/>
        <v>#NUM!</v>
      </c>
      <c r="LI68" s="3" t="e">
        <f t="shared" ca="1" si="220"/>
        <v>#NUM!</v>
      </c>
      <c r="LJ68" s="3" t="e">
        <f t="shared" ca="1" si="208"/>
        <v>#NUM!</v>
      </c>
      <c r="LK68" s="3" t="e">
        <f t="shared" ca="1" si="192"/>
        <v>#NUM!</v>
      </c>
      <c r="LL68" s="37" t="e">
        <f t="shared" ca="1" si="325"/>
        <v>#NUM!</v>
      </c>
    </row>
    <row r="69" spans="1:324" s="3" customFormat="1">
      <c r="A69" s="42" t="e">
        <f>IF(D69="","",Data!C77)</f>
        <v>#N/A</v>
      </c>
      <c r="B69" s="5" t="e">
        <f>IF(D69="","",Data!B77)</f>
        <v>#N/A</v>
      </c>
      <c r="C69" s="3">
        <v>61</v>
      </c>
      <c r="D69" s="3" t="e">
        <f>IF(Data!C77="", NA(), Data!C77)</f>
        <v>#N/A</v>
      </c>
      <c r="E69" s="3" t="str">
        <f>IF(Data!C77="", " ", Data!D77)</f>
        <v xml:space="preserve"> </v>
      </c>
      <c r="F69" s="3" t="str">
        <f>IF(E69=" "," ",Data!F$26)</f>
        <v xml:space="preserve"> </v>
      </c>
      <c r="G69" s="3" t="str">
        <f>IF($C69&lt;Data!$F$37,"x"," ")</f>
        <v xml:space="preserve"> </v>
      </c>
      <c r="H69" s="3" t="e">
        <f>IF(I69="",#REF!,I69)</f>
        <v>#N/A</v>
      </c>
      <c r="I69" s="2" t="e">
        <f t="shared" si="49"/>
        <v>#N/A</v>
      </c>
      <c r="J69" s="3" t="str">
        <f>IF(AND(Data!$F$37&lt;&gt;""),IF(AD69=$E69,1,""))</f>
        <v/>
      </c>
      <c r="K69" s="3">
        <f>IF(AND(Data!$F$40&lt;&gt;""),IF(AE69=$E69,2,""))</f>
        <v>2</v>
      </c>
      <c r="L69" s="3" t="str">
        <f>IF(AND(Data!$F$43&lt;&gt;""),IF(AF69=$E69,3,""))</f>
        <v/>
      </c>
      <c r="M69" s="3" t="str">
        <f>IF(AND(Data!$F$46&lt;&gt;""),IF(AG69=$E69,4,""))</f>
        <v/>
      </c>
      <c r="N69" s="3" t="str">
        <f>IF(AND(Data!$F$49&lt;&gt;""),IF(AH69=$E69,5,""))</f>
        <v/>
      </c>
      <c r="O69" s="3" t="str">
        <f>IF(AND(Calc!$LQ$3&lt;&gt;""),IF(AI69=$E69,6,""))</f>
        <v/>
      </c>
      <c r="P69" s="3">
        <f t="shared" si="50"/>
        <v>2</v>
      </c>
      <c r="Q69" s="3">
        <f t="shared" si="51"/>
        <v>2</v>
      </c>
      <c r="R69" s="3" t="str">
        <f t="shared" si="52"/>
        <v/>
      </c>
      <c r="S69" s="3" t="str">
        <f t="shared" si="53"/>
        <v/>
      </c>
      <c r="T69" s="3" t="str">
        <f t="shared" si="54"/>
        <v/>
      </c>
      <c r="U69" s="3">
        <f t="shared" si="55"/>
        <v>2</v>
      </c>
      <c r="V69" s="3">
        <f t="shared" si="56"/>
        <v>2</v>
      </c>
      <c r="W69" s="3" t="str">
        <f t="shared" si="57"/>
        <v/>
      </c>
      <c r="X69" s="3" t="str">
        <f t="shared" si="58"/>
        <v/>
      </c>
      <c r="Y69" s="3">
        <f t="shared" si="59"/>
        <v>2</v>
      </c>
      <c r="Z69" s="3">
        <f t="shared" si="60"/>
        <v>2</v>
      </c>
      <c r="AA69" s="3" t="str">
        <f t="shared" si="61"/>
        <v/>
      </c>
      <c r="AB69" s="3">
        <f t="shared" si="62"/>
        <v>2</v>
      </c>
      <c r="AC69" s="49">
        <f t="shared" si="63"/>
        <v>2</v>
      </c>
      <c r="AD69" s="3" t="str">
        <f>IF($C69&lt;Data!$F$37,E69,"")</f>
        <v/>
      </c>
      <c r="AE69" s="3" t="str">
        <f>IF(AND($C69&gt;=Data!$F$37),IF($C69&lt;Data!$F$40,E69,""))</f>
        <v xml:space="preserve"> </v>
      </c>
      <c r="AF69" s="3" t="b">
        <f>IF(AND($C69&gt;=Data!$F$40),IF($C69&lt;Data!$F$43,E69,""))</f>
        <v>0</v>
      </c>
      <c r="AG69" s="3" t="b">
        <f>IF(AND($C69&gt;=Data!$F$43),IF($C69&lt;Data!$F$46,E69,""))</f>
        <v>0</v>
      </c>
      <c r="AH69" s="3" t="b">
        <f>IF(AND($C69&gt;=Data!$F$46),IF($C69&lt;Data!$F$49,E69,""))</f>
        <v>0</v>
      </c>
      <c r="AI69" s="3" t="b">
        <f>IF(AND($C69&gt;=Data!$F$49),IF($C69&lt;=Calc!$LQ$3,E69,""))</f>
        <v>0</v>
      </c>
      <c r="AJ69" s="3" t="str">
        <f t="shared" si="274"/>
        <v xml:space="preserve"> </v>
      </c>
      <c r="AK69" s="3" t="str">
        <f t="shared" si="64"/>
        <v/>
      </c>
      <c r="AL69" s="3" t="e">
        <f t="shared" si="65"/>
        <v>#NUM!</v>
      </c>
      <c r="AM69" s="3" t="str">
        <f t="shared" si="66"/>
        <v/>
      </c>
      <c r="AN69" s="3" t="str">
        <f t="shared" si="67"/>
        <v/>
      </c>
      <c r="AO69" s="3" t="str">
        <f t="shared" si="68"/>
        <v/>
      </c>
      <c r="AP69" s="3" t="str">
        <f t="shared" si="69"/>
        <v/>
      </c>
      <c r="AQ69" s="3" t="e">
        <f t="shared" si="338"/>
        <v>#NUM!</v>
      </c>
      <c r="AR69" s="3" t="e">
        <f t="shared" si="339"/>
        <v>#NUM!</v>
      </c>
      <c r="AS69" s="3" t="str">
        <f t="shared" si="340"/>
        <v/>
      </c>
      <c r="AT69" s="3" t="str">
        <f t="shared" si="73"/>
        <v/>
      </c>
      <c r="AU69" s="3" t="str">
        <f t="shared" si="74"/>
        <v/>
      </c>
      <c r="AV69" s="3" t="e">
        <f t="shared" si="75"/>
        <v>#NUM!</v>
      </c>
      <c r="AW69" s="3" t="e">
        <f t="shared" si="76"/>
        <v>#NUM!</v>
      </c>
      <c r="AX69" s="3" t="str">
        <f t="shared" si="77"/>
        <v/>
      </c>
      <c r="AY69" s="3" t="str">
        <f t="shared" si="78"/>
        <v/>
      </c>
      <c r="AZ69" s="3" t="e">
        <f t="shared" si="79"/>
        <v>#NUM!</v>
      </c>
      <c r="BA69" s="3" t="e">
        <f t="shared" si="80"/>
        <v>#NUM!</v>
      </c>
      <c r="BB69" s="3" t="str">
        <f t="shared" si="81"/>
        <v/>
      </c>
      <c r="BC69" s="3" t="e">
        <f t="shared" si="82"/>
        <v>#NUM!</v>
      </c>
      <c r="BD69" s="3" t="e">
        <f t="shared" si="83"/>
        <v>#NUM!</v>
      </c>
      <c r="BE69" s="3" t="e">
        <f t="shared" si="84"/>
        <v>#NUM!</v>
      </c>
      <c r="BF69" s="9" t="e">
        <f t="shared" si="275"/>
        <v>#N/A</v>
      </c>
      <c r="BG69" s="3" t="e">
        <f t="shared" si="276"/>
        <v>#N/A</v>
      </c>
      <c r="BH69" s="3" t="e">
        <f t="shared" si="348"/>
        <v>#N/A</v>
      </c>
      <c r="BI69" s="3" t="e">
        <f t="shared" si="85"/>
        <v>#NUM!</v>
      </c>
      <c r="BJ69" s="44" t="str">
        <f t="shared" si="86"/>
        <v/>
      </c>
      <c r="BK69" s="52">
        <f t="shared" si="277"/>
        <v>2</v>
      </c>
      <c r="BL69" s="52" t="str">
        <f t="shared" ca="1" si="341"/>
        <v xml:space="preserve"> </v>
      </c>
      <c r="BM69" s="52" t="str">
        <f t="shared" ca="1" si="232"/>
        <v xml:space="preserve"> </v>
      </c>
      <c r="BN69" s="52" t="str">
        <f t="shared" ca="1" si="221"/>
        <v xml:space="preserve"> </v>
      </c>
      <c r="BO69" s="52" t="str">
        <f t="shared" ca="1" si="209"/>
        <v xml:space="preserve"> </v>
      </c>
      <c r="BP69" s="52" t="str">
        <f t="shared" ca="1" si="194"/>
        <v xml:space="preserve"> </v>
      </c>
      <c r="BQ69" s="52" t="str">
        <f t="shared" ca="1" si="87"/>
        <v xml:space="preserve"> </v>
      </c>
      <c r="BR69" s="52" t="e">
        <f t="shared" ca="1" si="278"/>
        <v>#N/A</v>
      </c>
      <c r="BS69" s="52"/>
      <c r="BT69" s="3" t="str">
        <f t="shared" si="279"/>
        <v/>
      </c>
      <c r="BU69" s="3">
        <f t="shared" si="280"/>
        <v>0</v>
      </c>
      <c r="BV69" s="3">
        <f t="shared" si="89"/>
        <v>1</v>
      </c>
      <c r="BW69" s="3">
        <f t="shared" si="326"/>
        <v>0</v>
      </c>
      <c r="BX69" s="3" t="str">
        <f t="shared" ca="1" si="281"/>
        <v xml:space="preserve"> </v>
      </c>
      <c r="BY69" s="3" t="str">
        <f t="shared" ca="1" si="233"/>
        <v/>
      </c>
      <c r="BZ69" s="3" t="str">
        <f t="shared" ca="1" si="222"/>
        <v/>
      </c>
      <c r="CA69" s="3" t="str">
        <f t="shared" ca="1" si="210"/>
        <v/>
      </c>
      <c r="CB69" s="3" t="str">
        <f t="shared" ca="1" si="195"/>
        <v/>
      </c>
      <c r="CC69" s="3" t="str">
        <f t="shared" ca="1" si="91"/>
        <v/>
      </c>
      <c r="CD69" s="3" t="str">
        <f t="shared" ca="1" si="8"/>
        <v/>
      </c>
      <c r="CE69" s="3" t="str">
        <f t="shared" ca="1" si="282"/>
        <v/>
      </c>
      <c r="CF69" s="3" t="str">
        <f t="shared" si="283"/>
        <v/>
      </c>
      <c r="CG69" s="37" t="e">
        <f t="shared" ca="1" si="284"/>
        <v>#N/A</v>
      </c>
      <c r="CH69" s="3" t="str">
        <f t="shared" si="285"/>
        <v/>
      </c>
      <c r="CI69" s="3">
        <f t="shared" si="92"/>
        <v>0</v>
      </c>
      <c r="CJ69" s="3">
        <f t="shared" si="196"/>
        <v>1</v>
      </c>
      <c r="CK69" s="3">
        <f t="shared" si="327"/>
        <v>0</v>
      </c>
      <c r="CL69" s="3" t="str">
        <f t="shared" ca="1" si="286"/>
        <v xml:space="preserve"> </v>
      </c>
      <c r="CM69" s="3" t="str">
        <f t="shared" ca="1" si="234"/>
        <v/>
      </c>
      <c r="CN69" s="3" t="str">
        <f t="shared" ca="1" si="223"/>
        <v/>
      </c>
      <c r="CO69" s="3" t="str">
        <f t="shared" ca="1" si="211"/>
        <v/>
      </c>
      <c r="CP69" s="3" t="str">
        <f t="shared" ca="1" si="198"/>
        <v/>
      </c>
      <c r="CQ69" s="3" t="str">
        <f t="shared" ca="1" si="93"/>
        <v/>
      </c>
      <c r="CR69" s="3" t="str">
        <f t="shared" ca="1" si="94"/>
        <v/>
      </c>
      <c r="CS69" s="3" t="str">
        <f t="shared" ca="1" si="287"/>
        <v/>
      </c>
      <c r="CT69" s="3" t="str">
        <f t="shared" si="96"/>
        <v/>
      </c>
      <c r="CU69" s="37" t="e">
        <f t="shared" ca="1" si="97"/>
        <v>#N/A</v>
      </c>
      <c r="CW69" s="3" t="str">
        <f t="shared" ca="1" si="328"/>
        <v/>
      </c>
      <c r="CX69" s="3">
        <f t="shared" ca="1" si="212"/>
        <v>0</v>
      </c>
      <c r="CY69" s="2">
        <f t="shared" ca="1" si="99"/>
        <v>0</v>
      </c>
      <c r="CZ69" s="3" t="str">
        <f t="shared" ca="1" si="288"/>
        <v/>
      </c>
      <c r="DA69" s="3" t="str">
        <f t="shared" ca="1" si="289"/>
        <v/>
      </c>
      <c r="DB69" s="3" t="str">
        <f t="shared" ca="1" si="290"/>
        <v/>
      </c>
      <c r="DC69" s="3" t="str">
        <f t="shared" ca="1" si="291"/>
        <v/>
      </c>
      <c r="DD69" s="37" t="e">
        <f t="shared" ca="1" si="292"/>
        <v>#N/A</v>
      </c>
      <c r="DE69" s="3" t="str">
        <f t="shared" ca="1" si="329"/>
        <v/>
      </c>
      <c r="DF69" s="3">
        <f t="shared" ca="1" si="199"/>
        <v>0</v>
      </c>
      <c r="DG69" s="2">
        <f t="shared" ca="1" si="102"/>
        <v>0</v>
      </c>
      <c r="DH69" s="3" t="str">
        <f t="shared" ca="1" si="293"/>
        <v/>
      </c>
      <c r="DI69" s="3" t="str">
        <f t="shared" ca="1" si="273"/>
        <v/>
      </c>
      <c r="DJ69" s="3" t="str">
        <f t="shared" ca="1" si="294"/>
        <v/>
      </c>
      <c r="DK69" s="3" t="str">
        <f t="shared" ca="1" si="103"/>
        <v/>
      </c>
      <c r="DL69" s="37" t="e">
        <f t="shared" ca="1" si="295"/>
        <v>#N/A</v>
      </c>
      <c r="DN69" s="2" t="str">
        <f t="shared" si="296"/>
        <v xml:space="preserve"> </v>
      </c>
      <c r="DO69" s="3" t="str">
        <f t="shared" si="104"/>
        <v xml:space="preserve"> </v>
      </c>
      <c r="DP69" s="3" t="str">
        <f t="shared" si="105"/>
        <v xml:space="preserve"> </v>
      </c>
      <c r="DT69" s="37" t="e">
        <f t="shared" si="297"/>
        <v>#N/A</v>
      </c>
      <c r="DU69" s="7">
        <v>62</v>
      </c>
      <c r="DV69" s="7">
        <v>25</v>
      </c>
      <c r="DW69" s="7">
        <v>38</v>
      </c>
      <c r="DX69" s="7"/>
      <c r="DY69" s="7" t="e">
        <f t="shared" si="298"/>
        <v>#NUM!</v>
      </c>
      <c r="DZ69" s="7" t="e">
        <f t="shared" si="299"/>
        <v>#NUM!</v>
      </c>
      <c r="EA69" s="7" t="e">
        <f t="shared" si="300"/>
        <v>#NUM!</v>
      </c>
      <c r="EB69" s="7" t="e">
        <f t="shared" si="330"/>
        <v>#NUM!</v>
      </c>
      <c r="EC69" s="3" t="e">
        <f t="shared" si="301"/>
        <v>#NUM!</v>
      </c>
      <c r="ED69" s="3" t="str">
        <f t="shared" si="108"/>
        <v/>
      </c>
      <c r="EE69" s="3" t="e">
        <f t="shared" si="109"/>
        <v>#DIV/0!</v>
      </c>
      <c r="EF69" s="3" t="str">
        <f t="shared" si="110"/>
        <v/>
      </c>
      <c r="EG69" s="3" t="str">
        <f t="shared" si="111"/>
        <v/>
      </c>
      <c r="EH69" s="3" t="str">
        <f t="shared" si="112"/>
        <v/>
      </c>
      <c r="EI69" s="3" t="str">
        <f t="shared" si="113"/>
        <v/>
      </c>
      <c r="EJ69" s="3" t="e">
        <f t="shared" si="114"/>
        <v>#DIV/0!</v>
      </c>
      <c r="EK69" s="3" t="e">
        <f t="shared" si="115"/>
        <v>#DIV/0!</v>
      </c>
      <c r="EL69" s="3" t="str">
        <f t="shared" si="116"/>
        <v/>
      </c>
      <c r="EM69" s="3" t="str">
        <f t="shared" si="117"/>
        <v/>
      </c>
      <c r="EN69" s="3" t="str">
        <f t="shared" si="118"/>
        <v/>
      </c>
      <c r="EO69" s="3" t="e">
        <f t="shared" si="119"/>
        <v>#DIV/0!</v>
      </c>
      <c r="EP69" s="3" t="e">
        <f t="shared" si="120"/>
        <v>#DIV/0!</v>
      </c>
      <c r="EQ69" s="3" t="str">
        <f t="shared" si="121"/>
        <v/>
      </c>
      <c r="ER69" s="3" t="str">
        <f t="shared" si="122"/>
        <v/>
      </c>
      <c r="ES69" s="3" t="e">
        <f t="shared" si="123"/>
        <v>#DIV/0!</v>
      </c>
      <c r="ET69" s="3" t="e">
        <f t="shared" si="124"/>
        <v>#DIV/0!</v>
      </c>
      <c r="EU69" s="3" t="str">
        <f t="shared" si="125"/>
        <v/>
      </c>
      <c r="EV69" s="3" t="e">
        <f t="shared" si="126"/>
        <v>#DIV/0!</v>
      </c>
      <c r="EW69" s="3" t="e">
        <f t="shared" si="127"/>
        <v>#DIV/0!</v>
      </c>
      <c r="EX69" s="3" t="e">
        <f t="shared" si="128"/>
        <v>#NUM!</v>
      </c>
      <c r="EZ69" s="40">
        <f t="shared" si="302"/>
        <v>1</v>
      </c>
      <c r="FA69" s="9" t="e">
        <f t="shared" si="303"/>
        <v>#NUM!</v>
      </c>
      <c r="FB69" s="9" t="e">
        <f t="shared" si="304"/>
        <v>#N/A</v>
      </c>
      <c r="FC69" s="9" t="e">
        <f t="shared" si="305"/>
        <v>#N/A</v>
      </c>
      <c r="FD69" s="9" t="e">
        <f t="shared" si="306"/>
        <v>#N/A</v>
      </c>
      <c r="FE69" s="3" t="e">
        <f t="shared" si="129"/>
        <v>#NUM!</v>
      </c>
      <c r="FG69" s="3" t="str">
        <f t="shared" si="130"/>
        <v/>
      </c>
      <c r="FH69" s="3" t="e">
        <f t="shared" si="131"/>
        <v>#DIV/0!</v>
      </c>
      <c r="FI69" s="3" t="str">
        <f t="shared" si="132"/>
        <v/>
      </c>
      <c r="FJ69" s="3" t="str">
        <f t="shared" si="133"/>
        <v/>
      </c>
      <c r="FK69" s="3" t="str">
        <f t="shared" si="134"/>
        <v/>
      </c>
      <c r="FL69" s="3" t="str">
        <f t="shared" si="135"/>
        <v/>
      </c>
      <c r="FM69" s="3" t="e">
        <f t="shared" si="136"/>
        <v>#DIV/0!</v>
      </c>
      <c r="FN69" s="3" t="e">
        <f t="shared" si="137"/>
        <v>#DIV/0!</v>
      </c>
      <c r="FO69" s="3" t="str">
        <f t="shared" si="138"/>
        <v/>
      </c>
      <c r="FP69" s="3" t="str">
        <f t="shared" si="139"/>
        <v/>
      </c>
      <c r="FQ69" s="3" t="str">
        <f t="shared" si="140"/>
        <v/>
      </c>
      <c r="FR69" s="3" t="e">
        <f t="shared" si="141"/>
        <v>#DIV/0!</v>
      </c>
      <c r="FS69" s="3" t="e">
        <f t="shared" si="142"/>
        <v>#DIV/0!</v>
      </c>
      <c r="FT69" s="3" t="str">
        <f t="shared" si="143"/>
        <v/>
      </c>
      <c r="FU69" s="3" t="str">
        <f t="shared" si="144"/>
        <v/>
      </c>
      <c r="FV69" s="3" t="e">
        <f t="shared" si="145"/>
        <v>#DIV/0!</v>
      </c>
      <c r="FW69" s="3" t="e">
        <f t="shared" si="146"/>
        <v>#DIV/0!</v>
      </c>
      <c r="FX69" s="3" t="str">
        <f t="shared" si="147"/>
        <v/>
      </c>
      <c r="FY69" s="3" t="e">
        <f t="shared" si="148"/>
        <v>#DIV/0!</v>
      </c>
      <c r="FZ69" s="3" t="e">
        <f t="shared" si="149"/>
        <v>#DIV/0!</v>
      </c>
      <c r="GA69" s="3" t="e">
        <f t="shared" si="150"/>
        <v>#NUM!</v>
      </c>
      <c r="GB69" s="3" t="str">
        <f t="shared" si="151"/>
        <v/>
      </c>
      <c r="GC69" s="3" t="str">
        <f t="shared" si="152"/>
        <v/>
      </c>
      <c r="GD69" s="3" t="str">
        <f t="shared" si="153"/>
        <v/>
      </c>
      <c r="GE69" s="3" t="str">
        <f t="shared" si="154"/>
        <v/>
      </c>
      <c r="GF69" s="3" t="str">
        <f t="shared" si="155"/>
        <v/>
      </c>
      <c r="GG69" s="3" t="str">
        <f t="shared" si="156"/>
        <v/>
      </c>
      <c r="GI69" s="9" t="str">
        <f t="shared" si="200"/>
        <v/>
      </c>
      <c r="GJ69" s="9" t="str">
        <f t="shared" si="331"/>
        <v/>
      </c>
      <c r="GK69" s="9" t="str">
        <f t="shared" si="332"/>
        <v/>
      </c>
      <c r="GL69" s="41" t="e">
        <f t="shared" si="159"/>
        <v>#DIV/0!</v>
      </c>
      <c r="GM69" s="41" t="e">
        <f t="shared" si="160"/>
        <v>#DIV/0!</v>
      </c>
      <c r="GN69" s="41" t="e">
        <f t="shared" si="307"/>
        <v>#N/A</v>
      </c>
      <c r="GO69" s="41" t="e">
        <f t="shared" si="308"/>
        <v>#N/A</v>
      </c>
      <c r="GP69" s="3" t="e">
        <f t="shared" si="161"/>
        <v>#NUM!</v>
      </c>
      <c r="GQ69" s="55" t="e">
        <f t="shared" si="309"/>
        <v>#NUM!</v>
      </c>
      <c r="GR69" s="55" t="e">
        <f t="shared" si="310"/>
        <v>#NUM!</v>
      </c>
      <c r="GS69" s="3" t="e">
        <f t="shared" si="311"/>
        <v>#NUM!</v>
      </c>
      <c r="GT69" s="3" t="e">
        <f t="shared" si="312"/>
        <v>#NUM!</v>
      </c>
      <c r="GU69" s="3" t="e">
        <f t="shared" si="313"/>
        <v>#NUM!</v>
      </c>
      <c r="GV69" s="3" t="e">
        <f t="shared" si="314"/>
        <v>#NUM!</v>
      </c>
      <c r="GX69" s="37" t="e">
        <f t="shared" si="315"/>
        <v>#NUM!</v>
      </c>
      <c r="GZ69" s="3" t="e">
        <f t="shared" si="316"/>
        <v>#NUM!</v>
      </c>
      <c r="HA69" s="3" t="e">
        <f t="shared" ca="1" si="336"/>
        <v>#NUM!</v>
      </c>
      <c r="HB69" s="2" t="e">
        <f t="shared" ca="1" si="214"/>
        <v>#NUM!</v>
      </c>
      <c r="HC69" s="2" t="e">
        <f t="shared" ca="1" si="224"/>
        <v>#NUM!</v>
      </c>
      <c r="HD69" s="39" t="e">
        <f t="shared" ca="1" si="163"/>
        <v>#NUM!</v>
      </c>
      <c r="HF69" s="3" t="str">
        <f t="shared" si="317"/>
        <v/>
      </c>
      <c r="HG69" s="3" t="str">
        <f t="shared" si="318"/>
        <v/>
      </c>
      <c r="HH69" s="3" t="str">
        <f t="shared" ca="1" si="342"/>
        <v xml:space="preserve"> </v>
      </c>
      <c r="HI69" s="3" t="str">
        <f t="shared" ca="1" si="248"/>
        <v/>
      </c>
      <c r="HJ69" s="3" t="str">
        <f t="shared" ca="1" si="241"/>
        <v/>
      </c>
      <c r="HK69" s="3" t="str">
        <f t="shared" ca="1" si="235"/>
        <v/>
      </c>
      <c r="HL69" s="3" t="str">
        <f t="shared" ca="1" si="225"/>
        <v/>
      </c>
      <c r="HM69" s="3" t="str">
        <f t="shared" ca="1" si="215"/>
        <v/>
      </c>
      <c r="HN69" s="3" t="str">
        <f t="shared" ca="1" si="201"/>
        <v/>
      </c>
      <c r="HO69" s="3" t="str">
        <f t="shared" ca="1" si="164"/>
        <v/>
      </c>
      <c r="HP69" s="37" t="e">
        <f t="shared" ca="1" si="319"/>
        <v>#N/A</v>
      </c>
      <c r="HQ69" s="3" t="str">
        <f t="shared" ca="1" si="343"/>
        <v xml:space="preserve"> </v>
      </c>
      <c r="HR69" s="3" t="str">
        <f t="shared" ca="1" si="250"/>
        <v/>
      </c>
      <c r="HS69" s="3" t="str">
        <f t="shared" ca="1" si="242"/>
        <v/>
      </c>
      <c r="HT69" s="3" t="str">
        <f t="shared" ca="1" si="236"/>
        <v/>
      </c>
      <c r="HU69" s="3" t="str">
        <f t="shared" ca="1" si="226"/>
        <v/>
      </c>
      <c r="HV69" s="3" t="str">
        <f t="shared" ca="1" si="216"/>
        <v/>
      </c>
      <c r="HW69" s="3" t="str">
        <f t="shared" ca="1" si="202"/>
        <v/>
      </c>
      <c r="HX69" s="3" t="str">
        <f t="shared" ca="1" si="165"/>
        <v/>
      </c>
      <c r="HY69" s="37" t="e">
        <f t="shared" ca="1" si="320"/>
        <v>#N/A</v>
      </c>
      <c r="IA69" s="3" t="e">
        <f t="shared" ca="1" si="333"/>
        <v>#NUM!</v>
      </c>
      <c r="IB69" s="3" t="e">
        <f t="shared" ca="1" si="203"/>
        <v>#NUM!</v>
      </c>
      <c r="IC69" s="2" t="e">
        <f t="shared" ca="1" si="167"/>
        <v>#NUM!</v>
      </c>
      <c r="ID69" s="37" t="e">
        <f t="shared" ca="1" si="321"/>
        <v>#NUM!</v>
      </c>
      <c r="IE69" s="3" t="e">
        <f t="shared" ca="1" si="334"/>
        <v>#NUM!</v>
      </c>
      <c r="IF69" s="3" t="e">
        <f t="shared" ca="1" si="335"/>
        <v>#NUM!</v>
      </c>
      <c r="IG69" s="2" t="e">
        <f t="shared" ca="1" si="170"/>
        <v>#NUM!</v>
      </c>
      <c r="IH69" s="37" t="e">
        <f t="shared" ca="1" si="322"/>
        <v>#NUM!</v>
      </c>
      <c r="II69" s="3" t="e">
        <f t="shared" si="171"/>
        <v>#N/A</v>
      </c>
      <c r="IJ69" s="3" t="e">
        <f t="shared" si="172"/>
        <v>#N/A</v>
      </c>
      <c r="IK69" s="3" t="e">
        <f t="shared" ca="1" si="346"/>
        <v>#N/A</v>
      </c>
      <c r="IL69" s="3" t="e">
        <f t="shared" ca="1" si="270"/>
        <v>#N/A</v>
      </c>
      <c r="IM69" s="3" t="e">
        <f t="shared" ca="1" si="267"/>
        <v>#N/A</v>
      </c>
      <c r="IN69" s="3" t="e">
        <f t="shared" ca="1" si="265"/>
        <v>#N/A</v>
      </c>
      <c r="IO69" s="3" t="e">
        <f t="shared" ca="1" si="263"/>
        <v>#N/A</v>
      </c>
      <c r="IP69" s="3" t="e">
        <f t="shared" ca="1" si="261"/>
        <v>#N/A</v>
      </c>
      <c r="IQ69" s="3" t="e">
        <f t="shared" ca="1" si="259"/>
        <v>#N/A</v>
      </c>
      <c r="IR69" s="3" t="e">
        <f t="shared" ca="1" si="257"/>
        <v>#N/A</v>
      </c>
      <c r="IS69" s="3" t="e">
        <f t="shared" ca="1" si="251"/>
        <v>#N/A</v>
      </c>
      <c r="IT69" s="3" t="e">
        <f t="shared" ca="1" si="243"/>
        <v>#N/A</v>
      </c>
      <c r="IU69" s="3" t="e">
        <f t="shared" ca="1" si="237"/>
        <v>#N/A</v>
      </c>
      <c r="IV69" s="3" t="e">
        <f t="shared" ca="1" si="227"/>
        <v>#N/A</v>
      </c>
      <c r="IW69" s="3" t="e">
        <f t="shared" ca="1" si="217"/>
        <v>#N/A</v>
      </c>
      <c r="IX69" s="3" t="e">
        <f t="shared" ca="1" si="204"/>
        <v>#N/A</v>
      </c>
      <c r="IY69" s="3" t="e">
        <f t="shared" ca="1" si="173"/>
        <v>#N/A</v>
      </c>
      <c r="IZ69" s="37" t="e">
        <f t="shared" ca="1" si="323"/>
        <v>#N/A</v>
      </c>
      <c r="JB69" s="3" t="str">
        <f t="shared" si="174"/>
        <v/>
      </c>
      <c r="JC69" s="55" t="e">
        <f t="shared" si="324"/>
        <v>#NUM!</v>
      </c>
      <c r="JD69" s="41" t="e">
        <f t="shared" si="176"/>
        <v>#NUM!</v>
      </c>
      <c r="JE69" s="41" t="e">
        <f t="shared" si="177"/>
        <v>#NUM!</v>
      </c>
      <c r="JF69" s="3" t="e">
        <f t="shared" si="178"/>
        <v>#NUM!</v>
      </c>
      <c r="JG69" s="41" t="e">
        <f t="shared" si="179"/>
        <v>#NUM!</v>
      </c>
      <c r="JH69" s="41" t="e">
        <f t="shared" si="180"/>
        <v>#NUM!</v>
      </c>
      <c r="JJ69" s="37" t="e">
        <f t="shared" si="181"/>
        <v>#NUM!</v>
      </c>
      <c r="JL69" s="3" t="e">
        <f t="shared" si="182"/>
        <v>#NUM!</v>
      </c>
      <c r="JM69" s="3" t="e">
        <f t="shared" ca="1" si="337"/>
        <v>#NUM!</v>
      </c>
      <c r="JP69" s="37" t="e">
        <f t="shared" ca="1" si="183"/>
        <v>#NUM!</v>
      </c>
      <c r="JR69" s="37" t="str">
        <f t="shared" si="184"/>
        <v/>
      </c>
      <c r="JS69" s="3" t="str">
        <f t="shared" si="185"/>
        <v/>
      </c>
      <c r="JT69" s="3" t="str">
        <f t="shared" ca="1" si="344"/>
        <v xml:space="preserve"> </v>
      </c>
      <c r="JU69" s="3" t="str">
        <f t="shared" ca="1" si="253"/>
        <v/>
      </c>
      <c r="JV69" s="3" t="str">
        <f t="shared" ca="1" si="244"/>
        <v/>
      </c>
      <c r="JW69" s="3" t="str">
        <f t="shared" ca="1" si="238"/>
        <v/>
      </c>
      <c r="JX69" s="3" t="str">
        <f t="shared" ca="1" si="228"/>
        <v/>
      </c>
      <c r="JY69" s="3" t="str">
        <f t="shared" ca="1" si="218"/>
        <v/>
      </c>
      <c r="JZ69" s="3" t="str">
        <f t="shared" ca="1" si="206"/>
        <v/>
      </c>
      <c r="KA69" s="3" t="str">
        <f t="shared" ca="1" si="186"/>
        <v/>
      </c>
      <c r="KB69" s="3" t="e">
        <f t="shared" ca="1" si="187"/>
        <v>#N/A</v>
      </c>
      <c r="KC69" s="3" t="str">
        <f t="shared" ca="1" si="345"/>
        <v xml:space="preserve"> </v>
      </c>
      <c r="KD69" s="3" t="str">
        <f t="shared" ca="1" si="255"/>
        <v/>
      </c>
      <c r="KE69" s="3" t="str">
        <f t="shared" ca="1" si="245"/>
        <v/>
      </c>
      <c r="KF69" s="3" t="str">
        <f t="shared" ca="1" si="239"/>
        <v/>
      </c>
      <c r="KG69" s="3" t="str">
        <f t="shared" ca="1" si="229"/>
        <v/>
      </c>
      <c r="KH69" s="3" t="str">
        <f t="shared" ca="1" si="219"/>
        <v/>
      </c>
      <c r="KI69" s="3" t="str">
        <f t="shared" ca="1" si="207"/>
        <v/>
      </c>
      <c r="KJ69" s="3" t="str">
        <f t="shared" ca="1" si="188"/>
        <v/>
      </c>
      <c r="KK69" s="3" t="e">
        <f t="shared" ca="1" si="189"/>
        <v>#N/A</v>
      </c>
      <c r="KU69" s="3" t="e">
        <f t="shared" si="190"/>
        <v>#NUM!</v>
      </c>
      <c r="KV69" s="3" t="e">
        <f t="shared" si="191"/>
        <v>#NUM!</v>
      </c>
      <c r="KW69" s="3" t="e">
        <f t="shared" ca="1" si="347"/>
        <v>#NUM!</v>
      </c>
      <c r="KX69" s="3" t="e">
        <f t="shared" ca="1" si="272"/>
        <v>#NUM!</v>
      </c>
      <c r="KY69" s="3" t="e">
        <f t="shared" ca="1" si="268"/>
        <v>#NUM!</v>
      </c>
      <c r="KZ69" s="3" t="e">
        <f t="shared" ca="1" si="266"/>
        <v>#NUM!</v>
      </c>
      <c r="LA69" s="3" t="e">
        <f t="shared" ca="1" si="264"/>
        <v>#NUM!</v>
      </c>
      <c r="LB69" s="3" t="e">
        <f t="shared" ca="1" si="262"/>
        <v>#NUM!</v>
      </c>
      <c r="LC69" s="3" t="e">
        <f t="shared" ca="1" si="260"/>
        <v>#NUM!</v>
      </c>
      <c r="LD69" s="3" t="e">
        <f t="shared" ca="1" si="258"/>
        <v>#NUM!</v>
      </c>
      <c r="LE69" s="3" t="e">
        <f t="shared" ca="1" si="256"/>
        <v>#NUM!</v>
      </c>
      <c r="LF69" s="3" t="e">
        <f t="shared" ca="1" si="246"/>
        <v>#NUM!</v>
      </c>
      <c r="LG69" s="3" t="e">
        <f t="shared" ca="1" si="240"/>
        <v>#NUM!</v>
      </c>
      <c r="LH69" s="3" t="e">
        <f t="shared" ca="1" si="230"/>
        <v>#NUM!</v>
      </c>
      <c r="LI69" s="3" t="e">
        <f t="shared" ca="1" si="220"/>
        <v>#NUM!</v>
      </c>
      <c r="LJ69" s="3" t="e">
        <f t="shared" ca="1" si="208"/>
        <v>#NUM!</v>
      </c>
      <c r="LK69" s="3" t="e">
        <f t="shared" ca="1" si="192"/>
        <v>#NUM!</v>
      </c>
      <c r="LL69" s="37" t="e">
        <f t="shared" ca="1" si="325"/>
        <v>#NUM!</v>
      </c>
    </row>
    <row r="70" spans="1:324" s="3" customFormat="1">
      <c r="A70" s="42" t="e">
        <f>IF(D70="","",Data!C78)</f>
        <v>#N/A</v>
      </c>
      <c r="B70" s="5" t="e">
        <f>IF(D70="","",Data!B78)</f>
        <v>#N/A</v>
      </c>
      <c r="C70" s="3">
        <v>62</v>
      </c>
      <c r="D70" s="3" t="e">
        <f>IF(Data!C78="", NA(), Data!C78)</f>
        <v>#N/A</v>
      </c>
      <c r="E70" s="3" t="str">
        <f>IF(Data!C78="", " ", Data!D78)</f>
        <v xml:space="preserve"> </v>
      </c>
      <c r="F70" s="3" t="str">
        <f>IF(E70=" "," ",Data!F$26)</f>
        <v xml:space="preserve"> </v>
      </c>
      <c r="G70" s="3" t="str">
        <f>IF($C70&lt;Data!$F$37,"x"," ")</f>
        <v xml:space="preserve"> </v>
      </c>
      <c r="H70" s="3" t="e">
        <f>IF(I70="",#REF!,I70)</f>
        <v>#N/A</v>
      </c>
      <c r="I70" s="2" t="e">
        <f t="shared" si="49"/>
        <v>#N/A</v>
      </c>
      <c r="J70" s="3" t="str">
        <f>IF(AND(Data!$F$37&lt;&gt;""),IF(AD70=$E70,1,""))</f>
        <v/>
      </c>
      <c r="K70" s="3">
        <f>IF(AND(Data!$F$40&lt;&gt;""),IF(AE70=$E70,2,""))</f>
        <v>2</v>
      </c>
      <c r="L70" s="3" t="str">
        <f>IF(AND(Data!$F$43&lt;&gt;""),IF(AF70=$E70,3,""))</f>
        <v/>
      </c>
      <c r="M70" s="3" t="str">
        <f>IF(AND(Data!$F$46&lt;&gt;""),IF(AG70=$E70,4,""))</f>
        <v/>
      </c>
      <c r="N70" s="3" t="str">
        <f>IF(AND(Data!$F$49&lt;&gt;""),IF(AH70=$E70,5,""))</f>
        <v/>
      </c>
      <c r="O70" s="3" t="str">
        <f>IF(AND(Calc!$LQ$3&lt;&gt;""),IF(AI70=$E70,6,""))</f>
        <v/>
      </c>
      <c r="P70" s="3">
        <f t="shared" si="50"/>
        <v>2</v>
      </c>
      <c r="Q70" s="3">
        <f t="shared" si="51"/>
        <v>2</v>
      </c>
      <c r="R70" s="3" t="str">
        <f t="shared" si="52"/>
        <v/>
      </c>
      <c r="S70" s="3" t="str">
        <f t="shared" si="53"/>
        <v/>
      </c>
      <c r="T70" s="3" t="str">
        <f t="shared" si="54"/>
        <v/>
      </c>
      <c r="U70" s="3">
        <f t="shared" si="55"/>
        <v>2</v>
      </c>
      <c r="V70" s="3">
        <f t="shared" si="56"/>
        <v>2</v>
      </c>
      <c r="W70" s="3" t="str">
        <f t="shared" si="57"/>
        <v/>
      </c>
      <c r="X70" s="3" t="str">
        <f t="shared" si="58"/>
        <v/>
      </c>
      <c r="Y70" s="3">
        <f t="shared" si="59"/>
        <v>2</v>
      </c>
      <c r="Z70" s="3">
        <f t="shared" si="60"/>
        <v>2</v>
      </c>
      <c r="AA70" s="3" t="str">
        <f t="shared" si="61"/>
        <v/>
      </c>
      <c r="AB70" s="3">
        <f t="shared" si="62"/>
        <v>2</v>
      </c>
      <c r="AC70" s="49">
        <f t="shared" si="63"/>
        <v>2</v>
      </c>
      <c r="AD70" s="3" t="str">
        <f>IF($C70&lt;Data!$F$37,E70,"")</f>
        <v/>
      </c>
      <c r="AE70" s="3" t="str">
        <f>IF(AND($C70&gt;=Data!$F$37),IF($C70&lt;Data!$F$40,E70,""))</f>
        <v xml:space="preserve"> </v>
      </c>
      <c r="AF70" s="3" t="b">
        <f>IF(AND($C70&gt;=Data!$F$40),IF($C70&lt;Data!$F$43,E70,""))</f>
        <v>0</v>
      </c>
      <c r="AG70" s="3" t="b">
        <f>IF(AND($C70&gt;=Data!$F$43),IF($C70&lt;Data!$F$46,E70,""))</f>
        <v>0</v>
      </c>
      <c r="AH70" s="3" t="b">
        <f>IF(AND($C70&gt;=Data!$F$46),IF($C70&lt;Data!$F$49,E70,""))</f>
        <v>0</v>
      </c>
      <c r="AI70" s="3" t="b">
        <f>IF(AND($C70&gt;=Data!$F$49),IF($C70&lt;=Calc!$LQ$3,E70,""))</f>
        <v>0</v>
      </c>
      <c r="AJ70" s="3" t="str">
        <f t="shared" si="274"/>
        <v xml:space="preserve"> </v>
      </c>
      <c r="AK70" s="3" t="str">
        <f t="shared" si="64"/>
        <v/>
      </c>
      <c r="AL70" s="3" t="e">
        <f t="shared" si="65"/>
        <v>#NUM!</v>
      </c>
      <c r="AM70" s="3" t="str">
        <f t="shared" si="66"/>
        <v/>
      </c>
      <c r="AN70" s="3" t="str">
        <f t="shared" si="67"/>
        <v/>
      </c>
      <c r="AO70" s="3" t="str">
        <f t="shared" si="68"/>
        <v/>
      </c>
      <c r="AP70" s="3" t="str">
        <f t="shared" si="69"/>
        <v/>
      </c>
      <c r="AQ70" s="3" t="e">
        <f t="shared" si="338"/>
        <v>#NUM!</v>
      </c>
      <c r="AR70" s="3" t="e">
        <f t="shared" si="339"/>
        <v>#NUM!</v>
      </c>
      <c r="AS70" s="3" t="str">
        <f t="shared" si="340"/>
        <v/>
      </c>
      <c r="AT70" s="3" t="str">
        <f t="shared" si="73"/>
        <v/>
      </c>
      <c r="AU70" s="3" t="str">
        <f t="shared" si="74"/>
        <v/>
      </c>
      <c r="AV70" s="3" t="e">
        <f t="shared" si="75"/>
        <v>#NUM!</v>
      </c>
      <c r="AW70" s="3" t="e">
        <f t="shared" si="76"/>
        <v>#NUM!</v>
      </c>
      <c r="AX70" s="3" t="str">
        <f t="shared" si="77"/>
        <v/>
      </c>
      <c r="AY70" s="3" t="str">
        <f t="shared" si="78"/>
        <v/>
      </c>
      <c r="AZ70" s="3" t="e">
        <f t="shared" si="79"/>
        <v>#NUM!</v>
      </c>
      <c r="BA70" s="3" t="e">
        <f t="shared" si="80"/>
        <v>#NUM!</v>
      </c>
      <c r="BB70" s="3" t="str">
        <f t="shared" si="81"/>
        <v/>
      </c>
      <c r="BC70" s="3" t="e">
        <f t="shared" si="82"/>
        <v>#NUM!</v>
      </c>
      <c r="BD70" s="3" t="e">
        <f t="shared" si="83"/>
        <v>#NUM!</v>
      </c>
      <c r="BE70" s="3" t="e">
        <f t="shared" si="84"/>
        <v>#NUM!</v>
      </c>
      <c r="BF70" s="9" t="e">
        <f t="shared" si="275"/>
        <v>#N/A</v>
      </c>
      <c r="BG70" s="3" t="e">
        <f t="shared" si="276"/>
        <v>#N/A</v>
      </c>
      <c r="BH70" s="3" t="e">
        <f t="shared" si="348"/>
        <v>#N/A</v>
      </c>
      <c r="BI70" s="3" t="e">
        <f t="shared" si="85"/>
        <v>#NUM!</v>
      </c>
      <c r="BJ70" s="44" t="str">
        <f t="shared" si="86"/>
        <v/>
      </c>
      <c r="BK70" s="52">
        <f t="shared" si="277"/>
        <v>2</v>
      </c>
      <c r="BL70" s="52" t="str">
        <f t="shared" ca="1" si="341"/>
        <v xml:space="preserve"> </v>
      </c>
      <c r="BM70" s="52" t="str">
        <f t="shared" ca="1" si="232"/>
        <v xml:space="preserve"> </v>
      </c>
      <c r="BN70" s="52" t="str">
        <f t="shared" ca="1" si="221"/>
        <v xml:space="preserve"> </v>
      </c>
      <c r="BO70" s="52" t="str">
        <f t="shared" ca="1" si="209"/>
        <v xml:space="preserve"> </v>
      </c>
      <c r="BP70" s="52" t="str">
        <f t="shared" ca="1" si="194"/>
        <v xml:space="preserve"> </v>
      </c>
      <c r="BQ70" s="52" t="str">
        <f t="shared" ca="1" si="87"/>
        <v xml:space="preserve"> </v>
      </c>
      <c r="BR70" s="52" t="e">
        <f t="shared" ca="1" si="278"/>
        <v>#N/A</v>
      </c>
      <c r="BS70" s="52"/>
      <c r="BT70" s="3" t="str">
        <f t="shared" si="279"/>
        <v/>
      </c>
      <c r="BU70" s="3">
        <f t="shared" si="280"/>
        <v>0</v>
      </c>
      <c r="BV70" s="3">
        <f t="shared" si="89"/>
        <v>1</v>
      </c>
      <c r="BW70" s="3">
        <f t="shared" si="326"/>
        <v>0</v>
      </c>
      <c r="BX70" s="3" t="str">
        <f t="shared" ca="1" si="281"/>
        <v xml:space="preserve"> </v>
      </c>
      <c r="BY70" s="3" t="str">
        <f t="shared" ca="1" si="233"/>
        <v/>
      </c>
      <c r="BZ70" s="3" t="str">
        <f t="shared" ca="1" si="222"/>
        <v/>
      </c>
      <c r="CA70" s="3" t="str">
        <f t="shared" ca="1" si="210"/>
        <v/>
      </c>
      <c r="CB70" s="3" t="str">
        <f t="shared" ca="1" si="195"/>
        <v/>
      </c>
      <c r="CC70" s="3" t="str">
        <f t="shared" ca="1" si="91"/>
        <v/>
      </c>
      <c r="CD70" s="3" t="str">
        <f t="shared" ca="1" si="8"/>
        <v/>
      </c>
      <c r="CE70" s="3" t="str">
        <f t="shared" ca="1" si="282"/>
        <v/>
      </c>
      <c r="CF70" s="3" t="str">
        <f t="shared" si="283"/>
        <v/>
      </c>
      <c r="CG70" s="37" t="e">
        <f t="shared" ca="1" si="284"/>
        <v>#N/A</v>
      </c>
      <c r="CH70" s="3" t="str">
        <f t="shared" si="285"/>
        <v/>
      </c>
      <c r="CI70" s="3">
        <f t="shared" si="92"/>
        <v>0</v>
      </c>
      <c r="CJ70" s="3">
        <f t="shared" si="196"/>
        <v>1</v>
      </c>
      <c r="CK70" s="3">
        <f t="shared" si="327"/>
        <v>0</v>
      </c>
      <c r="CL70" s="3" t="str">
        <f t="shared" ca="1" si="286"/>
        <v xml:space="preserve"> </v>
      </c>
      <c r="CM70" s="3" t="str">
        <f t="shared" ca="1" si="234"/>
        <v/>
      </c>
      <c r="CN70" s="3" t="str">
        <f t="shared" ca="1" si="223"/>
        <v/>
      </c>
      <c r="CO70" s="3" t="str">
        <f t="shared" ca="1" si="211"/>
        <v/>
      </c>
      <c r="CP70" s="3" t="str">
        <f t="shared" ca="1" si="198"/>
        <v/>
      </c>
      <c r="CQ70" s="3" t="str">
        <f t="shared" ca="1" si="93"/>
        <v/>
      </c>
      <c r="CR70" s="3" t="str">
        <f t="shared" ca="1" si="94"/>
        <v/>
      </c>
      <c r="CS70" s="3" t="str">
        <f t="shared" ca="1" si="287"/>
        <v/>
      </c>
      <c r="CT70" s="3" t="str">
        <f t="shared" si="96"/>
        <v/>
      </c>
      <c r="CU70" s="37" t="e">
        <f t="shared" ca="1" si="97"/>
        <v>#N/A</v>
      </c>
      <c r="CW70" s="3" t="str">
        <f t="shared" ca="1" si="328"/>
        <v/>
      </c>
      <c r="CX70" s="3">
        <f t="shared" ca="1" si="212"/>
        <v>0</v>
      </c>
      <c r="CY70" s="2">
        <f t="shared" ca="1" si="99"/>
        <v>0</v>
      </c>
      <c r="CZ70" s="3" t="str">
        <f t="shared" ca="1" si="288"/>
        <v/>
      </c>
      <c r="DA70" s="3" t="str">
        <f t="shared" ca="1" si="289"/>
        <v/>
      </c>
      <c r="DB70" s="3" t="str">
        <f t="shared" ca="1" si="290"/>
        <v/>
      </c>
      <c r="DC70" s="3" t="str">
        <f t="shared" ca="1" si="291"/>
        <v/>
      </c>
      <c r="DD70" s="37" t="e">
        <f t="shared" ca="1" si="292"/>
        <v>#N/A</v>
      </c>
      <c r="DE70" s="3" t="str">
        <f t="shared" ca="1" si="329"/>
        <v/>
      </c>
      <c r="DF70" s="3">
        <f t="shared" ca="1" si="199"/>
        <v>0</v>
      </c>
      <c r="DG70" s="2">
        <f t="shared" ca="1" si="102"/>
        <v>0</v>
      </c>
      <c r="DH70" s="3" t="str">
        <f t="shared" ca="1" si="293"/>
        <v/>
      </c>
      <c r="DI70" s="3" t="str">
        <f t="shared" ca="1" si="273"/>
        <v/>
      </c>
      <c r="DJ70" s="3" t="str">
        <f t="shared" ca="1" si="294"/>
        <v/>
      </c>
      <c r="DK70" s="3" t="str">
        <f t="shared" ca="1" si="103"/>
        <v/>
      </c>
      <c r="DL70" s="37" t="e">
        <f t="shared" ca="1" si="295"/>
        <v>#N/A</v>
      </c>
      <c r="DN70" s="2" t="str">
        <f t="shared" si="296"/>
        <v xml:space="preserve"> </v>
      </c>
      <c r="DO70" s="3" t="str">
        <f t="shared" si="104"/>
        <v xml:space="preserve"> </v>
      </c>
      <c r="DP70" s="3" t="str">
        <f t="shared" si="105"/>
        <v xml:space="preserve"> </v>
      </c>
      <c r="DT70" s="37" t="e">
        <f t="shared" si="297"/>
        <v>#N/A</v>
      </c>
      <c r="DU70" s="7">
        <v>63</v>
      </c>
      <c r="DV70" s="7">
        <v>25</v>
      </c>
      <c r="DW70" s="7">
        <v>39</v>
      </c>
      <c r="DX70" s="7"/>
      <c r="DY70" s="7" t="e">
        <f t="shared" si="298"/>
        <v>#NUM!</v>
      </c>
      <c r="DZ70" s="7" t="e">
        <f t="shared" si="299"/>
        <v>#NUM!</v>
      </c>
      <c r="EA70" s="7" t="e">
        <f t="shared" si="300"/>
        <v>#NUM!</v>
      </c>
      <c r="EB70" s="7" t="e">
        <f t="shared" si="330"/>
        <v>#NUM!</v>
      </c>
      <c r="EC70" s="3" t="e">
        <f t="shared" si="301"/>
        <v>#NUM!</v>
      </c>
      <c r="ED70" s="3" t="str">
        <f t="shared" si="108"/>
        <v/>
      </c>
      <c r="EE70" s="3" t="e">
        <f t="shared" si="109"/>
        <v>#DIV/0!</v>
      </c>
      <c r="EF70" s="3" t="str">
        <f t="shared" si="110"/>
        <v/>
      </c>
      <c r="EG70" s="3" t="str">
        <f t="shared" si="111"/>
        <v/>
      </c>
      <c r="EH70" s="3" t="str">
        <f t="shared" si="112"/>
        <v/>
      </c>
      <c r="EI70" s="3" t="str">
        <f t="shared" si="113"/>
        <v/>
      </c>
      <c r="EJ70" s="3" t="e">
        <f t="shared" si="114"/>
        <v>#DIV/0!</v>
      </c>
      <c r="EK70" s="3" t="e">
        <f t="shared" si="115"/>
        <v>#DIV/0!</v>
      </c>
      <c r="EL70" s="3" t="str">
        <f t="shared" si="116"/>
        <v/>
      </c>
      <c r="EM70" s="3" t="str">
        <f t="shared" si="117"/>
        <v/>
      </c>
      <c r="EN70" s="3" t="str">
        <f t="shared" si="118"/>
        <v/>
      </c>
      <c r="EO70" s="3" t="e">
        <f t="shared" si="119"/>
        <v>#DIV/0!</v>
      </c>
      <c r="EP70" s="3" t="e">
        <f t="shared" si="120"/>
        <v>#DIV/0!</v>
      </c>
      <c r="EQ70" s="3" t="str">
        <f t="shared" si="121"/>
        <v/>
      </c>
      <c r="ER70" s="3" t="str">
        <f t="shared" si="122"/>
        <v/>
      </c>
      <c r="ES70" s="3" t="e">
        <f t="shared" si="123"/>
        <v>#DIV/0!</v>
      </c>
      <c r="ET70" s="3" t="e">
        <f t="shared" si="124"/>
        <v>#DIV/0!</v>
      </c>
      <c r="EU70" s="3" t="str">
        <f t="shared" si="125"/>
        <v/>
      </c>
      <c r="EV70" s="3" t="e">
        <f t="shared" si="126"/>
        <v>#DIV/0!</v>
      </c>
      <c r="EW70" s="3" t="e">
        <f t="shared" si="127"/>
        <v>#DIV/0!</v>
      </c>
      <c r="EX70" s="3" t="e">
        <f t="shared" si="128"/>
        <v>#NUM!</v>
      </c>
      <c r="EZ70" s="40">
        <f t="shared" si="302"/>
        <v>1</v>
      </c>
      <c r="FA70" s="9" t="e">
        <f t="shared" si="303"/>
        <v>#NUM!</v>
      </c>
      <c r="FB70" s="9" t="e">
        <f t="shared" si="304"/>
        <v>#N/A</v>
      </c>
      <c r="FC70" s="9" t="e">
        <f t="shared" si="305"/>
        <v>#N/A</v>
      </c>
      <c r="FD70" s="9" t="e">
        <f t="shared" si="306"/>
        <v>#N/A</v>
      </c>
      <c r="FE70" s="3" t="e">
        <f t="shared" si="129"/>
        <v>#NUM!</v>
      </c>
      <c r="FG70" s="3" t="str">
        <f t="shared" si="130"/>
        <v/>
      </c>
      <c r="FH70" s="3" t="e">
        <f t="shared" si="131"/>
        <v>#DIV/0!</v>
      </c>
      <c r="FI70" s="3" t="str">
        <f t="shared" si="132"/>
        <v/>
      </c>
      <c r="FJ70" s="3" t="str">
        <f t="shared" si="133"/>
        <v/>
      </c>
      <c r="FK70" s="3" t="str">
        <f t="shared" si="134"/>
        <v/>
      </c>
      <c r="FL70" s="3" t="str">
        <f t="shared" si="135"/>
        <v/>
      </c>
      <c r="FM70" s="3" t="e">
        <f t="shared" si="136"/>
        <v>#DIV/0!</v>
      </c>
      <c r="FN70" s="3" t="e">
        <f t="shared" si="137"/>
        <v>#DIV/0!</v>
      </c>
      <c r="FO70" s="3" t="str">
        <f t="shared" si="138"/>
        <v/>
      </c>
      <c r="FP70" s="3" t="str">
        <f t="shared" si="139"/>
        <v/>
      </c>
      <c r="FQ70" s="3" t="str">
        <f t="shared" si="140"/>
        <v/>
      </c>
      <c r="FR70" s="3" t="e">
        <f t="shared" si="141"/>
        <v>#DIV/0!</v>
      </c>
      <c r="FS70" s="3" t="e">
        <f t="shared" si="142"/>
        <v>#DIV/0!</v>
      </c>
      <c r="FT70" s="3" t="str">
        <f t="shared" si="143"/>
        <v/>
      </c>
      <c r="FU70" s="3" t="str">
        <f t="shared" si="144"/>
        <v/>
      </c>
      <c r="FV70" s="3" t="e">
        <f t="shared" si="145"/>
        <v>#DIV/0!</v>
      </c>
      <c r="FW70" s="3" t="e">
        <f t="shared" si="146"/>
        <v>#DIV/0!</v>
      </c>
      <c r="FX70" s="3" t="str">
        <f t="shared" si="147"/>
        <v/>
      </c>
      <c r="FY70" s="3" t="e">
        <f t="shared" si="148"/>
        <v>#DIV/0!</v>
      </c>
      <c r="FZ70" s="3" t="e">
        <f t="shared" si="149"/>
        <v>#DIV/0!</v>
      </c>
      <c r="GA70" s="3" t="e">
        <f t="shared" si="150"/>
        <v>#NUM!</v>
      </c>
      <c r="GB70" s="3" t="str">
        <f t="shared" si="151"/>
        <v/>
      </c>
      <c r="GC70" s="3" t="str">
        <f t="shared" si="152"/>
        <v/>
      </c>
      <c r="GD70" s="3" t="str">
        <f t="shared" si="153"/>
        <v/>
      </c>
      <c r="GE70" s="3" t="str">
        <f t="shared" si="154"/>
        <v/>
      </c>
      <c r="GF70" s="3" t="str">
        <f t="shared" si="155"/>
        <v/>
      </c>
      <c r="GG70" s="3" t="str">
        <f t="shared" si="156"/>
        <v/>
      </c>
      <c r="GI70" s="9" t="str">
        <f t="shared" si="200"/>
        <v/>
      </c>
      <c r="GJ70" s="9" t="str">
        <f t="shared" si="331"/>
        <v/>
      </c>
      <c r="GK70" s="9" t="str">
        <f t="shared" si="332"/>
        <v/>
      </c>
      <c r="GL70" s="41" t="e">
        <f t="shared" si="159"/>
        <v>#DIV/0!</v>
      </c>
      <c r="GM70" s="41" t="e">
        <f t="shared" si="160"/>
        <v>#DIV/0!</v>
      </c>
      <c r="GN70" s="41" t="e">
        <f t="shared" si="307"/>
        <v>#N/A</v>
      </c>
      <c r="GO70" s="41" t="e">
        <f t="shared" si="308"/>
        <v>#N/A</v>
      </c>
      <c r="GP70" s="3" t="e">
        <f t="shared" si="161"/>
        <v>#NUM!</v>
      </c>
      <c r="GQ70" s="55" t="e">
        <f t="shared" si="309"/>
        <v>#NUM!</v>
      </c>
      <c r="GR70" s="55" t="e">
        <f t="shared" si="310"/>
        <v>#NUM!</v>
      </c>
      <c r="GS70" s="3" t="e">
        <f t="shared" si="311"/>
        <v>#NUM!</v>
      </c>
      <c r="GT70" s="3" t="e">
        <f t="shared" si="312"/>
        <v>#NUM!</v>
      </c>
      <c r="GU70" s="3" t="e">
        <f t="shared" si="313"/>
        <v>#NUM!</v>
      </c>
      <c r="GV70" s="3" t="e">
        <f t="shared" si="314"/>
        <v>#NUM!</v>
      </c>
      <c r="GX70" s="37" t="e">
        <f t="shared" si="315"/>
        <v>#NUM!</v>
      </c>
      <c r="GZ70" s="3" t="e">
        <f t="shared" si="316"/>
        <v>#NUM!</v>
      </c>
      <c r="HA70" s="3" t="e">
        <f t="shared" ca="1" si="336"/>
        <v>#NUM!</v>
      </c>
      <c r="HB70" s="2" t="e">
        <f t="shared" ca="1" si="214"/>
        <v>#NUM!</v>
      </c>
      <c r="HC70" s="2" t="e">
        <f t="shared" ca="1" si="224"/>
        <v>#NUM!</v>
      </c>
      <c r="HD70" s="39" t="e">
        <f t="shared" ca="1" si="163"/>
        <v>#NUM!</v>
      </c>
      <c r="HF70" s="3" t="str">
        <f t="shared" si="317"/>
        <v/>
      </c>
      <c r="HG70" s="3" t="str">
        <f t="shared" si="318"/>
        <v/>
      </c>
      <c r="HH70" s="3" t="str">
        <f t="shared" ca="1" si="342"/>
        <v xml:space="preserve"> </v>
      </c>
      <c r="HI70" s="3" t="str">
        <f t="shared" ca="1" si="248"/>
        <v/>
      </c>
      <c r="HJ70" s="3" t="str">
        <f t="shared" ca="1" si="241"/>
        <v/>
      </c>
      <c r="HK70" s="3" t="str">
        <f t="shared" ca="1" si="235"/>
        <v/>
      </c>
      <c r="HL70" s="3" t="str">
        <f t="shared" ca="1" si="225"/>
        <v/>
      </c>
      <c r="HM70" s="3" t="str">
        <f t="shared" ca="1" si="215"/>
        <v/>
      </c>
      <c r="HN70" s="3" t="str">
        <f t="shared" ca="1" si="201"/>
        <v/>
      </c>
      <c r="HO70" s="3" t="str">
        <f t="shared" ca="1" si="164"/>
        <v/>
      </c>
      <c r="HP70" s="37" t="e">
        <f t="shared" ca="1" si="319"/>
        <v>#N/A</v>
      </c>
      <c r="HQ70" s="3" t="str">
        <f t="shared" ca="1" si="343"/>
        <v xml:space="preserve"> </v>
      </c>
      <c r="HR70" s="3" t="str">
        <f t="shared" ca="1" si="250"/>
        <v/>
      </c>
      <c r="HS70" s="3" t="str">
        <f t="shared" ca="1" si="242"/>
        <v/>
      </c>
      <c r="HT70" s="3" t="str">
        <f t="shared" ca="1" si="236"/>
        <v/>
      </c>
      <c r="HU70" s="3" t="str">
        <f t="shared" ca="1" si="226"/>
        <v/>
      </c>
      <c r="HV70" s="3" t="str">
        <f t="shared" ca="1" si="216"/>
        <v/>
      </c>
      <c r="HW70" s="3" t="str">
        <f t="shared" ca="1" si="202"/>
        <v/>
      </c>
      <c r="HX70" s="3" t="str">
        <f t="shared" ca="1" si="165"/>
        <v/>
      </c>
      <c r="HY70" s="37" t="e">
        <f t="shared" ca="1" si="320"/>
        <v>#N/A</v>
      </c>
      <c r="IA70" s="3" t="e">
        <f t="shared" ca="1" si="333"/>
        <v>#NUM!</v>
      </c>
      <c r="IB70" s="3" t="e">
        <f t="shared" ca="1" si="203"/>
        <v>#NUM!</v>
      </c>
      <c r="IC70" s="2" t="e">
        <f t="shared" ca="1" si="167"/>
        <v>#NUM!</v>
      </c>
      <c r="ID70" s="37" t="e">
        <f t="shared" ca="1" si="321"/>
        <v>#NUM!</v>
      </c>
      <c r="IE70" s="3" t="e">
        <f t="shared" ca="1" si="334"/>
        <v>#NUM!</v>
      </c>
      <c r="IF70" s="3" t="e">
        <f t="shared" ca="1" si="335"/>
        <v>#NUM!</v>
      </c>
      <c r="IG70" s="2" t="e">
        <f t="shared" ca="1" si="170"/>
        <v>#NUM!</v>
      </c>
      <c r="IH70" s="37" t="e">
        <f t="shared" ca="1" si="322"/>
        <v>#NUM!</v>
      </c>
      <c r="II70" s="3" t="e">
        <f t="shared" si="171"/>
        <v>#N/A</v>
      </c>
      <c r="IJ70" s="3" t="e">
        <f t="shared" si="172"/>
        <v>#N/A</v>
      </c>
      <c r="IK70" s="3" t="e">
        <f t="shared" ca="1" si="346"/>
        <v>#N/A</v>
      </c>
      <c r="IL70" s="3" t="e">
        <f t="shared" ca="1" si="270"/>
        <v>#N/A</v>
      </c>
      <c r="IM70" s="3" t="e">
        <f t="shared" ca="1" si="267"/>
        <v>#N/A</v>
      </c>
      <c r="IN70" s="3" t="e">
        <f t="shared" ca="1" si="265"/>
        <v>#N/A</v>
      </c>
      <c r="IO70" s="3" t="e">
        <f t="shared" ca="1" si="263"/>
        <v>#N/A</v>
      </c>
      <c r="IP70" s="3" t="e">
        <f t="shared" ca="1" si="261"/>
        <v>#N/A</v>
      </c>
      <c r="IQ70" s="3" t="e">
        <f t="shared" ca="1" si="259"/>
        <v>#N/A</v>
      </c>
      <c r="IR70" s="3" t="e">
        <f t="shared" ca="1" si="257"/>
        <v>#N/A</v>
      </c>
      <c r="IS70" s="3" t="e">
        <f t="shared" ca="1" si="251"/>
        <v>#N/A</v>
      </c>
      <c r="IT70" s="3" t="e">
        <f t="shared" ca="1" si="243"/>
        <v>#N/A</v>
      </c>
      <c r="IU70" s="3" t="e">
        <f t="shared" ca="1" si="237"/>
        <v>#N/A</v>
      </c>
      <c r="IV70" s="3" t="e">
        <f t="shared" ca="1" si="227"/>
        <v>#N/A</v>
      </c>
      <c r="IW70" s="3" t="e">
        <f t="shared" ca="1" si="217"/>
        <v>#N/A</v>
      </c>
      <c r="IX70" s="3" t="e">
        <f t="shared" ca="1" si="204"/>
        <v>#N/A</v>
      </c>
      <c r="IY70" s="3" t="e">
        <f t="shared" ca="1" si="173"/>
        <v>#N/A</v>
      </c>
      <c r="IZ70" s="37" t="e">
        <f t="shared" ca="1" si="323"/>
        <v>#N/A</v>
      </c>
      <c r="JB70" s="3" t="str">
        <f t="shared" si="174"/>
        <v/>
      </c>
      <c r="JC70" s="55" t="e">
        <f t="shared" si="324"/>
        <v>#NUM!</v>
      </c>
      <c r="JD70" s="41" t="e">
        <f t="shared" si="176"/>
        <v>#NUM!</v>
      </c>
      <c r="JE70" s="41" t="e">
        <f t="shared" si="177"/>
        <v>#NUM!</v>
      </c>
      <c r="JF70" s="3" t="e">
        <f t="shared" si="178"/>
        <v>#NUM!</v>
      </c>
      <c r="JG70" s="41" t="e">
        <f t="shared" si="179"/>
        <v>#NUM!</v>
      </c>
      <c r="JH70" s="41" t="e">
        <f t="shared" si="180"/>
        <v>#NUM!</v>
      </c>
      <c r="JJ70" s="37" t="e">
        <f t="shared" si="181"/>
        <v>#NUM!</v>
      </c>
      <c r="JL70" s="3" t="e">
        <f t="shared" si="182"/>
        <v>#NUM!</v>
      </c>
      <c r="JM70" s="3" t="e">
        <f t="shared" ca="1" si="337"/>
        <v>#NUM!</v>
      </c>
      <c r="JP70" s="37" t="e">
        <f t="shared" ca="1" si="183"/>
        <v>#NUM!</v>
      </c>
      <c r="JR70" s="37" t="str">
        <f t="shared" si="184"/>
        <v/>
      </c>
      <c r="JS70" s="3" t="str">
        <f t="shared" si="185"/>
        <v/>
      </c>
      <c r="JT70" s="3" t="str">
        <f t="shared" ca="1" si="344"/>
        <v xml:space="preserve"> </v>
      </c>
      <c r="JU70" s="3" t="str">
        <f t="shared" ca="1" si="253"/>
        <v/>
      </c>
      <c r="JV70" s="3" t="str">
        <f t="shared" ca="1" si="244"/>
        <v/>
      </c>
      <c r="JW70" s="3" t="str">
        <f t="shared" ca="1" si="238"/>
        <v/>
      </c>
      <c r="JX70" s="3" t="str">
        <f t="shared" ca="1" si="228"/>
        <v/>
      </c>
      <c r="JY70" s="3" t="str">
        <f t="shared" ca="1" si="218"/>
        <v/>
      </c>
      <c r="JZ70" s="3" t="str">
        <f t="shared" ca="1" si="206"/>
        <v/>
      </c>
      <c r="KA70" s="3" t="str">
        <f t="shared" ca="1" si="186"/>
        <v/>
      </c>
      <c r="KB70" s="3" t="e">
        <f t="shared" ca="1" si="187"/>
        <v>#N/A</v>
      </c>
      <c r="KC70" s="3" t="str">
        <f t="shared" ca="1" si="345"/>
        <v xml:space="preserve"> </v>
      </c>
      <c r="KD70" s="3" t="str">
        <f t="shared" ca="1" si="255"/>
        <v/>
      </c>
      <c r="KE70" s="3" t="str">
        <f t="shared" ca="1" si="245"/>
        <v/>
      </c>
      <c r="KF70" s="3" t="str">
        <f t="shared" ca="1" si="239"/>
        <v/>
      </c>
      <c r="KG70" s="3" t="str">
        <f t="shared" ca="1" si="229"/>
        <v/>
      </c>
      <c r="KH70" s="3" t="str">
        <f t="shared" ca="1" si="219"/>
        <v/>
      </c>
      <c r="KI70" s="3" t="str">
        <f t="shared" ca="1" si="207"/>
        <v/>
      </c>
      <c r="KJ70" s="3" t="str">
        <f t="shared" ca="1" si="188"/>
        <v/>
      </c>
      <c r="KK70" s="3" t="e">
        <f t="shared" ca="1" si="189"/>
        <v>#N/A</v>
      </c>
      <c r="KU70" s="3" t="e">
        <f t="shared" si="190"/>
        <v>#NUM!</v>
      </c>
      <c r="KV70" s="3" t="e">
        <f t="shared" si="191"/>
        <v>#NUM!</v>
      </c>
      <c r="KW70" s="3" t="e">
        <f t="shared" ca="1" si="347"/>
        <v>#NUM!</v>
      </c>
      <c r="KX70" s="3" t="e">
        <f t="shared" ca="1" si="272"/>
        <v>#NUM!</v>
      </c>
      <c r="KY70" s="3" t="e">
        <f t="shared" ca="1" si="268"/>
        <v>#NUM!</v>
      </c>
      <c r="KZ70" s="3" t="e">
        <f t="shared" ca="1" si="266"/>
        <v>#NUM!</v>
      </c>
      <c r="LA70" s="3" t="e">
        <f t="shared" ca="1" si="264"/>
        <v>#NUM!</v>
      </c>
      <c r="LB70" s="3" t="e">
        <f t="shared" ca="1" si="262"/>
        <v>#NUM!</v>
      </c>
      <c r="LC70" s="3" t="e">
        <f t="shared" ca="1" si="260"/>
        <v>#NUM!</v>
      </c>
      <c r="LD70" s="3" t="e">
        <f t="shared" ca="1" si="258"/>
        <v>#NUM!</v>
      </c>
      <c r="LE70" s="3" t="e">
        <f t="shared" ca="1" si="256"/>
        <v>#NUM!</v>
      </c>
      <c r="LF70" s="3" t="e">
        <f t="shared" ca="1" si="246"/>
        <v>#NUM!</v>
      </c>
      <c r="LG70" s="3" t="e">
        <f t="shared" ca="1" si="240"/>
        <v>#NUM!</v>
      </c>
      <c r="LH70" s="3" t="e">
        <f t="shared" ca="1" si="230"/>
        <v>#NUM!</v>
      </c>
      <c r="LI70" s="3" t="e">
        <f t="shared" ca="1" si="220"/>
        <v>#NUM!</v>
      </c>
      <c r="LJ70" s="3" t="e">
        <f t="shared" ca="1" si="208"/>
        <v>#NUM!</v>
      </c>
      <c r="LK70" s="3" t="e">
        <f t="shared" ca="1" si="192"/>
        <v>#NUM!</v>
      </c>
      <c r="LL70" s="37" t="e">
        <f t="shared" ca="1" si="325"/>
        <v>#NUM!</v>
      </c>
    </row>
    <row r="71" spans="1:324" s="3" customFormat="1">
      <c r="A71" s="42" t="e">
        <f>IF(D71="","",Data!C79)</f>
        <v>#N/A</v>
      </c>
      <c r="B71" s="5" t="e">
        <f>IF(D71="","",Data!B79)</f>
        <v>#N/A</v>
      </c>
      <c r="C71" s="3">
        <v>63</v>
      </c>
      <c r="D71" s="3" t="e">
        <f>IF(Data!C79="", NA(), Data!C79)</f>
        <v>#N/A</v>
      </c>
      <c r="E71" s="3" t="str">
        <f>IF(Data!C79="", " ", Data!D79)</f>
        <v xml:space="preserve"> </v>
      </c>
      <c r="F71" s="3" t="str">
        <f>IF(E71=" "," ",Data!F$26)</f>
        <v xml:space="preserve"> </v>
      </c>
      <c r="G71" s="3" t="str">
        <f>IF($C71&lt;Data!$F$37,"x"," ")</f>
        <v xml:space="preserve"> </v>
      </c>
      <c r="H71" s="3" t="e">
        <f>IF(I71="",#REF!,I71)</f>
        <v>#N/A</v>
      </c>
      <c r="I71" s="2" t="e">
        <f t="shared" si="49"/>
        <v>#N/A</v>
      </c>
      <c r="J71" s="3" t="str">
        <f>IF(AND(Data!$F$37&lt;&gt;""),IF(AD71=$E71,1,""))</f>
        <v/>
      </c>
      <c r="K71" s="3">
        <f>IF(AND(Data!$F$40&lt;&gt;""),IF(AE71=$E71,2,""))</f>
        <v>2</v>
      </c>
      <c r="L71" s="3" t="str">
        <f>IF(AND(Data!$F$43&lt;&gt;""),IF(AF71=$E71,3,""))</f>
        <v/>
      </c>
      <c r="M71" s="3" t="str">
        <f>IF(AND(Data!$F$46&lt;&gt;""),IF(AG71=$E71,4,""))</f>
        <v/>
      </c>
      <c r="N71" s="3" t="str">
        <f>IF(AND(Data!$F$49&lt;&gt;""),IF(AH71=$E71,5,""))</f>
        <v/>
      </c>
      <c r="O71" s="3" t="str">
        <f>IF(AND(Calc!$LQ$3&lt;&gt;""),IF(AI71=$E71,6,""))</f>
        <v/>
      </c>
      <c r="P71" s="3">
        <f t="shared" si="50"/>
        <v>2</v>
      </c>
      <c r="Q71" s="3">
        <f t="shared" si="51"/>
        <v>2</v>
      </c>
      <c r="R71" s="3" t="str">
        <f t="shared" si="52"/>
        <v/>
      </c>
      <c r="S71" s="3" t="str">
        <f t="shared" si="53"/>
        <v/>
      </c>
      <c r="T71" s="3" t="str">
        <f t="shared" si="54"/>
        <v/>
      </c>
      <c r="U71" s="3">
        <f t="shared" si="55"/>
        <v>2</v>
      </c>
      <c r="V71" s="3">
        <f t="shared" si="56"/>
        <v>2</v>
      </c>
      <c r="W71" s="3" t="str">
        <f t="shared" si="57"/>
        <v/>
      </c>
      <c r="X71" s="3" t="str">
        <f t="shared" si="58"/>
        <v/>
      </c>
      <c r="Y71" s="3">
        <f t="shared" si="59"/>
        <v>2</v>
      </c>
      <c r="Z71" s="3">
        <f t="shared" si="60"/>
        <v>2</v>
      </c>
      <c r="AA71" s="3" t="str">
        <f t="shared" si="61"/>
        <v/>
      </c>
      <c r="AB71" s="3">
        <f t="shared" si="62"/>
        <v>2</v>
      </c>
      <c r="AC71" s="49">
        <f t="shared" si="63"/>
        <v>2</v>
      </c>
      <c r="AD71" s="3" t="str">
        <f>IF($C71&lt;Data!$F$37,E71,"")</f>
        <v/>
      </c>
      <c r="AE71" s="3" t="str">
        <f>IF(AND($C71&gt;=Data!$F$37),IF($C71&lt;Data!$F$40,E71,""))</f>
        <v xml:space="preserve"> </v>
      </c>
      <c r="AF71" s="3" t="b">
        <f>IF(AND($C71&gt;=Data!$F$40),IF($C71&lt;Data!$F$43,E71,""))</f>
        <v>0</v>
      </c>
      <c r="AG71" s="3" t="b">
        <f>IF(AND($C71&gt;=Data!$F$43),IF($C71&lt;Data!$F$46,E71,""))</f>
        <v>0</v>
      </c>
      <c r="AH71" s="3" t="b">
        <f>IF(AND($C71&gt;=Data!$F$46),IF($C71&lt;Data!$F$49,E71,""))</f>
        <v>0</v>
      </c>
      <c r="AI71" s="3" t="b">
        <f>IF(AND($C71&gt;=Data!$F$49),IF($C71&lt;=Calc!$LQ$3,E71,""))</f>
        <v>0</v>
      </c>
      <c r="AJ71" s="3" t="str">
        <f t="shared" si="274"/>
        <v xml:space="preserve"> </v>
      </c>
      <c r="AK71" s="3" t="str">
        <f t="shared" si="64"/>
        <v/>
      </c>
      <c r="AL71" s="3" t="e">
        <f t="shared" si="65"/>
        <v>#NUM!</v>
      </c>
      <c r="AM71" s="3" t="str">
        <f t="shared" si="66"/>
        <v/>
      </c>
      <c r="AN71" s="3" t="str">
        <f t="shared" si="67"/>
        <v/>
      </c>
      <c r="AO71" s="3" t="str">
        <f t="shared" si="68"/>
        <v/>
      </c>
      <c r="AP71" s="3" t="str">
        <f t="shared" si="69"/>
        <v/>
      </c>
      <c r="AQ71" s="3" t="e">
        <f t="shared" si="338"/>
        <v>#NUM!</v>
      </c>
      <c r="AR71" s="3" t="e">
        <f t="shared" si="339"/>
        <v>#NUM!</v>
      </c>
      <c r="AS71" s="3" t="str">
        <f t="shared" si="340"/>
        <v/>
      </c>
      <c r="AT71" s="3" t="str">
        <f t="shared" si="73"/>
        <v/>
      </c>
      <c r="AU71" s="3" t="str">
        <f t="shared" si="74"/>
        <v/>
      </c>
      <c r="AV71" s="3" t="e">
        <f t="shared" si="75"/>
        <v>#NUM!</v>
      </c>
      <c r="AW71" s="3" t="e">
        <f t="shared" si="76"/>
        <v>#NUM!</v>
      </c>
      <c r="AX71" s="3" t="str">
        <f t="shared" si="77"/>
        <v/>
      </c>
      <c r="AY71" s="3" t="str">
        <f t="shared" si="78"/>
        <v/>
      </c>
      <c r="AZ71" s="3" t="e">
        <f t="shared" si="79"/>
        <v>#NUM!</v>
      </c>
      <c r="BA71" s="3" t="e">
        <f t="shared" si="80"/>
        <v>#NUM!</v>
      </c>
      <c r="BB71" s="3" t="str">
        <f t="shared" si="81"/>
        <v/>
      </c>
      <c r="BC71" s="3" t="e">
        <f t="shared" si="82"/>
        <v>#NUM!</v>
      </c>
      <c r="BD71" s="3" t="e">
        <f t="shared" si="83"/>
        <v>#NUM!</v>
      </c>
      <c r="BE71" s="3" t="e">
        <f t="shared" si="84"/>
        <v>#NUM!</v>
      </c>
      <c r="BF71" s="9" t="e">
        <f t="shared" si="275"/>
        <v>#N/A</v>
      </c>
      <c r="BG71" s="3" t="e">
        <f t="shared" si="276"/>
        <v>#N/A</v>
      </c>
      <c r="BH71" s="3" t="e">
        <f t="shared" si="348"/>
        <v>#N/A</v>
      </c>
      <c r="BI71" s="3" t="e">
        <f t="shared" si="85"/>
        <v>#NUM!</v>
      </c>
      <c r="BJ71" s="44" t="str">
        <f t="shared" si="86"/>
        <v/>
      </c>
      <c r="BK71" s="52">
        <f t="shared" si="277"/>
        <v>2</v>
      </c>
      <c r="BL71" s="52" t="str">
        <f t="shared" ca="1" si="341"/>
        <v xml:space="preserve"> </v>
      </c>
      <c r="BM71" s="52" t="str">
        <f t="shared" ca="1" si="232"/>
        <v xml:space="preserve"> </v>
      </c>
      <c r="BN71" s="52" t="str">
        <f t="shared" ca="1" si="221"/>
        <v xml:space="preserve"> </v>
      </c>
      <c r="BO71" s="52" t="str">
        <f t="shared" ca="1" si="209"/>
        <v xml:space="preserve"> </v>
      </c>
      <c r="BP71" s="52" t="str">
        <f t="shared" ca="1" si="194"/>
        <v xml:space="preserve"> </v>
      </c>
      <c r="BQ71" s="52" t="str">
        <f t="shared" ca="1" si="87"/>
        <v xml:space="preserve"> </v>
      </c>
      <c r="BR71" s="52" t="e">
        <f t="shared" ca="1" si="278"/>
        <v>#N/A</v>
      </c>
      <c r="BS71" s="52"/>
      <c r="BT71" s="3" t="str">
        <f t="shared" si="279"/>
        <v/>
      </c>
      <c r="BU71" s="3">
        <f t="shared" si="280"/>
        <v>0</v>
      </c>
      <c r="BV71" s="3">
        <f t="shared" si="89"/>
        <v>1</v>
      </c>
      <c r="BW71" s="3">
        <f t="shared" si="326"/>
        <v>0</v>
      </c>
      <c r="BX71" s="3" t="str">
        <f t="shared" ca="1" si="281"/>
        <v xml:space="preserve"> </v>
      </c>
      <c r="BY71" s="3" t="str">
        <f t="shared" ca="1" si="233"/>
        <v/>
      </c>
      <c r="BZ71" s="3" t="str">
        <f t="shared" ca="1" si="222"/>
        <v/>
      </c>
      <c r="CA71" s="3" t="str">
        <f t="shared" ca="1" si="210"/>
        <v/>
      </c>
      <c r="CB71" s="3" t="str">
        <f t="shared" ca="1" si="195"/>
        <v/>
      </c>
      <c r="CC71" s="3" t="str">
        <f t="shared" ca="1" si="91"/>
        <v/>
      </c>
      <c r="CD71" s="3" t="str">
        <f t="shared" ca="1" si="8"/>
        <v/>
      </c>
      <c r="CE71" s="3" t="str">
        <f t="shared" ca="1" si="282"/>
        <v/>
      </c>
      <c r="CF71" s="3" t="str">
        <f t="shared" si="283"/>
        <v/>
      </c>
      <c r="CG71" s="37" t="e">
        <f t="shared" ca="1" si="284"/>
        <v>#N/A</v>
      </c>
      <c r="CH71" s="3" t="str">
        <f t="shared" si="285"/>
        <v/>
      </c>
      <c r="CI71" s="3">
        <f t="shared" si="92"/>
        <v>0</v>
      </c>
      <c r="CJ71" s="3">
        <f t="shared" si="196"/>
        <v>1</v>
      </c>
      <c r="CK71" s="3">
        <f t="shared" si="327"/>
        <v>0</v>
      </c>
      <c r="CL71" s="3" t="str">
        <f t="shared" ca="1" si="286"/>
        <v xml:space="preserve"> </v>
      </c>
      <c r="CM71" s="3" t="str">
        <f t="shared" ca="1" si="234"/>
        <v/>
      </c>
      <c r="CN71" s="3" t="str">
        <f t="shared" ca="1" si="223"/>
        <v/>
      </c>
      <c r="CO71" s="3" t="str">
        <f t="shared" ca="1" si="211"/>
        <v/>
      </c>
      <c r="CP71" s="3" t="str">
        <f t="shared" ca="1" si="198"/>
        <v/>
      </c>
      <c r="CQ71" s="3" t="str">
        <f t="shared" ca="1" si="93"/>
        <v/>
      </c>
      <c r="CR71" s="3" t="str">
        <f t="shared" ca="1" si="94"/>
        <v/>
      </c>
      <c r="CS71" s="3" t="str">
        <f t="shared" ca="1" si="287"/>
        <v/>
      </c>
      <c r="CT71" s="3" t="str">
        <f t="shared" si="96"/>
        <v/>
      </c>
      <c r="CU71" s="37" t="e">
        <f t="shared" ca="1" si="97"/>
        <v>#N/A</v>
      </c>
      <c r="CW71" s="3" t="str">
        <f t="shared" ca="1" si="328"/>
        <v/>
      </c>
      <c r="CX71" s="3">
        <f t="shared" ca="1" si="212"/>
        <v>0</v>
      </c>
      <c r="CY71" s="2">
        <f t="shared" ca="1" si="99"/>
        <v>0</v>
      </c>
      <c r="CZ71" s="3" t="str">
        <f t="shared" ca="1" si="288"/>
        <v/>
      </c>
      <c r="DA71" s="3" t="str">
        <f t="shared" ca="1" si="289"/>
        <v/>
      </c>
      <c r="DB71" s="3" t="str">
        <f t="shared" ca="1" si="290"/>
        <v/>
      </c>
      <c r="DC71" s="3" t="str">
        <f t="shared" ca="1" si="291"/>
        <v/>
      </c>
      <c r="DD71" s="37" t="e">
        <f t="shared" ca="1" si="292"/>
        <v>#N/A</v>
      </c>
      <c r="DE71" s="3" t="str">
        <f t="shared" ca="1" si="329"/>
        <v/>
      </c>
      <c r="DF71" s="3">
        <f t="shared" ca="1" si="199"/>
        <v>0</v>
      </c>
      <c r="DG71" s="2">
        <f t="shared" ca="1" si="102"/>
        <v>0</v>
      </c>
      <c r="DH71" s="3" t="str">
        <f t="shared" ca="1" si="293"/>
        <v/>
      </c>
      <c r="DI71" s="3" t="str">
        <f t="shared" ca="1" si="273"/>
        <v/>
      </c>
      <c r="DJ71" s="3" t="str">
        <f t="shared" ca="1" si="294"/>
        <v/>
      </c>
      <c r="DK71" s="3" t="str">
        <f t="shared" ca="1" si="103"/>
        <v/>
      </c>
      <c r="DL71" s="37" t="e">
        <f t="shared" ca="1" si="295"/>
        <v>#N/A</v>
      </c>
      <c r="DN71" s="2" t="str">
        <f t="shared" si="296"/>
        <v xml:space="preserve"> </v>
      </c>
      <c r="DO71" s="3" t="str">
        <f t="shared" si="104"/>
        <v xml:space="preserve"> </v>
      </c>
      <c r="DP71" s="3" t="str">
        <f t="shared" si="105"/>
        <v xml:space="preserve"> </v>
      </c>
      <c r="DT71" s="37" t="e">
        <f t="shared" si="297"/>
        <v>#N/A</v>
      </c>
      <c r="DU71" s="7">
        <v>64</v>
      </c>
      <c r="DV71" s="7">
        <v>26</v>
      </c>
      <c r="DW71" s="7">
        <v>39</v>
      </c>
      <c r="DX71" s="7"/>
      <c r="DY71" s="7" t="e">
        <f t="shared" si="298"/>
        <v>#NUM!</v>
      </c>
      <c r="DZ71" s="7" t="e">
        <f t="shared" si="299"/>
        <v>#NUM!</v>
      </c>
      <c r="EA71" s="7" t="e">
        <f t="shared" si="300"/>
        <v>#NUM!</v>
      </c>
      <c r="EB71" s="7" t="e">
        <f t="shared" si="330"/>
        <v>#NUM!</v>
      </c>
      <c r="EC71" s="3" t="e">
        <f t="shared" si="301"/>
        <v>#NUM!</v>
      </c>
      <c r="ED71" s="3" t="str">
        <f t="shared" si="108"/>
        <v/>
      </c>
      <c r="EE71" s="3" t="e">
        <f t="shared" si="109"/>
        <v>#DIV/0!</v>
      </c>
      <c r="EF71" s="3" t="str">
        <f t="shared" si="110"/>
        <v/>
      </c>
      <c r="EG71" s="3" t="str">
        <f t="shared" si="111"/>
        <v/>
      </c>
      <c r="EH71" s="3" t="str">
        <f t="shared" si="112"/>
        <v/>
      </c>
      <c r="EI71" s="3" t="str">
        <f t="shared" si="113"/>
        <v/>
      </c>
      <c r="EJ71" s="3" t="e">
        <f t="shared" si="114"/>
        <v>#DIV/0!</v>
      </c>
      <c r="EK71" s="3" t="e">
        <f t="shared" si="115"/>
        <v>#DIV/0!</v>
      </c>
      <c r="EL71" s="3" t="str">
        <f t="shared" si="116"/>
        <v/>
      </c>
      <c r="EM71" s="3" t="str">
        <f t="shared" si="117"/>
        <v/>
      </c>
      <c r="EN71" s="3" t="str">
        <f t="shared" si="118"/>
        <v/>
      </c>
      <c r="EO71" s="3" t="e">
        <f t="shared" si="119"/>
        <v>#DIV/0!</v>
      </c>
      <c r="EP71" s="3" t="e">
        <f t="shared" si="120"/>
        <v>#DIV/0!</v>
      </c>
      <c r="EQ71" s="3" t="str">
        <f t="shared" si="121"/>
        <v/>
      </c>
      <c r="ER71" s="3" t="str">
        <f t="shared" si="122"/>
        <v/>
      </c>
      <c r="ES71" s="3" t="e">
        <f t="shared" si="123"/>
        <v>#DIV/0!</v>
      </c>
      <c r="ET71" s="3" t="e">
        <f t="shared" si="124"/>
        <v>#DIV/0!</v>
      </c>
      <c r="EU71" s="3" t="str">
        <f t="shared" si="125"/>
        <v/>
      </c>
      <c r="EV71" s="3" t="e">
        <f t="shared" si="126"/>
        <v>#DIV/0!</v>
      </c>
      <c r="EW71" s="3" t="e">
        <f t="shared" si="127"/>
        <v>#DIV/0!</v>
      </c>
      <c r="EX71" s="3" t="e">
        <f t="shared" si="128"/>
        <v>#NUM!</v>
      </c>
      <c r="EZ71" s="40">
        <f t="shared" si="302"/>
        <v>1</v>
      </c>
      <c r="FA71" s="9" t="e">
        <f t="shared" si="303"/>
        <v>#NUM!</v>
      </c>
      <c r="FB71" s="9" t="e">
        <f t="shared" si="304"/>
        <v>#N/A</v>
      </c>
      <c r="FC71" s="9" t="e">
        <f t="shared" si="305"/>
        <v>#N/A</v>
      </c>
      <c r="FD71" s="9" t="e">
        <f t="shared" si="306"/>
        <v>#N/A</v>
      </c>
      <c r="FE71" s="3" t="e">
        <f t="shared" si="129"/>
        <v>#NUM!</v>
      </c>
      <c r="FG71" s="3" t="str">
        <f t="shared" si="130"/>
        <v/>
      </c>
      <c r="FH71" s="3" t="e">
        <f t="shared" si="131"/>
        <v>#DIV/0!</v>
      </c>
      <c r="FI71" s="3" t="str">
        <f t="shared" si="132"/>
        <v/>
      </c>
      <c r="FJ71" s="3" t="str">
        <f t="shared" si="133"/>
        <v/>
      </c>
      <c r="FK71" s="3" t="str">
        <f t="shared" si="134"/>
        <v/>
      </c>
      <c r="FL71" s="3" t="str">
        <f t="shared" si="135"/>
        <v/>
      </c>
      <c r="FM71" s="3" t="e">
        <f t="shared" si="136"/>
        <v>#DIV/0!</v>
      </c>
      <c r="FN71" s="3" t="e">
        <f t="shared" si="137"/>
        <v>#DIV/0!</v>
      </c>
      <c r="FO71" s="3" t="str">
        <f t="shared" si="138"/>
        <v/>
      </c>
      <c r="FP71" s="3" t="str">
        <f t="shared" si="139"/>
        <v/>
      </c>
      <c r="FQ71" s="3" t="str">
        <f t="shared" si="140"/>
        <v/>
      </c>
      <c r="FR71" s="3" t="e">
        <f t="shared" si="141"/>
        <v>#DIV/0!</v>
      </c>
      <c r="FS71" s="3" t="e">
        <f t="shared" si="142"/>
        <v>#DIV/0!</v>
      </c>
      <c r="FT71" s="3" t="str">
        <f t="shared" si="143"/>
        <v/>
      </c>
      <c r="FU71" s="3" t="str">
        <f t="shared" si="144"/>
        <v/>
      </c>
      <c r="FV71" s="3" t="e">
        <f t="shared" si="145"/>
        <v>#DIV/0!</v>
      </c>
      <c r="FW71" s="3" t="e">
        <f t="shared" si="146"/>
        <v>#DIV/0!</v>
      </c>
      <c r="FX71" s="3" t="str">
        <f t="shared" si="147"/>
        <v/>
      </c>
      <c r="FY71" s="3" t="e">
        <f t="shared" si="148"/>
        <v>#DIV/0!</v>
      </c>
      <c r="FZ71" s="3" t="e">
        <f t="shared" si="149"/>
        <v>#DIV/0!</v>
      </c>
      <c r="GA71" s="3" t="e">
        <f t="shared" si="150"/>
        <v>#NUM!</v>
      </c>
      <c r="GB71" s="3" t="str">
        <f t="shared" si="151"/>
        <v/>
      </c>
      <c r="GC71" s="3" t="str">
        <f t="shared" si="152"/>
        <v/>
      </c>
      <c r="GD71" s="3" t="str">
        <f t="shared" si="153"/>
        <v/>
      </c>
      <c r="GE71" s="3" t="str">
        <f t="shared" si="154"/>
        <v/>
      </c>
      <c r="GF71" s="3" t="str">
        <f t="shared" si="155"/>
        <v/>
      </c>
      <c r="GG71" s="3" t="str">
        <f t="shared" si="156"/>
        <v/>
      </c>
      <c r="GI71" s="9" t="str">
        <f t="shared" si="200"/>
        <v/>
      </c>
      <c r="GJ71" s="9" t="str">
        <f t="shared" si="331"/>
        <v/>
      </c>
      <c r="GK71" s="9" t="str">
        <f t="shared" si="332"/>
        <v/>
      </c>
      <c r="GL71" s="41" t="e">
        <f t="shared" si="159"/>
        <v>#DIV/0!</v>
      </c>
      <c r="GM71" s="41" t="e">
        <f t="shared" si="160"/>
        <v>#DIV/0!</v>
      </c>
      <c r="GN71" s="41" t="e">
        <f t="shared" si="307"/>
        <v>#N/A</v>
      </c>
      <c r="GO71" s="41" t="e">
        <f t="shared" si="308"/>
        <v>#N/A</v>
      </c>
      <c r="GP71" s="3" t="e">
        <f t="shared" si="161"/>
        <v>#NUM!</v>
      </c>
      <c r="GQ71" s="55" t="e">
        <f t="shared" si="309"/>
        <v>#NUM!</v>
      </c>
      <c r="GR71" s="55" t="e">
        <f t="shared" si="310"/>
        <v>#NUM!</v>
      </c>
      <c r="GS71" s="3" t="e">
        <f t="shared" si="311"/>
        <v>#NUM!</v>
      </c>
      <c r="GT71" s="3" t="e">
        <f t="shared" si="312"/>
        <v>#NUM!</v>
      </c>
      <c r="GU71" s="3" t="e">
        <f t="shared" si="313"/>
        <v>#NUM!</v>
      </c>
      <c r="GV71" s="3" t="e">
        <f t="shared" si="314"/>
        <v>#NUM!</v>
      </c>
      <c r="GX71" s="37" t="e">
        <f t="shared" si="315"/>
        <v>#NUM!</v>
      </c>
      <c r="GZ71" s="3" t="e">
        <f t="shared" si="316"/>
        <v>#NUM!</v>
      </c>
      <c r="HA71" s="3" t="e">
        <f t="shared" ca="1" si="336"/>
        <v>#NUM!</v>
      </c>
      <c r="HB71" s="2" t="e">
        <f t="shared" ca="1" si="214"/>
        <v>#NUM!</v>
      </c>
      <c r="HC71" s="2" t="e">
        <f t="shared" ca="1" si="224"/>
        <v>#NUM!</v>
      </c>
      <c r="HD71" s="39" t="e">
        <f t="shared" ca="1" si="163"/>
        <v>#NUM!</v>
      </c>
      <c r="HF71" s="3" t="str">
        <f t="shared" si="317"/>
        <v/>
      </c>
      <c r="HG71" s="3" t="str">
        <f t="shared" si="318"/>
        <v/>
      </c>
      <c r="HH71" s="3" t="str">
        <f t="shared" ca="1" si="342"/>
        <v xml:space="preserve"> </v>
      </c>
      <c r="HI71" s="3" t="str">
        <f t="shared" ca="1" si="248"/>
        <v/>
      </c>
      <c r="HJ71" s="3" t="str">
        <f t="shared" ca="1" si="241"/>
        <v/>
      </c>
      <c r="HK71" s="3" t="str">
        <f t="shared" ca="1" si="235"/>
        <v/>
      </c>
      <c r="HL71" s="3" t="str">
        <f t="shared" ca="1" si="225"/>
        <v/>
      </c>
      <c r="HM71" s="3" t="str">
        <f t="shared" ca="1" si="215"/>
        <v/>
      </c>
      <c r="HN71" s="3" t="str">
        <f t="shared" ca="1" si="201"/>
        <v/>
      </c>
      <c r="HO71" s="3" t="str">
        <f t="shared" ca="1" si="164"/>
        <v/>
      </c>
      <c r="HP71" s="37" t="e">
        <f t="shared" ca="1" si="319"/>
        <v>#N/A</v>
      </c>
      <c r="HQ71" s="3" t="str">
        <f t="shared" ca="1" si="343"/>
        <v xml:space="preserve"> </v>
      </c>
      <c r="HR71" s="3" t="str">
        <f t="shared" ca="1" si="250"/>
        <v/>
      </c>
      <c r="HS71" s="3" t="str">
        <f t="shared" ca="1" si="242"/>
        <v/>
      </c>
      <c r="HT71" s="3" t="str">
        <f t="shared" ca="1" si="236"/>
        <v/>
      </c>
      <c r="HU71" s="3" t="str">
        <f t="shared" ca="1" si="226"/>
        <v/>
      </c>
      <c r="HV71" s="3" t="str">
        <f t="shared" ca="1" si="216"/>
        <v/>
      </c>
      <c r="HW71" s="3" t="str">
        <f t="shared" ca="1" si="202"/>
        <v/>
      </c>
      <c r="HX71" s="3" t="str">
        <f t="shared" ca="1" si="165"/>
        <v/>
      </c>
      <c r="HY71" s="37" t="e">
        <f t="shared" ca="1" si="320"/>
        <v>#N/A</v>
      </c>
      <c r="IA71" s="3" t="e">
        <f t="shared" ca="1" si="333"/>
        <v>#NUM!</v>
      </c>
      <c r="IB71" s="3" t="e">
        <f t="shared" ca="1" si="203"/>
        <v>#NUM!</v>
      </c>
      <c r="IC71" s="2" t="e">
        <f t="shared" ca="1" si="167"/>
        <v>#NUM!</v>
      </c>
      <c r="ID71" s="37" t="e">
        <f t="shared" ca="1" si="321"/>
        <v>#NUM!</v>
      </c>
      <c r="IE71" s="3" t="e">
        <f t="shared" ca="1" si="334"/>
        <v>#NUM!</v>
      </c>
      <c r="IF71" s="3" t="e">
        <f t="shared" ca="1" si="335"/>
        <v>#NUM!</v>
      </c>
      <c r="IG71" s="2" t="e">
        <f t="shared" ca="1" si="170"/>
        <v>#NUM!</v>
      </c>
      <c r="IH71" s="37" t="e">
        <f t="shared" ca="1" si="322"/>
        <v>#NUM!</v>
      </c>
      <c r="II71" s="3" t="e">
        <f t="shared" si="171"/>
        <v>#N/A</v>
      </c>
      <c r="IJ71" s="3" t="e">
        <f t="shared" si="172"/>
        <v>#N/A</v>
      </c>
      <c r="IK71" s="3" t="e">
        <f t="shared" ca="1" si="346"/>
        <v>#N/A</v>
      </c>
      <c r="IL71" s="3" t="e">
        <f t="shared" ca="1" si="270"/>
        <v>#N/A</v>
      </c>
      <c r="IM71" s="3" t="e">
        <f t="shared" ca="1" si="267"/>
        <v>#N/A</v>
      </c>
      <c r="IN71" s="3" t="e">
        <f t="shared" ca="1" si="265"/>
        <v>#N/A</v>
      </c>
      <c r="IO71" s="3" t="e">
        <f t="shared" ca="1" si="263"/>
        <v>#N/A</v>
      </c>
      <c r="IP71" s="3" t="e">
        <f t="shared" ca="1" si="261"/>
        <v>#N/A</v>
      </c>
      <c r="IQ71" s="3" t="e">
        <f t="shared" ca="1" si="259"/>
        <v>#N/A</v>
      </c>
      <c r="IR71" s="3" t="e">
        <f t="shared" ca="1" si="257"/>
        <v>#N/A</v>
      </c>
      <c r="IS71" s="3" t="e">
        <f t="shared" ca="1" si="251"/>
        <v>#N/A</v>
      </c>
      <c r="IT71" s="3" t="e">
        <f t="shared" ca="1" si="243"/>
        <v>#N/A</v>
      </c>
      <c r="IU71" s="3" t="e">
        <f t="shared" ca="1" si="237"/>
        <v>#N/A</v>
      </c>
      <c r="IV71" s="3" t="e">
        <f t="shared" ca="1" si="227"/>
        <v>#N/A</v>
      </c>
      <c r="IW71" s="3" t="e">
        <f t="shared" ca="1" si="217"/>
        <v>#N/A</v>
      </c>
      <c r="IX71" s="3" t="e">
        <f t="shared" ca="1" si="204"/>
        <v>#N/A</v>
      </c>
      <c r="IY71" s="3" t="e">
        <f t="shared" ca="1" si="173"/>
        <v>#N/A</v>
      </c>
      <c r="IZ71" s="37" t="e">
        <f t="shared" ca="1" si="323"/>
        <v>#N/A</v>
      </c>
      <c r="JB71" s="3" t="str">
        <f t="shared" si="174"/>
        <v/>
      </c>
      <c r="JC71" s="55" t="e">
        <f t="shared" si="324"/>
        <v>#NUM!</v>
      </c>
      <c r="JD71" s="41" t="e">
        <f t="shared" si="176"/>
        <v>#NUM!</v>
      </c>
      <c r="JE71" s="41" t="e">
        <f t="shared" si="177"/>
        <v>#NUM!</v>
      </c>
      <c r="JF71" s="3" t="e">
        <f t="shared" si="178"/>
        <v>#NUM!</v>
      </c>
      <c r="JG71" s="41" t="e">
        <f t="shared" si="179"/>
        <v>#NUM!</v>
      </c>
      <c r="JH71" s="41" t="e">
        <f t="shared" si="180"/>
        <v>#NUM!</v>
      </c>
      <c r="JJ71" s="37" t="e">
        <f t="shared" si="181"/>
        <v>#NUM!</v>
      </c>
      <c r="JL71" s="3" t="e">
        <f t="shared" si="182"/>
        <v>#NUM!</v>
      </c>
      <c r="JM71" s="3" t="e">
        <f t="shared" ca="1" si="337"/>
        <v>#NUM!</v>
      </c>
      <c r="JP71" s="37" t="e">
        <f t="shared" ca="1" si="183"/>
        <v>#NUM!</v>
      </c>
      <c r="JR71" s="37" t="str">
        <f t="shared" si="184"/>
        <v/>
      </c>
      <c r="JS71" s="3" t="str">
        <f t="shared" si="185"/>
        <v/>
      </c>
      <c r="JT71" s="3" t="str">
        <f t="shared" ca="1" si="344"/>
        <v xml:space="preserve"> </v>
      </c>
      <c r="JU71" s="3" t="str">
        <f t="shared" ca="1" si="253"/>
        <v/>
      </c>
      <c r="JV71" s="3" t="str">
        <f t="shared" ca="1" si="244"/>
        <v/>
      </c>
      <c r="JW71" s="3" t="str">
        <f t="shared" ca="1" si="238"/>
        <v/>
      </c>
      <c r="JX71" s="3" t="str">
        <f t="shared" ca="1" si="228"/>
        <v/>
      </c>
      <c r="JY71" s="3" t="str">
        <f t="shared" ca="1" si="218"/>
        <v/>
      </c>
      <c r="JZ71" s="3" t="str">
        <f t="shared" ca="1" si="206"/>
        <v/>
      </c>
      <c r="KA71" s="3" t="str">
        <f t="shared" ca="1" si="186"/>
        <v/>
      </c>
      <c r="KB71" s="3" t="e">
        <f t="shared" ca="1" si="187"/>
        <v>#N/A</v>
      </c>
      <c r="KC71" s="3" t="str">
        <f t="shared" ca="1" si="345"/>
        <v xml:space="preserve"> </v>
      </c>
      <c r="KD71" s="3" t="str">
        <f t="shared" ca="1" si="255"/>
        <v/>
      </c>
      <c r="KE71" s="3" t="str">
        <f t="shared" ca="1" si="245"/>
        <v/>
      </c>
      <c r="KF71" s="3" t="str">
        <f t="shared" ca="1" si="239"/>
        <v/>
      </c>
      <c r="KG71" s="3" t="str">
        <f t="shared" ca="1" si="229"/>
        <v/>
      </c>
      <c r="KH71" s="3" t="str">
        <f t="shared" ca="1" si="219"/>
        <v/>
      </c>
      <c r="KI71" s="3" t="str">
        <f t="shared" ca="1" si="207"/>
        <v/>
      </c>
      <c r="KJ71" s="3" t="str">
        <f t="shared" ca="1" si="188"/>
        <v/>
      </c>
      <c r="KK71" s="3" t="e">
        <f t="shared" ca="1" si="189"/>
        <v>#N/A</v>
      </c>
      <c r="KU71" s="3" t="e">
        <f t="shared" si="190"/>
        <v>#NUM!</v>
      </c>
      <c r="KV71" s="3" t="e">
        <f t="shared" si="191"/>
        <v>#NUM!</v>
      </c>
      <c r="KW71" s="3" t="e">
        <f t="shared" ca="1" si="347"/>
        <v>#NUM!</v>
      </c>
      <c r="KX71" s="3" t="e">
        <f t="shared" ca="1" si="272"/>
        <v>#NUM!</v>
      </c>
      <c r="KY71" s="3" t="e">
        <f t="shared" ca="1" si="268"/>
        <v>#NUM!</v>
      </c>
      <c r="KZ71" s="3" t="e">
        <f t="shared" ca="1" si="266"/>
        <v>#NUM!</v>
      </c>
      <c r="LA71" s="3" t="e">
        <f t="shared" ca="1" si="264"/>
        <v>#NUM!</v>
      </c>
      <c r="LB71" s="3" t="e">
        <f t="shared" ca="1" si="262"/>
        <v>#NUM!</v>
      </c>
      <c r="LC71" s="3" t="e">
        <f t="shared" ca="1" si="260"/>
        <v>#NUM!</v>
      </c>
      <c r="LD71" s="3" t="e">
        <f t="shared" ca="1" si="258"/>
        <v>#NUM!</v>
      </c>
      <c r="LE71" s="3" t="e">
        <f t="shared" ca="1" si="256"/>
        <v>#NUM!</v>
      </c>
      <c r="LF71" s="3" t="e">
        <f t="shared" ca="1" si="246"/>
        <v>#NUM!</v>
      </c>
      <c r="LG71" s="3" t="e">
        <f t="shared" ca="1" si="240"/>
        <v>#NUM!</v>
      </c>
      <c r="LH71" s="3" t="e">
        <f t="shared" ca="1" si="230"/>
        <v>#NUM!</v>
      </c>
      <c r="LI71" s="3" t="e">
        <f t="shared" ca="1" si="220"/>
        <v>#NUM!</v>
      </c>
      <c r="LJ71" s="3" t="e">
        <f t="shared" ca="1" si="208"/>
        <v>#NUM!</v>
      </c>
      <c r="LK71" s="3" t="e">
        <f t="shared" ca="1" si="192"/>
        <v>#NUM!</v>
      </c>
      <c r="LL71" s="37" t="e">
        <f t="shared" ca="1" si="325"/>
        <v>#NUM!</v>
      </c>
    </row>
    <row r="72" spans="1:324" s="3" customFormat="1">
      <c r="A72" s="42" t="e">
        <f>IF(D72="","",Data!C80)</f>
        <v>#N/A</v>
      </c>
      <c r="B72" s="5" t="e">
        <f>IF(D72="","",Data!B80)</f>
        <v>#N/A</v>
      </c>
      <c r="C72" s="3">
        <v>64</v>
      </c>
      <c r="D72" s="3" t="e">
        <f>IF(Data!C80="", NA(), Data!C80)</f>
        <v>#N/A</v>
      </c>
      <c r="E72" s="3" t="str">
        <f>IF(Data!C80="", " ", Data!D80)</f>
        <v xml:space="preserve"> </v>
      </c>
      <c r="F72" s="3" t="str">
        <f>IF(E72=" "," ",Data!F$26)</f>
        <v xml:space="preserve"> </v>
      </c>
      <c r="G72" s="3" t="str">
        <f>IF($C72&lt;Data!$F$37,"x"," ")</f>
        <v xml:space="preserve"> </v>
      </c>
      <c r="H72" s="3" t="e">
        <f>IF(I72="",#REF!,I72)</f>
        <v>#N/A</v>
      </c>
      <c r="I72" s="2" t="e">
        <f t="shared" si="49"/>
        <v>#N/A</v>
      </c>
      <c r="J72" s="3" t="str">
        <f>IF(AND(Data!$F$37&lt;&gt;""),IF(AD72=$E72,1,""))</f>
        <v/>
      </c>
      <c r="K72" s="3">
        <f>IF(AND(Data!$F$40&lt;&gt;""),IF(AE72=$E72,2,""))</f>
        <v>2</v>
      </c>
      <c r="L72" s="3" t="str">
        <f>IF(AND(Data!$F$43&lt;&gt;""),IF(AF72=$E72,3,""))</f>
        <v/>
      </c>
      <c r="M72" s="3" t="str">
        <f>IF(AND(Data!$F$46&lt;&gt;""),IF(AG72=$E72,4,""))</f>
        <v/>
      </c>
      <c r="N72" s="3" t="str">
        <f>IF(AND(Data!$F$49&lt;&gt;""),IF(AH72=$E72,5,""))</f>
        <v/>
      </c>
      <c r="O72" s="3" t="str">
        <f>IF(AND(Calc!$LQ$3&lt;&gt;""),IF(AI72=$E72,6,""))</f>
        <v/>
      </c>
      <c r="P72" s="3">
        <f t="shared" si="50"/>
        <v>2</v>
      </c>
      <c r="Q72" s="3">
        <f t="shared" si="51"/>
        <v>2</v>
      </c>
      <c r="R72" s="3" t="str">
        <f t="shared" si="52"/>
        <v/>
      </c>
      <c r="S72" s="3" t="str">
        <f t="shared" si="53"/>
        <v/>
      </c>
      <c r="T72" s="3" t="str">
        <f t="shared" si="54"/>
        <v/>
      </c>
      <c r="U72" s="3">
        <f t="shared" si="55"/>
        <v>2</v>
      </c>
      <c r="V72" s="3">
        <f t="shared" si="56"/>
        <v>2</v>
      </c>
      <c r="W72" s="3" t="str">
        <f t="shared" si="57"/>
        <v/>
      </c>
      <c r="X72" s="3" t="str">
        <f t="shared" si="58"/>
        <v/>
      </c>
      <c r="Y72" s="3">
        <f t="shared" si="59"/>
        <v>2</v>
      </c>
      <c r="Z72" s="3">
        <f t="shared" si="60"/>
        <v>2</v>
      </c>
      <c r="AA72" s="3" t="str">
        <f t="shared" si="61"/>
        <v/>
      </c>
      <c r="AB72" s="3">
        <f t="shared" si="62"/>
        <v>2</v>
      </c>
      <c r="AC72" s="49">
        <f t="shared" si="63"/>
        <v>2</v>
      </c>
      <c r="AD72" s="3" t="str">
        <f>IF($C72&lt;Data!$F$37,E72,"")</f>
        <v/>
      </c>
      <c r="AE72" s="3" t="str">
        <f>IF(AND($C72&gt;=Data!$F$37),IF($C72&lt;Data!$F$40,E72,""))</f>
        <v xml:space="preserve"> </v>
      </c>
      <c r="AF72" s="3" t="b">
        <f>IF(AND($C72&gt;=Data!$F$40),IF($C72&lt;Data!$F$43,E72,""))</f>
        <v>0</v>
      </c>
      <c r="AG72" s="3" t="b">
        <f>IF(AND($C72&gt;=Data!$F$43),IF($C72&lt;Data!$F$46,E72,""))</f>
        <v>0</v>
      </c>
      <c r="AH72" s="3" t="b">
        <f>IF(AND($C72&gt;=Data!$F$46),IF($C72&lt;Data!$F$49,E72,""))</f>
        <v>0</v>
      </c>
      <c r="AI72" s="3" t="b">
        <f>IF(AND($C72&gt;=Data!$F$49),IF($C72&lt;=Calc!$LQ$3,E72,""))</f>
        <v>0</v>
      </c>
      <c r="AJ72" s="3" t="str">
        <f t="shared" si="274"/>
        <v xml:space="preserve"> </v>
      </c>
      <c r="AK72" s="3" t="str">
        <f t="shared" si="64"/>
        <v/>
      </c>
      <c r="AL72" s="3" t="e">
        <f t="shared" si="65"/>
        <v>#NUM!</v>
      </c>
      <c r="AM72" s="3" t="str">
        <f t="shared" si="66"/>
        <v/>
      </c>
      <c r="AN72" s="3" t="str">
        <f t="shared" si="67"/>
        <v/>
      </c>
      <c r="AO72" s="3" t="str">
        <f t="shared" si="68"/>
        <v/>
      </c>
      <c r="AP72" s="3" t="str">
        <f t="shared" si="69"/>
        <v/>
      </c>
      <c r="AQ72" s="3" t="e">
        <f t="shared" si="338"/>
        <v>#NUM!</v>
      </c>
      <c r="AR72" s="3" t="e">
        <f t="shared" si="339"/>
        <v>#NUM!</v>
      </c>
      <c r="AS72" s="3" t="str">
        <f t="shared" si="340"/>
        <v/>
      </c>
      <c r="AT72" s="3" t="str">
        <f t="shared" si="73"/>
        <v/>
      </c>
      <c r="AU72" s="3" t="str">
        <f t="shared" si="74"/>
        <v/>
      </c>
      <c r="AV72" s="3" t="e">
        <f t="shared" si="75"/>
        <v>#NUM!</v>
      </c>
      <c r="AW72" s="3" t="e">
        <f t="shared" si="76"/>
        <v>#NUM!</v>
      </c>
      <c r="AX72" s="3" t="str">
        <f t="shared" si="77"/>
        <v/>
      </c>
      <c r="AY72" s="3" t="str">
        <f t="shared" si="78"/>
        <v/>
      </c>
      <c r="AZ72" s="3" t="e">
        <f t="shared" si="79"/>
        <v>#NUM!</v>
      </c>
      <c r="BA72" s="3" t="e">
        <f t="shared" si="80"/>
        <v>#NUM!</v>
      </c>
      <c r="BB72" s="3" t="str">
        <f t="shared" si="81"/>
        <v/>
      </c>
      <c r="BC72" s="3" t="e">
        <f t="shared" si="82"/>
        <v>#NUM!</v>
      </c>
      <c r="BD72" s="3" t="e">
        <f t="shared" si="83"/>
        <v>#NUM!</v>
      </c>
      <c r="BE72" s="3" t="e">
        <f t="shared" si="84"/>
        <v>#NUM!</v>
      </c>
      <c r="BF72" s="9" t="e">
        <f t="shared" si="275"/>
        <v>#N/A</v>
      </c>
      <c r="BG72" s="3" t="e">
        <f t="shared" si="276"/>
        <v>#N/A</v>
      </c>
      <c r="BH72" s="3" t="e">
        <f t="shared" si="348"/>
        <v>#N/A</v>
      </c>
      <c r="BI72" s="3" t="e">
        <f t="shared" si="85"/>
        <v>#NUM!</v>
      </c>
      <c r="BJ72" s="44" t="str">
        <f t="shared" si="86"/>
        <v/>
      </c>
      <c r="BK72" s="52">
        <f t="shared" si="277"/>
        <v>2</v>
      </c>
      <c r="BL72" s="52" t="str">
        <f t="shared" ca="1" si="341"/>
        <v xml:space="preserve"> </v>
      </c>
      <c r="BM72" s="52" t="str">
        <f t="shared" ca="1" si="232"/>
        <v xml:space="preserve"> </v>
      </c>
      <c r="BN72" s="52" t="str">
        <f t="shared" ca="1" si="221"/>
        <v xml:space="preserve"> </v>
      </c>
      <c r="BO72" s="52" t="str">
        <f t="shared" ca="1" si="209"/>
        <v xml:space="preserve"> </v>
      </c>
      <c r="BP72" s="52" t="str">
        <f t="shared" ca="1" si="194"/>
        <v xml:space="preserve"> </v>
      </c>
      <c r="BQ72" s="52" t="str">
        <f t="shared" ca="1" si="87"/>
        <v xml:space="preserve"> </v>
      </c>
      <c r="BR72" s="52" t="e">
        <f t="shared" ca="1" si="278"/>
        <v>#N/A</v>
      </c>
      <c r="BS72" s="52"/>
      <c r="BT72" s="3" t="str">
        <f t="shared" si="279"/>
        <v/>
      </c>
      <c r="BU72" s="3">
        <f t="shared" si="280"/>
        <v>0</v>
      </c>
      <c r="BV72" s="3">
        <f t="shared" si="89"/>
        <v>1</v>
      </c>
      <c r="BW72" s="3">
        <f t="shared" si="326"/>
        <v>0</v>
      </c>
      <c r="BX72" s="3" t="str">
        <f t="shared" ca="1" si="281"/>
        <v xml:space="preserve"> </v>
      </c>
      <c r="BY72" s="3" t="str">
        <f t="shared" ca="1" si="233"/>
        <v/>
      </c>
      <c r="BZ72" s="3" t="str">
        <f t="shared" ca="1" si="222"/>
        <v/>
      </c>
      <c r="CA72" s="3" t="str">
        <f t="shared" ca="1" si="210"/>
        <v/>
      </c>
      <c r="CB72" s="3" t="str">
        <f t="shared" ca="1" si="195"/>
        <v/>
      </c>
      <c r="CC72" s="3" t="str">
        <f t="shared" ca="1" si="91"/>
        <v/>
      </c>
      <c r="CD72" s="3" t="str">
        <f t="shared" ca="1" si="8"/>
        <v/>
      </c>
      <c r="CE72" s="3" t="str">
        <f t="shared" ca="1" si="282"/>
        <v/>
      </c>
      <c r="CF72" s="3" t="str">
        <f t="shared" si="283"/>
        <v/>
      </c>
      <c r="CG72" s="37" t="e">
        <f t="shared" ca="1" si="284"/>
        <v>#N/A</v>
      </c>
      <c r="CH72" s="3" t="str">
        <f t="shared" si="285"/>
        <v/>
      </c>
      <c r="CI72" s="3">
        <f t="shared" si="92"/>
        <v>0</v>
      </c>
      <c r="CJ72" s="3">
        <f t="shared" si="196"/>
        <v>1</v>
      </c>
      <c r="CK72" s="3">
        <f t="shared" si="327"/>
        <v>0</v>
      </c>
      <c r="CL72" s="3" t="str">
        <f t="shared" ca="1" si="286"/>
        <v xml:space="preserve"> </v>
      </c>
      <c r="CM72" s="3" t="str">
        <f t="shared" ca="1" si="234"/>
        <v/>
      </c>
      <c r="CN72" s="3" t="str">
        <f t="shared" ca="1" si="223"/>
        <v/>
      </c>
      <c r="CO72" s="3" t="str">
        <f t="shared" ca="1" si="211"/>
        <v/>
      </c>
      <c r="CP72" s="3" t="str">
        <f t="shared" ca="1" si="198"/>
        <v/>
      </c>
      <c r="CQ72" s="3" t="str">
        <f t="shared" ca="1" si="93"/>
        <v/>
      </c>
      <c r="CR72" s="3" t="str">
        <f t="shared" ca="1" si="94"/>
        <v/>
      </c>
      <c r="CS72" s="3" t="str">
        <f t="shared" ca="1" si="287"/>
        <v/>
      </c>
      <c r="CT72" s="3" t="str">
        <f t="shared" si="96"/>
        <v/>
      </c>
      <c r="CU72" s="37" t="e">
        <f t="shared" ca="1" si="97"/>
        <v>#N/A</v>
      </c>
      <c r="CW72" s="3" t="str">
        <f t="shared" ca="1" si="328"/>
        <v/>
      </c>
      <c r="CX72" s="3">
        <f t="shared" ca="1" si="212"/>
        <v>0</v>
      </c>
      <c r="CY72" s="2">
        <f t="shared" ca="1" si="99"/>
        <v>0</v>
      </c>
      <c r="CZ72" s="3" t="str">
        <f t="shared" ca="1" si="288"/>
        <v/>
      </c>
      <c r="DA72" s="3" t="str">
        <f t="shared" ca="1" si="289"/>
        <v/>
      </c>
      <c r="DB72" s="3" t="str">
        <f t="shared" ca="1" si="290"/>
        <v/>
      </c>
      <c r="DC72" s="3" t="str">
        <f t="shared" ca="1" si="291"/>
        <v/>
      </c>
      <c r="DD72" s="37" t="e">
        <f t="shared" ca="1" si="292"/>
        <v>#N/A</v>
      </c>
      <c r="DE72" s="3" t="str">
        <f t="shared" ca="1" si="329"/>
        <v/>
      </c>
      <c r="DF72" s="3">
        <f t="shared" ca="1" si="199"/>
        <v>0</v>
      </c>
      <c r="DG72" s="2">
        <f t="shared" ca="1" si="102"/>
        <v>0</v>
      </c>
      <c r="DH72" s="3" t="str">
        <f t="shared" ca="1" si="293"/>
        <v/>
      </c>
      <c r="DI72" s="3" t="str">
        <f t="shared" ca="1" si="273"/>
        <v/>
      </c>
      <c r="DJ72" s="3" t="str">
        <f t="shared" ca="1" si="294"/>
        <v/>
      </c>
      <c r="DK72" s="3" t="str">
        <f t="shared" ca="1" si="103"/>
        <v/>
      </c>
      <c r="DL72" s="37" t="e">
        <f t="shared" ca="1" si="295"/>
        <v>#N/A</v>
      </c>
      <c r="DN72" s="2" t="str">
        <f t="shared" si="296"/>
        <v xml:space="preserve"> </v>
      </c>
      <c r="DO72" s="3" t="str">
        <f t="shared" si="104"/>
        <v xml:space="preserve"> </v>
      </c>
      <c r="DP72" s="3" t="str">
        <f t="shared" si="105"/>
        <v xml:space="preserve"> </v>
      </c>
      <c r="DT72" s="37" t="e">
        <f t="shared" si="297"/>
        <v>#N/A</v>
      </c>
      <c r="DU72" s="7">
        <v>65</v>
      </c>
      <c r="DV72" s="7">
        <v>26</v>
      </c>
      <c r="DW72" s="7">
        <v>40</v>
      </c>
      <c r="DX72" s="7"/>
      <c r="DY72" s="7" t="e">
        <f t="shared" si="298"/>
        <v>#NUM!</v>
      </c>
      <c r="DZ72" s="7" t="e">
        <f t="shared" si="299"/>
        <v>#NUM!</v>
      </c>
      <c r="EA72" s="7" t="e">
        <f t="shared" si="300"/>
        <v>#NUM!</v>
      </c>
      <c r="EB72" s="7" t="e">
        <f t="shared" si="330"/>
        <v>#NUM!</v>
      </c>
      <c r="EC72" s="3" t="e">
        <f t="shared" si="301"/>
        <v>#NUM!</v>
      </c>
      <c r="ED72" s="3" t="str">
        <f t="shared" si="108"/>
        <v/>
      </c>
      <c r="EE72" s="3" t="e">
        <f t="shared" si="109"/>
        <v>#DIV/0!</v>
      </c>
      <c r="EF72" s="3" t="str">
        <f t="shared" si="110"/>
        <v/>
      </c>
      <c r="EG72" s="3" t="str">
        <f t="shared" si="111"/>
        <v/>
      </c>
      <c r="EH72" s="3" t="str">
        <f t="shared" si="112"/>
        <v/>
      </c>
      <c r="EI72" s="3" t="str">
        <f t="shared" si="113"/>
        <v/>
      </c>
      <c r="EJ72" s="3" t="e">
        <f t="shared" si="114"/>
        <v>#DIV/0!</v>
      </c>
      <c r="EK72" s="3" t="e">
        <f t="shared" si="115"/>
        <v>#DIV/0!</v>
      </c>
      <c r="EL72" s="3" t="str">
        <f t="shared" si="116"/>
        <v/>
      </c>
      <c r="EM72" s="3" t="str">
        <f t="shared" si="117"/>
        <v/>
      </c>
      <c r="EN72" s="3" t="str">
        <f t="shared" si="118"/>
        <v/>
      </c>
      <c r="EO72" s="3" t="e">
        <f t="shared" si="119"/>
        <v>#DIV/0!</v>
      </c>
      <c r="EP72" s="3" t="e">
        <f t="shared" si="120"/>
        <v>#DIV/0!</v>
      </c>
      <c r="EQ72" s="3" t="str">
        <f t="shared" si="121"/>
        <v/>
      </c>
      <c r="ER72" s="3" t="str">
        <f t="shared" si="122"/>
        <v/>
      </c>
      <c r="ES72" s="3" t="e">
        <f t="shared" si="123"/>
        <v>#DIV/0!</v>
      </c>
      <c r="ET72" s="3" t="e">
        <f t="shared" si="124"/>
        <v>#DIV/0!</v>
      </c>
      <c r="EU72" s="3" t="str">
        <f t="shared" si="125"/>
        <v/>
      </c>
      <c r="EV72" s="3" t="e">
        <f t="shared" si="126"/>
        <v>#DIV/0!</v>
      </c>
      <c r="EW72" s="3" t="e">
        <f t="shared" si="127"/>
        <v>#DIV/0!</v>
      </c>
      <c r="EX72" s="3" t="e">
        <f t="shared" si="128"/>
        <v>#NUM!</v>
      </c>
      <c r="EZ72" s="40">
        <f t="shared" si="302"/>
        <v>1</v>
      </c>
      <c r="FA72" s="9" t="e">
        <f t="shared" si="303"/>
        <v>#NUM!</v>
      </c>
      <c r="FB72" s="9" t="e">
        <f t="shared" si="304"/>
        <v>#N/A</v>
      </c>
      <c r="FC72" s="9" t="e">
        <f t="shared" si="305"/>
        <v>#N/A</v>
      </c>
      <c r="FD72" s="9" t="e">
        <f t="shared" si="306"/>
        <v>#N/A</v>
      </c>
      <c r="FE72" s="3" t="e">
        <f t="shared" si="129"/>
        <v>#NUM!</v>
      </c>
      <c r="FG72" s="3" t="str">
        <f t="shared" si="130"/>
        <v/>
      </c>
      <c r="FH72" s="3" t="e">
        <f t="shared" si="131"/>
        <v>#DIV/0!</v>
      </c>
      <c r="FI72" s="3" t="str">
        <f t="shared" si="132"/>
        <v/>
      </c>
      <c r="FJ72" s="3" t="str">
        <f t="shared" si="133"/>
        <v/>
      </c>
      <c r="FK72" s="3" t="str">
        <f t="shared" si="134"/>
        <v/>
      </c>
      <c r="FL72" s="3" t="str">
        <f t="shared" si="135"/>
        <v/>
      </c>
      <c r="FM72" s="3" t="e">
        <f t="shared" si="136"/>
        <v>#DIV/0!</v>
      </c>
      <c r="FN72" s="3" t="e">
        <f t="shared" si="137"/>
        <v>#DIV/0!</v>
      </c>
      <c r="FO72" s="3" t="str">
        <f t="shared" si="138"/>
        <v/>
      </c>
      <c r="FP72" s="3" t="str">
        <f t="shared" si="139"/>
        <v/>
      </c>
      <c r="FQ72" s="3" t="str">
        <f t="shared" si="140"/>
        <v/>
      </c>
      <c r="FR72" s="3" t="e">
        <f t="shared" si="141"/>
        <v>#DIV/0!</v>
      </c>
      <c r="FS72" s="3" t="e">
        <f t="shared" si="142"/>
        <v>#DIV/0!</v>
      </c>
      <c r="FT72" s="3" t="str">
        <f t="shared" si="143"/>
        <v/>
      </c>
      <c r="FU72" s="3" t="str">
        <f t="shared" si="144"/>
        <v/>
      </c>
      <c r="FV72" s="3" t="e">
        <f t="shared" si="145"/>
        <v>#DIV/0!</v>
      </c>
      <c r="FW72" s="3" t="e">
        <f t="shared" si="146"/>
        <v>#DIV/0!</v>
      </c>
      <c r="FX72" s="3" t="str">
        <f t="shared" si="147"/>
        <v/>
      </c>
      <c r="FY72" s="3" t="e">
        <f t="shared" si="148"/>
        <v>#DIV/0!</v>
      </c>
      <c r="FZ72" s="3" t="e">
        <f t="shared" si="149"/>
        <v>#DIV/0!</v>
      </c>
      <c r="GA72" s="3" t="e">
        <f t="shared" si="150"/>
        <v>#NUM!</v>
      </c>
      <c r="GB72" s="3" t="str">
        <f t="shared" si="151"/>
        <v/>
      </c>
      <c r="GC72" s="3" t="str">
        <f t="shared" si="152"/>
        <v/>
      </c>
      <c r="GD72" s="3" t="str">
        <f t="shared" si="153"/>
        <v/>
      </c>
      <c r="GE72" s="3" t="str">
        <f t="shared" si="154"/>
        <v/>
      </c>
      <c r="GF72" s="3" t="str">
        <f t="shared" si="155"/>
        <v/>
      </c>
      <c r="GG72" s="3" t="str">
        <f t="shared" si="156"/>
        <v/>
      </c>
      <c r="GI72" s="9" t="str">
        <f t="shared" si="200"/>
        <v/>
      </c>
      <c r="GJ72" s="9" t="str">
        <f t="shared" si="331"/>
        <v/>
      </c>
      <c r="GK72" s="9" t="str">
        <f t="shared" si="332"/>
        <v/>
      </c>
      <c r="GL72" s="41" t="e">
        <f t="shared" si="159"/>
        <v>#DIV/0!</v>
      </c>
      <c r="GM72" s="41" t="e">
        <f t="shared" si="160"/>
        <v>#DIV/0!</v>
      </c>
      <c r="GN72" s="41" t="e">
        <f t="shared" si="307"/>
        <v>#N/A</v>
      </c>
      <c r="GO72" s="41" t="e">
        <f t="shared" si="308"/>
        <v>#N/A</v>
      </c>
      <c r="GP72" s="3" t="e">
        <f t="shared" si="161"/>
        <v>#NUM!</v>
      </c>
      <c r="GQ72" s="55" t="e">
        <f t="shared" si="309"/>
        <v>#NUM!</v>
      </c>
      <c r="GR72" s="55" t="e">
        <f t="shared" si="310"/>
        <v>#NUM!</v>
      </c>
      <c r="GS72" s="3" t="e">
        <f t="shared" si="311"/>
        <v>#NUM!</v>
      </c>
      <c r="GT72" s="3" t="e">
        <f t="shared" si="312"/>
        <v>#NUM!</v>
      </c>
      <c r="GU72" s="3" t="e">
        <f t="shared" si="313"/>
        <v>#NUM!</v>
      </c>
      <c r="GV72" s="3" t="e">
        <f t="shared" si="314"/>
        <v>#NUM!</v>
      </c>
      <c r="GX72" s="37" t="e">
        <f t="shared" si="315"/>
        <v>#NUM!</v>
      </c>
      <c r="GZ72" s="3" t="e">
        <f t="shared" si="316"/>
        <v>#NUM!</v>
      </c>
      <c r="HA72" s="3" t="e">
        <f t="shared" ca="1" si="336"/>
        <v>#NUM!</v>
      </c>
      <c r="HB72" s="2" t="e">
        <f t="shared" ca="1" si="214"/>
        <v>#NUM!</v>
      </c>
      <c r="HC72" s="2" t="e">
        <f t="shared" ca="1" si="224"/>
        <v>#NUM!</v>
      </c>
      <c r="HD72" s="39" t="e">
        <f t="shared" ca="1" si="163"/>
        <v>#NUM!</v>
      </c>
      <c r="HF72" s="3" t="str">
        <f t="shared" si="317"/>
        <v/>
      </c>
      <c r="HG72" s="3" t="str">
        <f t="shared" si="318"/>
        <v/>
      </c>
      <c r="HH72" s="3" t="str">
        <f t="shared" ca="1" si="342"/>
        <v xml:space="preserve"> </v>
      </c>
      <c r="HI72" s="3" t="str">
        <f t="shared" ca="1" si="248"/>
        <v/>
      </c>
      <c r="HJ72" s="3" t="str">
        <f t="shared" ca="1" si="241"/>
        <v/>
      </c>
      <c r="HK72" s="3" t="str">
        <f t="shared" ca="1" si="235"/>
        <v/>
      </c>
      <c r="HL72" s="3" t="str">
        <f t="shared" ca="1" si="225"/>
        <v/>
      </c>
      <c r="HM72" s="3" t="str">
        <f t="shared" ca="1" si="215"/>
        <v/>
      </c>
      <c r="HN72" s="3" t="str">
        <f t="shared" ca="1" si="201"/>
        <v/>
      </c>
      <c r="HO72" s="3" t="str">
        <f t="shared" ca="1" si="164"/>
        <v/>
      </c>
      <c r="HP72" s="37" t="e">
        <f t="shared" ca="1" si="319"/>
        <v>#N/A</v>
      </c>
      <c r="HQ72" s="3" t="str">
        <f t="shared" ca="1" si="343"/>
        <v xml:space="preserve"> </v>
      </c>
      <c r="HR72" s="3" t="str">
        <f t="shared" ca="1" si="250"/>
        <v/>
      </c>
      <c r="HS72" s="3" t="str">
        <f t="shared" ca="1" si="242"/>
        <v/>
      </c>
      <c r="HT72" s="3" t="str">
        <f t="shared" ca="1" si="236"/>
        <v/>
      </c>
      <c r="HU72" s="3" t="str">
        <f t="shared" ca="1" si="226"/>
        <v/>
      </c>
      <c r="HV72" s="3" t="str">
        <f t="shared" ca="1" si="216"/>
        <v/>
      </c>
      <c r="HW72" s="3" t="str">
        <f t="shared" ca="1" si="202"/>
        <v/>
      </c>
      <c r="HX72" s="3" t="str">
        <f t="shared" ca="1" si="165"/>
        <v/>
      </c>
      <c r="HY72" s="37" t="e">
        <f t="shared" ca="1" si="320"/>
        <v>#N/A</v>
      </c>
      <c r="IA72" s="3" t="e">
        <f t="shared" ca="1" si="333"/>
        <v>#NUM!</v>
      </c>
      <c r="IB72" s="3" t="e">
        <f t="shared" ca="1" si="203"/>
        <v>#NUM!</v>
      </c>
      <c r="IC72" s="2" t="e">
        <f t="shared" ca="1" si="167"/>
        <v>#NUM!</v>
      </c>
      <c r="ID72" s="37" t="e">
        <f t="shared" ca="1" si="321"/>
        <v>#NUM!</v>
      </c>
      <c r="IE72" s="3" t="e">
        <f t="shared" ca="1" si="334"/>
        <v>#NUM!</v>
      </c>
      <c r="IF72" s="3" t="e">
        <f t="shared" ca="1" si="335"/>
        <v>#NUM!</v>
      </c>
      <c r="IG72" s="2" t="e">
        <f t="shared" ca="1" si="170"/>
        <v>#NUM!</v>
      </c>
      <c r="IH72" s="37" t="e">
        <f t="shared" ca="1" si="322"/>
        <v>#NUM!</v>
      </c>
      <c r="II72" s="3" t="e">
        <f t="shared" si="171"/>
        <v>#N/A</v>
      </c>
      <c r="IJ72" s="3" t="e">
        <f t="shared" si="172"/>
        <v>#N/A</v>
      </c>
      <c r="IK72" s="3" t="e">
        <f t="shared" ca="1" si="346"/>
        <v>#N/A</v>
      </c>
      <c r="IL72" s="3" t="e">
        <f t="shared" ca="1" si="270"/>
        <v>#N/A</v>
      </c>
      <c r="IM72" s="3" t="e">
        <f t="shared" ca="1" si="267"/>
        <v>#N/A</v>
      </c>
      <c r="IN72" s="3" t="e">
        <f t="shared" ca="1" si="265"/>
        <v>#N/A</v>
      </c>
      <c r="IO72" s="3" t="e">
        <f t="shared" ca="1" si="263"/>
        <v>#N/A</v>
      </c>
      <c r="IP72" s="3" t="e">
        <f t="shared" ca="1" si="261"/>
        <v>#N/A</v>
      </c>
      <c r="IQ72" s="3" t="e">
        <f t="shared" ca="1" si="259"/>
        <v>#N/A</v>
      </c>
      <c r="IR72" s="3" t="e">
        <f t="shared" ca="1" si="257"/>
        <v>#N/A</v>
      </c>
      <c r="IS72" s="3" t="e">
        <f t="shared" ca="1" si="251"/>
        <v>#N/A</v>
      </c>
      <c r="IT72" s="3" t="e">
        <f t="shared" ca="1" si="243"/>
        <v>#N/A</v>
      </c>
      <c r="IU72" s="3" t="e">
        <f t="shared" ca="1" si="237"/>
        <v>#N/A</v>
      </c>
      <c r="IV72" s="3" t="e">
        <f t="shared" ca="1" si="227"/>
        <v>#N/A</v>
      </c>
      <c r="IW72" s="3" t="e">
        <f t="shared" ca="1" si="217"/>
        <v>#N/A</v>
      </c>
      <c r="IX72" s="3" t="e">
        <f t="shared" ca="1" si="204"/>
        <v>#N/A</v>
      </c>
      <c r="IY72" s="3" t="e">
        <f t="shared" ca="1" si="173"/>
        <v>#N/A</v>
      </c>
      <c r="IZ72" s="37" t="e">
        <f t="shared" ca="1" si="323"/>
        <v>#N/A</v>
      </c>
      <c r="JB72" s="3" t="str">
        <f t="shared" si="174"/>
        <v/>
      </c>
      <c r="JC72" s="55" t="e">
        <f t="shared" si="324"/>
        <v>#NUM!</v>
      </c>
      <c r="JD72" s="41" t="e">
        <f t="shared" si="176"/>
        <v>#NUM!</v>
      </c>
      <c r="JE72" s="41" t="e">
        <f t="shared" si="177"/>
        <v>#NUM!</v>
      </c>
      <c r="JF72" s="3" t="e">
        <f t="shared" si="178"/>
        <v>#NUM!</v>
      </c>
      <c r="JG72" s="41" t="e">
        <f t="shared" si="179"/>
        <v>#NUM!</v>
      </c>
      <c r="JH72" s="41" t="e">
        <f t="shared" si="180"/>
        <v>#NUM!</v>
      </c>
      <c r="JJ72" s="37" t="e">
        <f t="shared" si="181"/>
        <v>#NUM!</v>
      </c>
      <c r="JL72" s="3" t="e">
        <f t="shared" si="182"/>
        <v>#NUM!</v>
      </c>
      <c r="JM72" s="3" t="e">
        <f t="shared" ca="1" si="337"/>
        <v>#NUM!</v>
      </c>
      <c r="JP72" s="37" t="e">
        <f t="shared" ca="1" si="183"/>
        <v>#NUM!</v>
      </c>
      <c r="JR72" s="37" t="str">
        <f t="shared" si="184"/>
        <v/>
      </c>
      <c r="JS72" s="3" t="str">
        <f t="shared" si="185"/>
        <v/>
      </c>
      <c r="JT72" s="3" t="str">
        <f t="shared" ca="1" si="344"/>
        <v xml:space="preserve"> </v>
      </c>
      <c r="JU72" s="3" t="str">
        <f t="shared" ca="1" si="253"/>
        <v/>
      </c>
      <c r="JV72" s="3" t="str">
        <f t="shared" ca="1" si="244"/>
        <v/>
      </c>
      <c r="JW72" s="3" t="str">
        <f t="shared" ca="1" si="238"/>
        <v/>
      </c>
      <c r="JX72" s="3" t="str">
        <f t="shared" ca="1" si="228"/>
        <v/>
      </c>
      <c r="JY72" s="3" t="str">
        <f t="shared" ca="1" si="218"/>
        <v/>
      </c>
      <c r="JZ72" s="3" t="str">
        <f t="shared" ca="1" si="206"/>
        <v/>
      </c>
      <c r="KA72" s="3" t="str">
        <f t="shared" ca="1" si="186"/>
        <v/>
      </c>
      <c r="KB72" s="3" t="e">
        <f t="shared" ca="1" si="187"/>
        <v>#N/A</v>
      </c>
      <c r="KC72" s="3" t="str">
        <f t="shared" ca="1" si="345"/>
        <v xml:space="preserve"> </v>
      </c>
      <c r="KD72" s="3" t="str">
        <f t="shared" ca="1" si="255"/>
        <v/>
      </c>
      <c r="KE72" s="3" t="str">
        <f t="shared" ca="1" si="245"/>
        <v/>
      </c>
      <c r="KF72" s="3" t="str">
        <f t="shared" ca="1" si="239"/>
        <v/>
      </c>
      <c r="KG72" s="3" t="str">
        <f t="shared" ca="1" si="229"/>
        <v/>
      </c>
      <c r="KH72" s="3" t="str">
        <f t="shared" ca="1" si="219"/>
        <v/>
      </c>
      <c r="KI72" s="3" t="str">
        <f t="shared" ca="1" si="207"/>
        <v/>
      </c>
      <c r="KJ72" s="3" t="str">
        <f t="shared" ca="1" si="188"/>
        <v/>
      </c>
      <c r="KK72" s="3" t="e">
        <f t="shared" ca="1" si="189"/>
        <v>#N/A</v>
      </c>
      <c r="KU72" s="3" t="e">
        <f t="shared" si="190"/>
        <v>#NUM!</v>
      </c>
      <c r="KV72" s="3" t="e">
        <f t="shared" si="191"/>
        <v>#NUM!</v>
      </c>
      <c r="KW72" s="3" t="e">
        <f t="shared" ca="1" si="347"/>
        <v>#NUM!</v>
      </c>
      <c r="KX72" s="3" t="e">
        <f t="shared" ca="1" si="272"/>
        <v>#NUM!</v>
      </c>
      <c r="KY72" s="3" t="e">
        <f t="shared" ca="1" si="268"/>
        <v>#NUM!</v>
      </c>
      <c r="KZ72" s="3" t="e">
        <f t="shared" ca="1" si="266"/>
        <v>#NUM!</v>
      </c>
      <c r="LA72" s="3" t="e">
        <f t="shared" ca="1" si="264"/>
        <v>#NUM!</v>
      </c>
      <c r="LB72" s="3" t="e">
        <f t="shared" ca="1" si="262"/>
        <v>#NUM!</v>
      </c>
      <c r="LC72" s="3" t="e">
        <f t="shared" ca="1" si="260"/>
        <v>#NUM!</v>
      </c>
      <c r="LD72" s="3" t="e">
        <f t="shared" ca="1" si="258"/>
        <v>#NUM!</v>
      </c>
      <c r="LE72" s="3" t="e">
        <f t="shared" ca="1" si="256"/>
        <v>#NUM!</v>
      </c>
      <c r="LF72" s="3" t="e">
        <f t="shared" ca="1" si="246"/>
        <v>#NUM!</v>
      </c>
      <c r="LG72" s="3" t="e">
        <f t="shared" ca="1" si="240"/>
        <v>#NUM!</v>
      </c>
      <c r="LH72" s="3" t="e">
        <f t="shared" ca="1" si="230"/>
        <v>#NUM!</v>
      </c>
      <c r="LI72" s="3" t="e">
        <f t="shared" ca="1" si="220"/>
        <v>#NUM!</v>
      </c>
      <c r="LJ72" s="3" t="e">
        <f t="shared" ca="1" si="208"/>
        <v>#NUM!</v>
      </c>
      <c r="LK72" s="3" t="e">
        <f t="shared" ca="1" si="192"/>
        <v>#NUM!</v>
      </c>
      <c r="LL72" s="37" t="e">
        <f t="shared" ca="1" si="325"/>
        <v>#NUM!</v>
      </c>
    </row>
    <row r="73" spans="1:324" s="3" customFormat="1">
      <c r="A73" s="42" t="e">
        <f>IF(D73="","",Data!C81)</f>
        <v>#N/A</v>
      </c>
      <c r="B73" s="5" t="e">
        <f>IF(D73="","",Data!B81)</f>
        <v>#N/A</v>
      </c>
      <c r="C73" s="3">
        <v>65</v>
      </c>
      <c r="D73" s="3" t="e">
        <f>IF(Data!C81="", NA(), Data!C81)</f>
        <v>#N/A</v>
      </c>
      <c r="E73" s="3" t="str">
        <f>IF(Data!C81="", " ", Data!D81)</f>
        <v xml:space="preserve"> </v>
      </c>
      <c r="F73" s="3" t="str">
        <f>IF(E73=" "," ",Data!F$26)</f>
        <v xml:space="preserve"> </v>
      </c>
      <c r="G73" s="3" t="str">
        <f>IF($C73&lt;Data!$F$37,"x"," ")</f>
        <v xml:space="preserve"> </v>
      </c>
      <c r="H73" s="3" t="e">
        <f>IF(I73="",#REF!,I73)</f>
        <v>#N/A</v>
      </c>
      <c r="I73" s="2" t="e">
        <f t="shared" si="49"/>
        <v>#N/A</v>
      </c>
      <c r="J73" s="3" t="str">
        <f>IF(AND(Data!$F$37&lt;&gt;""),IF(AD73=$E73,1,""))</f>
        <v/>
      </c>
      <c r="K73" s="3">
        <f>IF(AND(Data!$F$40&lt;&gt;""),IF(AE73=$E73,2,""))</f>
        <v>2</v>
      </c>
      <c r="L73" s="3" t="str">
        <f>IF(AND(Data!$F$43&lt;&gt;""),IF(AF73=$E73,3,""))</f>
        <v/>
      </c>
      <c r="M73" s="3" t="str">
        <f>IF(AND(Data!$F$46&lt;&gt;""),IF(AG73=$E73,4,""))</f>
        <v/>
      </c>
      <c r="N73" s="3" t="str">
        <f>IF(AND(Data!$F$49&lt;&gt;""),IF(AH73=$E73,5,""))</f>
        <v/>
      </c>
      <c r="O73" s="3" t="str">
        <f>IF(AND(Calc!$LQ$3&lt;&gt;""),IF(AI73=$E73,6,""))</f>
        <v/>
      </c>
      <c r="P73" s="3">
        <f t="shared" si="50"/>
        <v>2</v>
      </c>
      <c r="Q73" s="3">
        <f t="shared" si="51"/>
        <v>2</v>
      </c>
      <c r="R73" s="3" t="str">
        <f t="shared" si="52"/>
        <v/>
      </c>
      <c r="S73" s="3" t="str">
        <f t="shared" si="53"/>
        <v/>
      </c>
      <c r="T73" s="3" t="str">
        <f t="shared" si="54"/>
        <v/>
      </c>
      <c r="U73" s="3">
        <f t="shared" si="55"/>
        <v>2</v>
      </c>
      <c r="V73" s="3">
        <f t="shared" si="56"/>
        <v>2</v>
      </c>
      <c r="W73" s="3" t="str">
        <f t="shared" si="57"/>
        <v/>
      </c>
      <c r="X73" s="3" t="str">
        <f t="shared" si="58"/>
        <v/>
      </c>
      <c r="Y73" s="3">
        <f t="shared" si="59"/>
        <v>2</v>
      </c>
      <c r="Z73" s="3">
        <f t="shared" si="60"/>
        <v>2</v>
      </c>
      <c r="AA73" s="3" t="str">
        <f t="shared" si="61"/>
        <v/>
      </c>
      <c r="AB73" s="3">
        <f t="shared" si="62"/>
        <v>2</v>
      </c>
      <c r="AC73" s="49">
        <f t="shared" si="63"/>
        <v>2</v>
      </c>
      <c r="AD73" s="3" t="str">
        <f>IF($C73&lt;Data!$F$37,E73,"")</f>
        <v/>
      </c>
      <c r="AE73" s="3" t="str">
        <f>IF(AND($C73&gt;=Data!$F$37),IF($C73&lt;Data!$F$40,E73,""))</f>
        <v xml:space="preserve"> </v>
      </c>
      <c r="AF73" s="3" t="b">
        <f>IF(AND($C73&gt;=Data!$F$40),IF($C73&lt;Data!$F$43,E73,""))</f>
        <v>0</v>
      </c>
      <c r="AG73" s="3" t="b">
        <f>IF(AND($C73&gt;=Data!$F$43),IF($C73&lt;Data!$F$46,E73,""))</f>
        <v>0</v>
      </c>
      <c r="AH73" s="3" t="b">
        <f>IF(AND($C73&gt;=Data!$F$46),IF($C73&lt;Data!$F$49,E73,""))</f>
        <v>0</v>
      </c>
      <c r="AI73" s="3" t="b">
        <f>IF(AND($C73&gt;=Data!$F$49),IF($C73&lt;=Calc!$LQ$3,E73,""))</f>
        <v>0</v>
      </c>
      <c r="AJ73" s="3" t="str">
        <f t="shared" ref="AJ73:AJ104" si="349">IF(G73=" "," ", E73)</f>
        <v xml:space="preserve"> </v>
      </c>
      <c r="AK73" s="3" t="str">
        <f t="shared" ref="AK73:AK136" si="350">IF($AC73=1,(MEDIAN(AJ$9:AJ$208)),"")</f>
        <v/>
      </c>
      <c r="AL73" s="3" t="e">
        <f t="shared" si="65"/>
        <v>#NUM!</v>
      </c>
      <c r="AM73" s="3" t="str">
        <f t="shared" si="66"/>
        <v/>
      </c>
      <c r="AN73" s="3" t="str">
        <f t="shared" si="67"/>
        <v/>
      </c>
      <c r="AO73" s="3" t="str">
        <f t="shared" si="68"/>
        <v/>
      </c>
      <c r="AP73" s="3" t="str">
        <f t="shared" si="69"/>
        <v/>
      </c>
      <c r="AQ73" s="3" t="e">
        <f t="shared" si="338"/>
        <v>#NUM!</v>
      </c>
      <c r="AR73" s="3" t="e">
        <f t="shared" si="339"/>
        <v>#NUM!</v>
      </c>
      <c r="AS73" s="3" t="str">
        <f t="shared" si="340"/>
        <v/>
      </c>
      <c r="AT73" s="3" t="str">
        <f t="shared" si="73"/>
        <v/>
      </c>
      <c r="AU73" s="3" t="str">
        <f t="shared" si="74"/>
        <v/>
      </c>
      <c r="AV73" s="3" t="e">
        <f t="shared" si="75"/>
        <v>#NUM!</v>
      </c>
      <c r="AW73" s="3" t="e">
        <f t="shared" si="76"/>
        <v>#NUM!</v>
      </c>
      <c r="AX73" s="3" t="str">
        <f t="shared" si="77"/>
        <v/>
      </c>
      <c r="AY73" s="3" t="str">
        <f t="shared" si="78"/>
        <v/>
      </c>
      <c r="AZ73" s="3" t="e">
        <f t="shared" si="79"/>
        <v>#NUM!</v>
      </c>
      <c r="BA73" s="3" t="e">
        <f t="shared" si="80"/>
        <v>#NUM!</v>
      </c>
      <c r="BB73" s="3" t="str">
        <f t="shared" si="81"/>
        <v/>
      </c>
      <c r="BC73" s="3" t="e">
        <f t="shared" si="82"/>
        <v>#NUM!</v>
      </c>
      <c r="BD73" s="3" t="e">
        <f t="shared" si="83"/>
        <v>#NUM!</v>
      </c>
      <c r="BE73" s="3" t="e">
        <f t="shared" si="84"/>
        <v>#NUM!</v>
      </c>
      <c r="BF73" s="9" t="e">
        <f t="shared" ref="BF73:BF104" si="351">IF(G73="x",AK73, #N/A)</f>
        <v>#N/A</v>
      </c>
      <c r="BG73" s="3" t="e">
        <f t="shared" ref="BG73:BG104" si="352">IF(OR(AND(COUNT(E73)=1, G73="x"), COUNT(E73)=0), NA(), $AK$9)</f>
        <v>#N/A</v>
      </c>
      <c r="BH73" s="3" t="e">
        <f t="shared" si="348"/>
        <v>#N/A</v>
      </c>
      <c r="BI73" s="3" t="e">
        <f t="shared" si="85"/>
        <v>#NUM!</v>
      </c>
      <c r="BJ73" s="44" t="str">
        <f t="shared" si="86"/>
        <v/>
      </c>
      <c r="BK73" s="52">
        <f t="shared" ref="BK73:BK104" si="353">IF(COUNT(E73)=0,2,IF(E73&gt;BJ73,1,IF(E73=BJ73,0,2)))</f>
        <v>2</v>
      </c>
      <c r="BL73" s="52" t="str">
        <f t="shared" ca="1" si="341"/>
        <v xml:space="preserve"> </v>
      </c>
      <c r="BM73" s="52" t="str">
        <f t="shared" ca="1" si="232"/>
        <v xml:space="preserve"> </v>
      </c>
      <c r="BN73" s="52" t="str">
        <f t="shared" ca="1" si="221"/>
        <v xml:space="preserve"> </v>
      </c>
      <c r="BO73" s="52" t="str">
        <f t="shared" ca="1" si="209"/>
        <v xml:space="preserve"> </v>
      </c>
      <c r="BP73" s="52" t="str">
        <f t="shared" ca="1" si="194"/>
        <v xml:space="preserve"> </v>
      </c>
      <c r="BQ73" s="52" t="str">
        <f t="shared" ca="1" si="87"/>
        <v xml:space="preserve"> </v>
      </c>
      <c r="BR73" s="52" t="e">
        <f t="shared" ref="BR73:BR104" ca="1" si="354">IF(SUM(BL73:BQ73)=0, NA(),E73)</f>
        <v>#N/A</v>
      </c>
      <c r="BS73" s="52"/>
      <c r="BT73" s="3" t="str">
        <f t="shared" ref="BT73:BT104" si="355">IF(COUNT(E73)=0,"", IF(E73&gt;=BJ73,1,""))</f>
        <v/>
      </c>
      <c r="BU73" s="3">
        <f t="shared" ref="BU73:BU104" si="356">IF(E73=BJ73,1,0)</f>
        <v>0</v>
      </c>
      <c r="BV73" s="3">
        <f t="shared" si="89"/>
        <v>1</v>
      </c>
      <c r="BW73" s="3">
        <f t="shared" si="326"/>
        <v>0</v>
      </c>
      <c r="BX73" s="3" t="str">
        <f t="shared" ref="BX73:BX104" ca="1" si="357">IF(AND(G73=" ",OFFSET(G73,-5,0)="x"), " ", IF(BW73&gt;5, 1, " "))</f>
        <v xml:space="preserve"> </v>
      </c>
      <c r="BY73" s="3" t="str">
        <f t="shared" ca="1" si="233"/>
        <v/>
      </c>
      <c r="BZ73" s="3" t="str">
        <f t="shared" ca="1" si="222"/>
        <v/>
      </c>
      <c r="CA73" s="3" t="str">
        <f t="shared" ca="1" si="210"/>
        <v/>
      </c>
      <c r="CB73" s="3" t="str">
        <f t="shared" ca="1" si="195"/>
        <v/>
      </c>
      <c r="CC73" s="3" t="str">
        <f t="shared" ca="1" si="91"/>
        <v/>
      </c>
      <c r="CD73" s="3" t="str">
        <f t="shared" ref="CD73:CD136" ca="1" si="358">IF(CE73="","",IF(CF73="","",IF(BV73=1,1,"")))</f>
        <v/>
      </c>
      <c r="CE73" s="3" t="str">
        <f t="shared" ref="CE73:CE104" ca="1" si="359">IF(SUM(CC73:CC74)=0,"",IF(E73&lt;BJ73,"",1))</f>
        <v/>
      </c>
      <c r="CF73" s="3" t="str">
        <f t="shared" ref="CF73:CF104" si="360">IF(BW74&lt;=BW73,"",IF(CE73="","",1))</f>
        <v/>
      </c>
      <c r="CG73" s="37" t="e">
        <f t="shared" ref="CG73:CG104" ca="1" si="361">IF(SUM(BX73:CD73)=0, NA(),E73)</f>
        <v>#N/A</v>
      </c>
      <c r="CH73" s="3" t="str">
        <f t="shared" ref="CH73:CH104" si="362">IF(COUNT(E73)=0,"", IF(E73&lt;=BJ73,1,""))</f>
        <v/>
      </c>
      <c r="CI73" s="3">
        <f t="shared" si="92"/>
        <v>0</v>
      </c>
      <c r="CJ73" s="3">
        <f t="shared" si="196"/>
        <v>1</v>
      </c>
      <c r="CK73" s="3">
        <f t="shared" si="327"/>
        <v>0</v>
      </c>
      <c r="CL73" s="3" t="str">
        <f t="shared" ref="CL73:CL104" ca="1" si="363">IF(AND(G73=" ",OFFSET(G73,-5,0)="x"), " ", IF(CK73&gt;5, 1, " "))</f>
        <v xml:space="preserve"> </v>
      </c>
      <c r="CM73" s="3" t="str">
        <f t="shared" ca="1" si="234"/>
        <v/>
      </c>
      <c r="CN73" s="3" t="str">
        <f t="shared" ca="1" si="223"/>
        <v/>
      </c>
      <c r="CO73" s="3" t="str">
        <f t="shared" ca="1" si="211"/>
        <v/>
      </c>
      <c r="CP73" s="3" t="str">
        <f t="shared" ca="1" si="198"/>
        <v/>
      </c>
      <c r="CQ73" s="3" t="str">
        <f t="shared" ca="1" si="93"/>
        <v/>
      </c>
      <c r="CR73" s="3" t="str">
        <f t="shared" ca="1" si="94"/>
        <v/>
      </c>
      <c r="CS73" s="3" t="str">
        <f t="shared" ref="CS73:CS104" ca="1" si="364">IF(SUM(CQ73:CQ74)=0,"",IF(E73&gt;BJ73,"",1))</f>
        <v/>
      </c>
      <c r="CT73" s="3" t="str">
        <f t="shared" si="96"/>
        <v/>
      </c>
      <c r="CU73" s="37" t="e">
        <f t="shared" ca="1" si="97"/>
        <v>#N/A</v>
      </c>
      <c r="CW73" s="3" t="str">
        <f t="shared" ca="1" si="328"/>
        <v/>
      </c>
      <c r="CX73" s="3">
        <f t="shared" ca="1" si="212"/>
        <v>0</v>
      </c>
      <c r="CY73" s="2">
        <f t="shared" ca="1" si="99"/>
        <v>0</v>
      </c>
      <c r="CZ73" s="3" t="str">
        <f t="shared" ref="CZ73:CZ104" ca="1" si="365">IF(CY73&gt;0,E73,"")</f>
        <v/>
      </c>
      <c r="DA73" s="3" t="str">
        <f t="shared" ref="DA73:DA104" ca="1" si="366">IF(E73=BJ73,1,IF(CZ73=E73,9,""))</f>
        <v/>
      </c>
      <c r="DB73" s="3" t="str">
        <f t="shared" ref="DB73:DB104" ca="1" si="367">IF(AND(OFFSET(CY73,1,0)=1,OFFSET(DA73,1,0)=1),E73,"")</f>
        <v/>
      </c>
      <c r="DC73" s="3" t="str">
        <f t="shared" ref="DC73:DC104" ca="1" si="368">IF(DA73=9,CZ73, "")</f>
        <v/>
      </c>
      <c r="DD73" s="37" t="e">
        <f t="shared" ref="DD73:DD104" ca="1" si="369">IF(DB73=E73,E73, IF(DC73="",#N/A,E73))</f>
        <v>#N/A</v>
      </c>
      <c r="DE73" s="3" t="str">
        <f t="shared" ca="1" si="329"/>
        <v/>
      </c>
      <c r="DF73" s="3">
        <f t="shared" ca="1" si="199"/>
        <v>0</v>
      </c>
      <c r="DG73" s="2">
        <f t="shared" ca="1" si="102"/>
        <v>0</v>
      </c>
      <c r="DH73" s="3" t="str">
        <f t="shared" ref="DH73:DH104" ca="1" si="370">IF(DG73&gt;0,E73,"")</f>
        <v/>
      </c>
      <c r="DI73" s="3" t="str">
        <f t="shared" ca="1" si="273"/>
        <v/>
      </c>
      <c r="DJ73" s="3" t="str">
        <f t="shared" ref="DJ73:DJ104" ca="1" si="371">IF(AND(OFFSET(DG73,1,0)=1,OFFSET(DI73,1,0)=1),E73,"")</f>
        <v/>
      </c>
      <c r="DK73" s="3" t="str">
        <f t="shared" ca="1" si="103"/>
        <v/>
      </c>
      <c r="DL73" s="37" t="e">
        <f t="shared" ref="DL73:DL104" ca="1" si="372">IF(DJ73=E73,E73, IF(DK73="",#N/A,E73))</f>
        <v>#N/A</v>
      </c>
      <c r="DN73" s="2" t="str">
        <f t="shared" ref="DN73:DN136" si="373">IF(AND(E73&gt;BJ73, COUNT(E73)=1), 1, IF(AND(E73=BJ73, COUNT(E73)=1), 0, IF(AND(E73&lt;BJ73, COUNT(E73)=1), -1, " ")))</f>
        <v xml:space="preserve"> </v>
      </c>
      <c r="DO73" s="3" t="str">
        <f t="shared" si="104"/>
        <v xml:space="preserve"> </v>
      </c>
      <c r="DP73" s="3" t="str">
        <f t="shared" si="105"/>
        <v xml:space="preserve"> </v>
      </c>
      <c r="DT73" s="37" t="e">
        <f t="shared" ref="DT73:DT104" si="374">IF($DS$9=1, E73, NA())</f>
        <v>#N/A</v>
      </c>
      <c r="DU73" s="7">
        <v>66</v>
      </c>
      <c r="DV73" s="7">
        <v>27</v>
      </c>
      <c r="DW73" s="7">
        <v>40</v>
      </c>
      <c r="DX73" s="7"/>
      <c r="DY73" s="7" t="e">
        <f t="shared" ref="DY73:DY104" si="375">LARGE(E$9:E$200, 2)</f>
        <v>#NUM!</v>
      </c>
      <c r="DZ73" s="7" t="e">
        <f t="shared" ref="DZ73:DZ104" si="376">SMALL(E$9:E$200,2)</f>
        <v>#NUM!</v>
      </c>
      <c r="EA73" s="7" t="e">
        <f t="shared" ref="EA73:EA104" si="377">IF(E73&gt;(DY73*1.5), E73, #N/A)</f>
        <v>#NUM!</v>
      </c>
      <c r="EB73" s="7" t="e">
        <f t="shared" si="330"/>
        <v>#NUM!</v>
      </c>
      <c r="EC73" s="3" t="e">
        <f t="shared" ref="EC73:EC104" si="378">IF(E73&gt;(DY73*1.5),E73,IF(E73&lt;(DZ73*0.5),E73,#N/A))</f>
        <v>#NUM!</v>
      </c>
      <c r="ED73" s="3" t="str">
        <f t="shared" si="108"/>
        <v/>
      </c>
      <c r="EE73" s="3" t="e">
        <f t="shared" si="109"/>
        <v>#DIV/0!</v>
      </c>
      <c r="EF73" s="3" t="str">
        <f t="shared" si="110"/>
        <v/>
      </c>
      <c r="EG73" s="3" t="str">
        <f t="shared" si="111"/>
        <v/>
      </c>
      <c r="EH73" s="3" t="str">
        <f t="shared" si="112"/>
        <v/>
      </c>
      <c r="EI73" s="3" t="str">
        <f t="shared" si="113"/>
        <v/>
      </c>
      <c r="EJ73" s="3" t="e">
        <f t="shared" si="114"/>
        <v>#DIV/0!</v>
      </c>
      <c r="EK73" s="3" t="e">
        <f t="shared" si="115"/>
        <v>#DIV/0!</v>
      </c>
      <c r="EL73" s="3" t="str">
        <f t="shared" si="116"/>
        <v/>
      </c>
      <c r="EM73" s="3" t="str">
        <f t="shared" si="117"/>
        <v/>
      </c>
      <c r="EN73" s="3" t="str">
        <f t="shared" si="118"/>
        <v/>
      </c>
      <c r="EO73" s="3" t="e">
        <f t="shared" si="119"/>
        <v>#DIV/0!</v>
      </c>
      <c r="EP73" s="3" t="e">
        <f t="shared" si="120"/>
        <v>#DIV/0!</v>
      </c>
      <c r="EQ73" s="3" t="str">
        <f t="shared" si="121"/>
        <v/>
      </c>
      <c r="ER73" s="3" t="str">
        <f t="shared" si="122"/>
        <v/>
      </c>
      <c r="ES73" s="3" t="e">
        <f t="shared" si="123"/>
        <v>#DIV/0!</v>
      </c>
      <c r="ET73" s="3" t="e">
        <f t="shared" si="124"/>
        <v>#DIV/0!</v>
      </c>
      <c r="EU73" s="3" t="str">
        <f t="shared" si="125"/>
        <v/>
      </c>
      <c r="EV73" s="3" t="e">
        <f t="shared" si="126"/>
        <v>#DIV/0!</v>
      </c>
      <c r="EW73" s="3" t="e">
        <f t="shared" si="127"/>
        <v>#DIV/0!</v>
      </c>
      <c r="EX73" s="3" t="e">
        <f t="shared" si="128"/>
        <v>#NUM!</v>
      </c>
      <c r="EZ73" s="40">
        <f t="shared" ref="EZ73:EZ104" si="379">AVERAGE(AJ$9:AJ$208)</f>
        <v>1</v>
      </c>
      <c r="FA73" s="9" t="e">
        <f t="shared" ref="FA73:FA104" si="380">AVERAGE(AL$9:AL$208)</f>
        <v>#NUM!</v>
      </c>
      <c r="FB73" s="9" t="e">
        <f t="shared" ref="FB73:FB104" si="381">IF(G73="x",EZ73, #N/A)</f>
        <v>#N/A</v>
      </c>
      <c r="FC73" s="9" t="e">
        <f t="shared" ref="FC73:FC104" si="382">IF(OR(AND(COUNT(E73)=1, G73="x"), COUNT(E73)=0), NA(), $FB$9)</f>
        <v>#N/A</v>
      </c>
      <c r="FD73" s="9" t="e">
        <f t="shared" ref="FD73:FD104" si="383">IF(E73=" ", #N/A, IF(G73=" ", FA73,#N/A))</f>
        <v>#N/A</v>
      </c>
      <c r="FE73" s="3" t="e">
        <f t="shared" si="129"/>
        <v>#NUM!</v>
      </c>
      <c r="FG73" s="3" t="str">
        <f t="shared" si="130"/>
        <v/>
      </c>
      <c r="FH73" s="3" t="e">
        <f t="shared" si="131"/>
        <v>#DIV/0!</v>
      </c>
      <c r="FI73" s="3" t="str">
        <f t="shared" si="132"/>
        <v/>
      </c>
      <c r="FJ73" s="3" t="str">
        <f t="shared" si="133"/>
        <v/>
      </c>
      <c r="FK73" s="3" t="str">
        <f t="shared" si="134"/>
        <v/>
      </c>
      <c r="FL73" s="3" t="str">
        <f t="shared" si="135"/>
        <v/>
      </c>
      <c r="FM73" s="3" t="e">
        <f t="shared" si="136"/>
        <v>#DIV/0!</v>
      </c>
      <c r="FN73" s="3" t="e">
        <f t="shared" si="137"/>
        <v>#DIV/0!</v>
      </c>
      <c r="FO73" s="3" t="str">
        <f t="shared" si="138"/>
        <v/>
      </c>
      <c r="FP73" s="3" t="str">
        <f t="shared" si="139"/>
        <v/>
      </c>
      <c r="FQ73" s="3" t="str">
        <f t="shared" si="140"/>
        <v/>
      </c>
      <c r="FR73" s="3" t="e">
        <f t="shared" si="141"/>
        <v>#DIV/0!</v>
      </c>
      <c r="FS73" s="3" t="e">
        <f t="shared" si="142"/>
        <v>#DIV/0!</v>
      </c>
      <c r="FT73" s="3" t="str">
        <f t="shared" si="143"/>
        <v/>
      </c>
      <c r="FU73" s="3" t="str">
        <f t="shared" si="144"/>
        <v/>
      </c>
      <c r="FV73" s="3" t="e">
        <f t="shared" si="145"/>
        <v>#DIV/0!</v>
      </c>
      <c r="FW73" s="3" t="e">
        <f t="shared" si="146"/>
        <v>#DIV/0!</v>
      </c>
      <c r="FX73" s="3" t="str">
        <f t="shared" si="147"/>
        <v/>
      </c>
      <c r="FY73" s="3" t="e">
        <f t="shared" si="148"/>
        <v>#DIV/0!</v>
      </c>
      <c r="FZ73" s="3" t="e">
        <f t="shared" si="149"/>
        <v>#DIV/0!</v>
      </c>
      <c r="GA73" s="3" t="e">
        <f t="shared" si="150"/>
        <v>#NUM!</v>
      </c>
      <c r="GB73" s="3" t="str">
        <f t="shared" si="151"/>
        <v/>
      </c>
      <c r="GC73" s="3" t="str">
        <f t="shared" si="152"/>
        <v/>
      </c>
      <c r="GD73" s="3" t="str">
        <f t="shared" si="153"/>
        <v/>
      </c>
      <c r="GE73" s="3" t="str">
        <f t="shared" si="154"/>
        <v/>
      </c>
      <c r="GF73" s="3" t="str">
        <f t="shared" si="155"/>
        <v/>
      </c>
      <c r="GG73" s="3" t="str">
        <f t="shared" si="156"/>
        <v/>
      </c>
      <c r="GI73" s="9" t="str">
        <f t="shared" si="200"/>
        <v/>
      </c>
      <c r="GJ73" s="9" t="str">
        <f t="shared" si="331"/>
        <v/>
      </c>
      <c r="GK73" s="9" t="str">
        <f t="shared" si="332"/>
        <v/>
      </c>
      <c r="GL73" s="41" t="e">
        <f t="shared" si="159"/>
        <v>#DIV/0!</v>
      </c>
      <c r="GM73" s="41" t="e">
        <f t="shared" si="160"/>
        <v>#DIV/0!</v>
      </c>
      <c r="GN73" s="41" t="e">
        <f t="shared" ref="GN73:GN104" si="384">IF(G73="x",GL73, #N/A)</f>
        <v>#N/A</v>
      </c>
      <c r="GO73" s="41" t="e">
        <f t="shared" ref="GO73:GO104" si="385">IF(E73=" ", #N/A, IF(G73=" ", GM73,#N/A))</f>
        <v>#N/A</v>
      </c>
      <c r="GP73" s="3" t="e">
        <f t="shared" si="161"/>
        <v>#NUM!</v>
      </c>
      <c r="GQ73" s="55" t="e">
        <f t="shared" ref="GQ73:GQ104" si="386">MAX(FE73-(3*(GP73/1.128)),0)</f>
        <v>#NUM!</v>
      </c>
      <c r="GR73" s="55" t="e">
        <f t="shared" ref="GR73:GR104" si="387">(FE73+(3*(GP73/1.128)))</f>
        <v>#NUM!</v>
      </c>
      <c r="GS73" s="3" t="e">
        <f t="shared" ref="GS73:GS104" si="388">($FE73+(2*($GP73/1.128)))</f>
        <v>#NUM!</v>
      </c>
      <c r="GT73" s="3" t="e">
        <f t="shared" ref="GT73:GT104" si="389">MAX($FE73-(2*($GP73/1.128)),0)</f>
        <v>#NUM!</v>
      </c>
      <c r="GU73" s="3" t="e">
        <f t="shared" ref="GU73:GU104" si="390">($FE73+(1*($GP73/1.128)))</f>
        <v>#NUM!</v>
      </c>
      <c r="GV73" s="3" t="e">
        <f t="shared" ref="GV73:GV104" si="391">MAX($FE73-(1*($GP73/1.128)),0)</f>
        <v>#NUM!</v>
      </c>
      <c r="GX73" s="37" t="e">
        <f t="shared" ref="GX73:GX104" si="392">IF(OR(E73&gt;GR73, E73&lt;GQ73),E73,NA())</f>
        <v>#NUM!</v>
      </c>
      <c r="GZ73" s="3" t="e">
        <f t="shared" ref="GZ73:GZ104" si="393">IF(OR(AND(COUNT(E73)=1, E73&gt;GS73, E73&lt;GR73), AND(COUNT(E73)=1, E73&lt;GT73, E73&gt;GQ73)),1,"")</f>
        <v>#NUM!</v>
      </c>
      <c r="HA73" s="3" t="e">
        <f t="shared" ca="1" si="336"/>
        <v>#NUM!</v>
      </c>
      <c r="HB73" s="2" t="e">
        <f t="shared" ca="1" si="214"/>
        <v>#NUM!</v>
      </c>
      <c r="HC73" s="2" t="e">
        <f t="shared" ca="1" si="224"/>
        <v>#NUM!</v>
      </c>
      <c r="HD73" s="39" t="e">
        <f t="shared" ca="1" si="163"/>
        <v>#NUM!</v>
      </c>
      <c r="HF73" s="3" t="str">
        <f t="shared" ref="HF73:HF104" si="394">IF(COUNT(E73)=0,"", IF(E73&gt;FE73,1,""))</f>
        <v/>
      </c>
      <c r="HG73" s="3" t="str">
        <f t="shared" ref="HG73:HG104" si="395">IF(COUNT(E73)=0,"", IF(E73&lt;FE73,1,""))</f>
        <v/>
      </c>
      <c r="HH73" s="3" t="str">
        <f t="shared" ca="1" si="342"/>
        <v xml:space="preserve"> </v>
      </c>
      <c r="HI73" s="3" t="str">
        <f t="shared" ca="1" si="248"/>
        <v/>
      </c>
      <c r="HJ73" s="3" t="str">
        <f t="shared" ca="1" si="241"/>
        <v/>
      </c>
      <c r="HK73" s="3" t="str">
        <f t="shared" ca="1" si="235"/>
        <v/>
      </c>
      <c r="HL73" s="3" t="str">
        <f t="shared" ca="1" si="225"/>
        <v/>
      </c>
      <c r="HM73" s="3" t="str">
        <f t="shared" ca="1" si="215"/>
        <v/>
      </c>
      <c r="HN73" s="3" t="str">
        <f t="shared" ca="1" si="201"/>
        <v/>
      </c>
      <c r="HO73" s="3" t="str">
        <f t="shared" ca="1" si="164"/>
        <v/>
      </c>
      <c r="HP73" s="37" t="e">
        <f t="shared" ref="HP73:HP104" ca="1" si="396">IF(SUM(HH73:HO73)=0,NA(),E73)</f>
        <v>#N/A</v>
      </c>
      <c r="HQ73" s="3" t="str">
        <f t="shared" ca="1" si="343"/>
        <v xml:space="preserve"> </v>
      </c>
      <c r="HR73" s="3" t="str">
        <f t="shared" ca="1" si="250"/>
        <v/>
      </c>
      <c r="HS73" s="3" t="str">
        <f t="shared" ca="1" si="242"/>
        <v/>
      </c>
      <c r="HT73" s="3" t="str">
        <f t="shared" ca="1" si="236"/>
        <v/>
      </c>
      <c r="HU73" s="3" t="str">
        <f t="shared" ca="1" si="226"/>
        <v/>
      </c>
      <c r="HV73" s="3" t="str">
        <f t="shared" ca="1" si="216"/>
        <v/>
      </c>
      <c r="HW73" s="3" t="str">
        <f t="shared" ca="1" si="202"/>
        <v/>
      </c>
      <c r="HX73" s="3" t="str">
        <f t="shared" ca="1" si="165"/>
        <v/>
      </c>
      <c r="HY73" s="37" t="e">
        <f t="shared" ref="HY73:HY104" ca="1" si="397">IF(SUM(HQ73:HX73)=0,NA(),E73)</f>
        <v>#N/A</v>
      </c>
      <c r="IA73" s="3" t="e">
        <f t="shared" ca="1" si="333"/>
        <v>#NUM!</v>
      </c>
      <c r="IB73" s="3" t="e">
        <f t="shared" ca="1" si="203"/>
        <v>#NUM!</v>
      </c>
      <c r="IC73" s="2" t="e">
        <f t="shared" ca="1" si="167"/>
        <v>#NUM!</v>
      </c>
      <c r="ID73" s="37" t="e">
        <f t="shared" ref="ID73:ID104" ca="1" si="398">IF(IC73&gt;0,E73,NA())</f>
        <v>#NUM!</v>
      </c>
      <c r="IE73" s="3" t="e">
        <f t="shared" ca="1" si="334"/>
        <v>#NUM!</v>
      </c>
      <c r="IF73" s="3" t="e">
        <f t="shared" ca="1" si="335"/>
        <v>#NUM!</v>
      </c>
      <c r="IG73" s="2" t="e">
        <f t="shared" ca="1" si="170"/>
        <v>#NUM!</v>
      </c>
      <c r="IH73" s="37" t="e">
        <f t="shared" ref="IH73:IH104" ca="1" si="399">IF(IG73&gt;0,E73,NA())</f>
        <v>#NUM!</v>
      </c>
      <c r="II73" s="3" t="e">
        <f t="shared" si="171"/>
        <v>#N/A</v>
      </c>
      <c r="IJ73" s="3" t="e">
        <f t="shared" si="172"/>
        <v>#N/A</v>
      </c>
      <c r="IK73" s="3" t="e">
        <f t="shared" ca="1" si="346"/>
        <v>#N/A</v>
      </c>
      <c r="IL73" s="3" t="e">
        <f t="shared" ca="1" si="270"/>
        <v>#N/A</v>
      </c>
      <c r="IM73" s="3" t="e">
        <f t="shared" ca="1" si="267"/>
        <v>#N/A</v>
      </c>
      <c r="IN73" s="3" t="e">
        <f t="shared" ca="1" si="265"/>
        <v>#N/A</v>
      </c>
      <c r="IO73" s="3" t="e">
        <f t="shared" ca="1" si="263"/>
        <v>#N/A</v>
      </c>
      <c r="IP73" s="3" t="e">
        <f t="shared" ca="1" si="261"/>
        <v>#N/A</v>
      </c>
      <c r="IQ73" s="3" t="e">
        <f t="shared" ca="1" si="259"/>
        <v>#N/A</v>
      </c>
      <c r="IR73" s="3" t="e">
        <f t="shared" ca="1" si="257"/>
        <v>#N/A</v>
      </c>
      <c r="IS73" s="3" t="e">
        <f t="shared" ca="1" si="251"/>
        <v>#N/A</v>
      </c>
      <c r="IT73" s="3" t="e">
        <f t="shared" ca="1" si="243"/>
        <v>#N/A</v>
      </c>
      <c r="IU73" s="3" t="e">
        <f t="shared" ca="1" si="237"/>
        <v>#N/A</v>
      </c>
      <c r="IV73" s="3" t="e">
        <f t="shared" ca="1" si="227"/>
        <v>#N/A</v>
      </c>
      <c r="IW73" s="3" t="e">
        <f t="shared" ca="1" si="217"/>
        <v>#N/A</v>
      </c>
      <c r="IX73" s="3" t="e">
        <f t="shared" ca="1" si="204"/>
        <v>#N/A</v>
      </c>
      <c r="IY73" s="3" t="e">
        <f t="shared" ca="1" si="173"/>
        <v>#N/A</v>
      </c>
      <c r="IZ73" s="37" t="e">
        <f t="shared" ref="IZ73:IZ104" ca="1" si="400">IF(SUM(IK73:IY73)=0, NA(), E73)</f>
        <v>#N/A</v>
      </c>
      <c r="JB73" s="3" t="str">
        <f t="shared" si="174"/>
        <v/>
      </c>
      <c r="JC73" s="55" t="e">
        <f t="shared" ref="JC73:JC104" si="401">GP73</f>
        <v>#NUM!</v>
      </c>
      <c r="JD73" s="41" t="e">
        <f t="shared" si="176"/>
        <v>#NUM!</v>
      </c>
      <c r="JE73" s="41" t="e">
        <f t="shared" si="177"/>
        <v>#NUM!</v>
      </c>
      <c r="JF73" s="3" t="e">
        <f t="shared" si="178"/>
        <v>#NUM!</v>
      </c>
      <c r="JG73" s="41" t="e">
        <f t="shared" si="179"/>
        <v>#NUM!</v>
      </c>
      <c r="JH73" s="41" t="e">
        <f t="shared" si="180"/>
        <v>#NUM!</v>
      </c>
      <c r="JJ73" s="37" t="e">
        <f t="shared" si="181"/>
        <v>#NUM!</v>
      </c>
      <c r="JL73" s="3" t="e">
        <f t="shared" si="182"/>
        <v>#NUM!</v>
      </c>
      <c r="JM73" s="3" t="e">
        <f t="shared" ca="1" si="337"/>
        <v>#NUM!</v>
      </c>
      <c r="JP73" s="37" t="e">
        <f t="shared" ca="1" si="183"/>
        <v>#NUM!</v>
      </c>
      <c r="JR73" s="37" t="str">
        <f t="shared" si="184"/>
        <v/>
      </c>
      <c r="JS73" s="3" t="str">
        <f t="shared" si="185"/>
        <v/>
      </c>
      <c r="JT73" s="3" t="str">
        <f t="shared" ca="1" si="344"/>
        <v xml:space="preserve"> </v>
      </c>
      <c r="JU73" s="3" t="str">
        <f t="shared" ca="1" si="253"/>
        <v/>
      </c>
      <c r="JV73" s="3" t="str">
        <f t="shared" ca="1" si="244"/>
        <v/>
      </c>
      <c r="JW73" s="3" t="str">
        <f t="shared" ca="1" si="238"/>
        <v/>
      </c>
      <c r="JX73" s="3" t="str">
        <f t="shared" ca="1" si="228"/>
        <v/>
      </c>
      <c r="JY73" s="3" t="str">
        <f t="shared" ca="1" si="218"/>
        <v/>
      </c>
      <c r="JZ73" s="3" t="str">
        <f t="shared" ca="1" si="206"/>
        <v/>
      </c>
      <c r="KA73" s="3" t="str">
        <f t="shared" ca="1" si="186"/>
        <v/>
      </c>
      <c r="KB73" s="3" t="e">
        <f t="shared" ca="1" si="187"/>
        <v>#N/A</v>
      </c>
      <c r="KC73" s="3" t="str">
        <f t="shared" ca="1" si="345"/>
        <v xml:space="preserve"> </v>
      </c>
      <c r="KD73" s="3" t="str">
        <f t="shared" ca="1" si="255"/>
        <v/>
      </c>
      <c r="KE73" s="3" t="str">
        <f t="shared" ca="1" si="245"/>
        <v/>
      </c>
      <c r="KF73" s="3" t="str">
        <f t="shared" ca="1" si="239"/>
        <v/>
      </c>
      <c r="KG73" s="3" t="str">
        <f t="shared" ca="1" si="229"/>
        <v/>
      </c>
      <c r="KH73" s="3" t="str">
        <f t="shared" ca="1" si="219"/>
        <v/>
      </c>
      <c r="KI73" s="3" t="str">
        <f t="shared" ca="1" si="207"/>
        <v/>
      </c>
      <c r="KJ73" s="3" t="str">
        <f t="shared" ca="1" si="188"/>
        <v/>
      </c>
      <c r="KK73" s="3" t="e">
        <f t="shared" ca="1" si="189"/>
        <v>#N/A</v>
      </c>
      <c r="KU73" s="3" t="e">
        <f t="shared" si="190"/>
        <v>#NUM!</v>
      </c>
      <c r="KV73" s="3" t="e">
        <f t="shared" si="191"/>
        <v>#NUM!</v>
      </c>
      <c r="KW73" s="3" t="e">
        <f t="shared" ca="1" si="347"/>
        <v>#NUM!</v>
      </c>
      <c r="KX73" s="3" t="e">
        <f t="shared" ca="1" si="272"/>
        <v>#NUM!</v>
      </c>
      <c r="KY73" s="3" t="e">
        <f t="shared" ca="1" si="268"/>
        <v>#NUM!</v>
      </c>
      <c r="KZ73" s="3" t="e">
        <f t="shared" ca="1" si="266"/>
        <v>#NUM!</v>
      </c>
      <c r="LA73" s="3" t="e">
        <f t="shared" ca="1" si="264"/>
        <v>#NUM!</v>
      </c>
      <c r="LB73" s="3" t="e">
        <f t="shared" ca="1" si="262"/>
        <v>#NUM!</v>
      </c>
      <c r="LC73" s="3" t="e">
        <f t="shared" ca="1" si="260"/>
        <v>#NUM!</v>
      </c>
      <c r="LD73" s="3" t="e">
        <f t="shared" ca="1" si="258"/>
        <v>#NUM!</v>
      </c>
      <c r="LE73" s="3" t="e">
        <f t="shared" ca="1" si="256"/>
        <v>#NUM!</v>
      </c>
      <c r="LF73" s="3" t="e">
        <f t="shared" ca="1" si="246"/>
        <v>#NUM!</v>
      </c>
      <c r="LG73" s="3" t="e">
        <f t="shared" ca="1" si="240"/>
        <v>#NUM!</v>
      </c>
      <c r="LH73" s="3" t="e">
        <f t="shared" ca="1" si="230"/>
        <v>#NUM!</v>
      </c>
      <c r="LI73" s="3" t="e">
        <f t="shared" ca="1" si="220"/>
        <v>#NUM!</v>
      </c>
      <c r="LJ73" s="3" t="e">
        <f t="shared" ca="1" si="208"/>
        <v>#NUM!</v>
      </c>
      <c r="LK73" s="3" t="e">
        <f t="shared" ca="1" si="192"/>
        <v>#NUM!</v>
      </c>
      <c r="LL73" s="37" t="e">
        <f t="shared" ref="LL73:LL104" ca="1" si="402">IF(SUM(KW73:LK73)=0, NA(), JB73)</f>
        <v>#NUM!</v>
      </c>
    </row>
    <row r="74" spans="1:324" s="3" customFormat="1">
      <c r="A74" s="42" t="e">
        <f>IF(D74="","",Data!C82)</f>
        <v>#N/A</v>
      </c>
      <c r="B74" s="5" t="e">
        <f>IF(D74="","",Data!B82)</f>
        <v>#N/A</v>
      </c>
      <c r="C74" s="3">
        <v>66</v>
      </c>
      <c r="D74" s="3" t="e">
        <f>IF(Data!C82="", NA(), Data!C82)</f>
        <v>#N/A</v>
      </c>
      <c r="E74" s="3" t="str">
        <f>IF(Data!C82="", " ", Data!D82)</f>
        <v xml:space="preserve"> </v>
      </c>
      <c r="F74" s="3" t="str">
        <f>IF(E74=" "," ",Data!F$26)</f>
        <v xml:space="preserve"> </v>
      </c>
      <c r="G74" s="3" t="str">
        <f>IF($C74&lt;Data!$F$37,"x"," ")</f>
        <v xml:space="preserve"> </v>
      </c>
      <c r="H74" s="3" t="e">
        <f>IF(I74="",#REF!,I74)</f>
        <v>#N/A</v>
      </c>
      <c r="I74" s="2" t="e">
        <f t="shared" ref="I74:I137" si="403">IF(B74&lt;&gt;C74,"",IF(AC74="","",AC74))</f>
        <v>#N/A</v>
      </c>
      <c r="J74" s="3" t="str">
        <f>IF(AND(Data!$F$37&lt;&gt;""),IF(AD74=$E74,1,""))</f>
        <v/>
      </c>
      <c r="K74" s="3">
        <f>IF(AND(Data!$F$40&lt;&gt;""),IF(AE74=$E74,2,""))</f>
        <v>2</v>
      </c>
      <c r="L74" s="3" t="str">
        <f>IF(AND(Data!$F$43&lt;&gt;""),IF(AF74=$E74,3,""))</f>
        <v/>
      </c>
      <c r="M74" s="3" t="str">
        <f>IF(AND(Data!$F$46&lt;&gt;""),IF(AG74=$E74,4,""))</f>
        <v/>
      </c>
      <c r="N74" s="3" t="str">
        <f>IF(AND(Data!$F$49&lt;&gt;""),IF(AH74=$E74,5,""))</f>
        <v/>
      </c>
      <c r="O74" s="3" t="str">
        <f>IF(AND(Calc!$LQ$3&lt;&gt;""),IF(AI74=$E74,6,""))</f>
        <v/>
      </c>
      <c r="P74" s="3">
        <f t="shared" ref="P74:P137" si="404">IF(J74&lt;&gt;"",J74, K74)</f>
        <v>2</v>
      </c>
      <c r="Q74" s="3">
        <f t="shared" ref="Q74:Q137" si="405">IF(K74&lt;&gt;"",K74, L74)</f>
        <v>2</v>
      </c>
      <c r="R74" s="3" t="str">
        <f t="shared" ref="R74:R137" si="406">IF(L74&lt;&gt;"",L74, M74)</f>
        <v/>
      </c>
      <c r="S74" s="3" t="str">
        <f t="shared" ref="S74:S137" si="407">IF(M74&lt;&gt;"",M74, N74)</f>
        <v/>
      </c>
      <c r="T74" s="3" t="str">
        <f t="shared" ref="T74:T137" si="408">IF(N74&lt;&gt;"",N74, O74)</f>
        <v/>
      </c>
      <c r="U74" s="3">
        <f t="shared" ref="U74:U137" si="409">IF(P74&lt;&gt;"",P74, Q74)</f>
        <v>2</v>
      </c>
      <c r="V74" s="3">
        <f t="shared" ref="V74:V137" si="410">IF(Q74&lt;&gt;"",Q74, R74)</f>
        <v>2</v>
      </c>
      <c r="W74" s="3" t="str">
        <f t="shared" ref="W74:W137" si="411">IF(R74&lt;&gt;"",R74, S74)</f>
        <v/>
      </c>
      <c r="X74" s="3" t="str">
        <f t="shared" ref="X74:X137" si="412">IF(S74&lt;&gt;"",S74, T74)</f>
        <v/>
      </c>
      <c r="Y74" s="3">
        <f t="shared" ref="Y74:Y137" si="413">IF(U74&lt;&gt;"",U74, V74)</f>
        <v>2</v>
      </c>
      <c r="Z74" s="3">
        <f t="shared" ref="Z74:Z137" si="414">IF(V74&lt;&gt;"",V74, W74)</f>
        <v>2</v>
      </c>
      <c r="AA74" s="3" t="str">
        <f t="shared" ref="AA74:AA137" si="415">IF(W74&lt;&gt;"",W74, X74)</f>
        <v/>
      </c>
      <c r="AB74" s="3">
        <f t="shared" ref="AB74:AB137" si="416">IF(Y74&lt;&gt;"",Y74, Z74)</f>
        <v>2</v>
      </c>
      <c r="AC74" s="49">
        <f t="shared" ref="AC74:AC137" si="417">IF(AB74&lt;&gt;"",AB74, AA74)</f>
        <v>2</v>
      </c>
      <c r="AD74" s="3" t="str">
        <f>IF($C74&lt;Data!$F$37,E74,"")</f>
        <v/>
      </c>
      <c r="AE74" s="3" t="str">
        <f>IF(AND($C74&gt;=Data!$F$37),IF($C74&lt;Data!$F$40,E74,""))</f>
        <v xml:space="preserve"> </v>
      </c>
      <c r="AF74" s="3" t="b">
        <f>IF(AND($C74&gt;=Data!$F$40),IF($C74&lt;Data!$F$43,E74,""))</f>
        <v>0</v>
      </c>
      <c r="AG74" s="3" t="b">
        <f>IF(AND($C74&gt;=Data!$F$43),IF($C74&lt;Data!$F$46,E74,""))</f>
        <v>0</v>
      </c>
      <c r="AH74" s="3" t="b">
        <f>IF(AND($C74&gt;=Data!$F$46),IF($C74&lt;Data!$F$49,E74,""))</f>
        <v>0</v>
      </c>
      <c r="AI74" s="3" t="b">
        <f>IF(AND($C74&gt;=Data!$F$49),IF($C74&lt;=Calc!$LQ$3,E74,""))</f>
        <v>0</v>
      </c>
      <c r="AJ74" s="3" t="str">
        <f t="shared" si="349"/>
        <v xml:space="preserve"> </v>
      </c>
      <c r="AK74" s="3" t="str">
        <f t="shared" si="350"/>
        <v/>
      </c>
      <c r="AL74" s="3" t="e">
        <f t="shared" ref="AL74:AL137" si="418">IF($AC74=2,(MEDIAN(AE$9:AE$208)),"")</f>
        <v>#NUM!</v>
      </c>
      <c r="AM74" s="3" t="str">
        <f t="shared" ref="AM74:AM137" si="419">IF($AC74=3,(MEDIAN(AF$9:AF$208)),"")</f>
        <v/>
      </c>
      <c r="AN74" s="3" t="str">
        <f t="shared" ref="AN74:AN137" si="420">IF($AC74=4,(MEDIAN(AG$9:AG$208)),"")</f>
        <v/>
      </c>
      <c r="AO74" s="3" t="str">
        <f t="shared" ref="AO74:AO137" si="421">IF($AC74=5,(MEDIAN(AH$9:AH$208)),"")</f>
        <v/>
      </c>
      <c r="AP74" s="3" t="str">
        <f t="shared" ref="AP74:AP137" si="422">IF($AC74=6,(MEDIAN(AI$9:AI$208)),"")</f>
        <v/>
      </c>
      <c r="AQ74" s="3" t="e">
        <f t="shared" si="338"/>
        <v>#NUM!</v>
      </c>
      <c r="AR74" s="3" t="e">
        <f t="shared" si="339"/>
        <v>#NUM!</v>
      </c>
      <c r="AS74" s="3" t="str">
        <f t="shared" si="340"/>
        <v/>
      </c>
      <c r="AT74" s="3" t="str">
        <f t="shared" ref="AT74:AT137" si="423">IF(AN74&lt;&gt;"",AN74,AO74)</f>
        <v/>
      </c>
      <c r="AU74" s="3" t="str">
        <f t="shared" ref="AU74:AU137" si="424">IF(AO74&lt;&gt;"",AO74,AP74)</f>
        <v/>
      </c>
      <c r="AV74" s="3" t="e">
        <f t="shared" ref="AV74:AV137" si="425">IF(AQ74&lt;&gt;"",AQ74,AR74)</f>
        <v>#NUM!</v>
      </c>
      <c r="AW74" s="3" t="e">
        <f t="shared" ref="AW74:AW137" si="426">IF(AR74&lt;&gt;"",AR74,AS74)</f>
        <v>#NUM!</v>
      </c>
      <c r="AX74" s="3" t="str">
        <f t="shared" ref="AX74:AX137" si="427">IF(AS74&lt;&gt;"",AS74,AT74)</f>
        <v/>
      </c>
      <c r="AY74" s="3" t="str">
        <f t="shared" ref="AY74:AY137" si="428">IF(AT74&lt;&gt;"",AT74,AU74)</f>
        <v/>
      </c>
      <c r="AZ74" s="3" t="e">
        <f t="shared" ref="AZ74:AZ137" si="429">IF(AV74&lt;&gt;"",AV74,AW74)</f>
        <v>#NUM!</v>
      </c>
      <c r="BA74" s="3" t="e">
        <f t="shared" ref="BA74:BA137" si="430">IF(AW74&lt;&gt;"",AW74,AX74)</f>
        <v>#NUM!</v>
      </c>
      <c r="BB74" s="3" t="str">
        <f t="shared" ref="BB74:BB137" si="431">IF(AX74&lt;&gt;"",AX74,AY74)</f>
        <v/>
      </c>
      <c r="BC74" s="3" t="e">
        <f t="shared" ref="BC74:BC137" si="432">IF(AZ74&lt;&gt;"",AZ74,BA74)</f>
        <v>#NUM!</v>
      </c>
      <c r="BD74" s="3" t="e">
        <f t="shared" ref="BD74:BD137" si="433">IF(BA74&lt;&gt;"",BA74,BB74)</f>
        <v>#NUM!</v>
      </c>
      <c r="BE74" s="3" t="e">
        <f t="shared" ref="BE74:BE137" si="434">IF($BC74&lt;&gt;"",$BC74,$BD74)</f>
        <v>#NUM!</v>
      </c>
      <c r="BF74" s="9" t="e">
        <f t="shared" si="351"/>
        <v>#N/A</v>
      </c>
      <c r="BG74" s="3" t="e">
        <f t="shared" si="352"/>
        <v>#N/A</v>
      </c>
      <c r="BH74" s="3" t="e">
        <f t="shared" si="348"/>
        <v>#N/A</v>
      </c>
      <c r="BI74" s="3" t="e">
        <f t="shared" ref="BI74:BI137" si="435">IF($BC74&lt;&gt;"",$BC74,$BD74)</f>
        <v>#NUM!</v>
      </c>
      <c r="BJ74" s="44" t="str">
        <f t="shared" ref="BJ74:BJ137" si="436">IF(E74&lt;&gt; " ", BI74, "")</f>
        <v/>
      </c>
      <c r="BK74" s="52">
        <f t="shared" si="353"/>
        <v>2</v>
      </c>
      <c r="BL74" s="52" t="str">
        <f t="shared" ca="1" si="341"/>
        <v xml:space="preserve"> </v>
      </c>
      <c r="BM74" s="52" t="str">
        <f t="shared" ca="1" si="232"/>
        <v xml:space="preserve"> </v>
      </c>
      <c r="BN74" s="52" t="str">
        <f t="shared" ca="1" si="221"/>
        <v xml:space="preserve"> </v>
      </c>
      <c r="BO74" s="52" t="str">
        <f t="shared" ca="1" si="209"/>
        <v xml:space="preserve"> </v>
      </c>
      <c r="BP74" s="52" t="str">
        <f t="shared" ca="1" si="194"/>
        <v xml:space="preserve"> </v>
      </c>
      <c r="BQ74" s="52" t="str">
        <f t="shared" ca="1" si="194"/>
        <v xml:space="preserve"> </v>
      </c>
      <c r="BR74" s="52" t="e">
        <f t="shared" ca="1" si="354"/>
        <v>#N/A</v>
      </c>
      <c r="BS74" s="52"/>
      <c r="BT74" s="3" t="str">
        <f t="shared" si="355"/>
        <v/>
      </c>
      <c r="BU74" s="3">
        <f t="shared" si="356"/>
        <v>0</v>
      </c>
      <c r="BV74" s="3">
        <f t="shared" ref="BV74:BV137" si="437">IF(BJ74=BJ75, 1, 0)</f>
        <v>1</v>
      </c>
      <c r="BW74" s="3">
        <f t="shared" ref="BW74:BW105" si="438">IF(BT74=1, ((BT74+BW73)-BU74), 0)</f>
        <v>0</v>
      </c>
      <c r="BX74" s="3" t="str">
        <f t="shared" ca="1" si="357"/>
        <v xml:space="preserve"> </v>
      </c>
      <c r="BY74" s="3" t="str">
        <f t="shared" ca="1" si="233"/>
        <v/>
      </c>
      <c r="BZ74" s="3" t="str">
        <f t="shared" ca="1" si="222"/>
        <v/>
      </c>
      <c r="CA74" s="3" t="str">
        <f t="shared" ca="1" si="210"/>
        <v/>
      </c>
      <c r="CB74" s="3" t="str">
        <f t="shared" ca="1" si="195"/>
        <v/>
      </c>
      <c r="CC74" s="3" t="str">
        <f t="shared" ca="1" si="195"/>
        <v/>
      </c>
      <c r="CD74" s="3" t="str">
        <f t="shared" ca="1" si="358"/>
        <v/>
      </c>
      <c r="CE74" s="3" t="str">
        <f t="shared" ca="1" si="359"/>
        <v/>
      </c>
      <c r="CF74" s="3" t="str">
        <f t="shared" si="360"/>
        <v/>
      </c>
      <c r="CG74" s="37" t="e">
        <f t="shared" ca="1" si="361"/>
        <v>#N/A</v>
      </c>
      <c r="CH74" s="3" t="str">
        <f t="shared" si="362"/>
        <v/>
      </c>
      <c r="CI74" s="3">
        <f t="shared" ref="CI74:CI137" si="439">IF(E74=BJ74,1,0)</f>
        <v>0</v>
      </c>
      <c r="CJ74" s="3">
        <f t="shared" si="196"/>
        <v>1</v>
      </c>
      <c r="CK74" s="3">
        <f t="shared" ref="CK74:CK105" si="440">IF(CH74=1, ((CH74+CK73)-BU74), 0)</f>
        <v>0</v>
      </c>
      <c r="CL74" s="3" t="str">
        <f t="shared" ca="1" si="363"/>
        <v xml:space="preserve"> </v>
      </c>
      <c r="CM74" s="3" t="str">
        <f t="shared" ca="1" si="234"/>
        <v/>
      </c>
      <c r="CN74" s="3" t="str">
        <f t="shared" ca="1" si="223"/>
        <v/>
      </c>
      <c r="CO74" s="3" t="str">
        <f t="shared" ca="1" si="211"/>
        <v/>
      </c>
      <c r="CP74" s="3" t="str">
        <f t="shared" ca="1" si="198"/>
        <v/>
      </c>
      <c r="CQ74" s="3" t="str">
        <f t="shared" ca="1" si="198"/>
        <v/>
      </c>
      <c r="CR74" s="3" t="str">
        <f t="shared" ref="CR74:CR137" ca="1" si="441">IF(CS74="","",IF(CT74="","",IF(CJ74=1,1,"")))</f>
        <v/>
      </c>
      <c r="CS74" s="3" t="str">
        <f t="shared" ca="1" si="364"/>
        <v/>
      </c>
      <c r="CT74" s="3" t="str">
        <f t="shared" ref="CT74:CT137" si="442">IF(CK75&lt;=CK74,"",IF(CS74="","",1))</f>
        <v/>
      </c>
      <c r="CU74" s="37" t="e">
        <f t="shared" ref="CU74:CU137" ca="1" si="443">IF(SUM(CL74:CQ74)=0, NA(),E74)</f>
        <v>#N/A</v>
      </c>
      <c r="CW74" s="3" t="str">
        <f t="shared" ref="CW74:CW105" ca="1" si="444">IF(AND(COUNT(E74)=1, E74&gt;OFFSET(E74,-1,0)), 1, IF(ISNA(BJ74)=TRUE, "", IF(AND(OR(E74=OFFSET(E74,-1,0), E74=BJ74), COUNT(E74)=1), 0, "")))</f>
        <v/>
      </c>
      <c r="CX74" s="3">
        <f t="shared" ca="1" si="212"/>
        <v>0</v>
      </c>
      <c r="CY74" s="2">
        <f t="shared" ref="CY74:CY137" ca="1" si="445">IF(AND(CX74&gt;=5, OFFSET(CX74,1,0)=0, COUNTBLANK(CX74)=0), 1, 0)</f>
        <v>0</v>
      </c>
      <c r="CZ74" s="3" t="str">
        <f t="shared" ca="1" si="365"/>
        <v/>
      </c>
      <c r="DA74" s="3" t="str">
        <f t="shared" ca="1" si="366"/>
        <v/>
      </c>
      <c r="DB74" s="3" t="str">
        <f t="shared" ca="1" si="367"/>
        <v/>
      </c>
      <c r="DC74" s="3" t="str">
        <f t="shared" ca="1" si="368"/>
        <v/>
      </c>
      <c r="DD74" s="37" t="e">
        <f t="shared" ca="1" si="369"/>
        <v>#N/A</v>
      </c>
      <c r="DE74" s="3" t="str">
        <f t="shared" ref="DE74:DE105" ca="1" si="446">IF(AND(COUNT(E74)=1, E74&lt;OFFSET(E74,-1,0)), 1, IF(ISNA(BJ74)=TRUE, "", IF(AND(OR(E74=OFFSET(E74,-1,0), E74=BJ74), COUNT(E74)=1), 0, "")))</f>
        <v/>
      </c>
      <c r="DF74" s="3">
        <f t="shared" ca="1" si="199"/>
        <v>0</v>
      </c>
      <c r="DG74" s="2">
        <f t="shared" ref="DG74:DG137" ca="1" si="447">IF(AND(DF74&gt;=5, OFFSET(DF74,1,0)=0, COUNTBLANK(DF74)=0), 1, 0)</f>
        <v>0</v>
      </c>
      <c r="DH74" s="3" t="str">
        <f t="shared" ca="1" si="370"/>
        <v/>
      </c>
      <c r="DI74" s="3" t="str">
        <f t="shared" ca="1" si="273"/>
        <v/>
      </c>
      <c r="DJ74" s="3" t="str">
        <f t="shared" ca="1" si="371"/>
        <v/>
      </c>
      <c r="DK74" s="3" t="str">
        <f t="shared" ref="DK74:DK137" ca="1" si="448">IF(DI74=9,DH74, "")</f>
        <v/>
      </c>
      <c r="DL74" s="37" t="e">
        <f t="shared" ca="1" si="372"/>
        <v>#N/A</v>
      </c>
      <c r="DN74" s="2" t="str">
        <f t="shared" si="373"/>
        <v xml:space="preserve"> </v>
      </c>
      <c r="DO74" s="3" t="str">
        <f t="shared" ref="DO74:DO137" si="449">IF(DN74&lt;&gt;0,DN74,IF(DN75&lt;&gt;0,DN75,IF(DN76&lt;&gt;0,DN76,IF(DN77&lt;&gt;0,DN77,IF(DN78&lt;&gt;0,DN78,IF(DN79&lt;&gt;0,DN79,NA()))))))</f>
        <v xml:space="preserve"> </v>
      </c>
      <c r="DP74" s="3" t="str">
        <f t="shared" ref="DP74:DP137" si="450">IF(AND(DO75=DO74,COUNT(DO74)=1),0,IF(AND(COUNT(DO74)=1,DO75&lt;&gt;DO74),1," "))</f>
        <v xml:space="preserve"> </v>
      </c>
      <c r="DT74" s="37" t="e">
        <f t="shared" si="374"/>
        <v>#N/A</v>
      </c>
      <c r="DU74" s="7">
        <v>67</v>
      </c>
      <c r="DV74" s="7">
        <v>27</v>
      </c>
      <c r="DW74" s="7">
        <v>41</v>
      </c>
      <c r="DX74" s="7"/>
      <c r="DY74" s="7" t="e">
        <f t="shared" si="375"/>
        <v>#NUM!</v>
      </c>
      <c r="DZ74" s="7" t="e">
        <f t="shared" si="376"/>
        <v>#NUM!</v>
      </c>
      <c r="EA74" s="7" t="e">
        <f t="shared" si="377"/>
        <v>#NUM!</v>
      </c>
      <c r="EB74" s="7" t="e">
        <f t="shared" ref="EB74:EB105" si="451">IF(E74&lt;(DZ74*0.5), E74, #N/A)</f>
        <v>#NUM!</v>
      </c>
      <c r="EC74" s="3" t="e">
        <f t="shared" si="378"/>
        <v>#NUM!</v>
      </c>
      <c r="ED74" s="3" t="str">
        <f t="shared" ref="ED74:ED137" si="452">IF($AC74=1,(AVERAGE(AD$9:AD$208)),"")</f>
        <v/>
      </c>
      <c r="EE74" s="3" t="e">
        <f t="shared" ref="EE74:EE137" si="453">IF($AC74=2,(AVERAGE(AE$9:AE$208)),"")</f>
        <v>#DIV/0!</v>
      </c>
      <c r="EF74" s="3" t="str">
        <f t="shared" ref="EF74:EF137" si="454">IF($AC74=3,(AVERAGE(AF$9:AF$208)),"")</f>
        <v/>
      </c>
      <c r="EG74" s="3" t="str">
        <f t="shared" ref="EG74:EG137" si="455">IF($AC74=4,(AVERAGE(AG$9:AG$208)),"")</f>
        <v/>
      </c>
      <c r="EH74" s="3" t="str">
        <f t="shared" ref="EH74:EH137" si="456">IF($AC74=5,(AVERAGE(AH$9:AH$208)),"")</f>
        <v/>
      </c>
      <c r="EI74" s="3" t="str">
        <f t="shared" ref="EI74:EI137" si="457">IF($AC74=6,(AVERAGE(AI$9:AI$208)),"")</f>
        <v/>
      </c>
      <c r="EJ74" s="3" t="e">
        <f t="shared" ref="EJ74:EJ137" si="458">IF(ED74&lt;&gt;"",ED74,EE74)</f>
        <v>#DIV/0!</v>
      </c>
      <c r="EK74" s="3" t="e">
        <f t="shared" ref="EK74:EK137" si="459">IF(EE74&lt;&gt;"",EE74,EF74)</f>
        <v>#DIV/0!</v>
      </c>
      <c r="EL74" s="3" t="str">
        <f t="shared" ref="EL74:EL137" si="460">IF(EF74&lt;&gt;"",EF74,EG74)</f>
        <v/>
      </c>
      <c r="EM74" s="3" t="str">
        <f t="shared" ref="EM74:EM137" si="461">IF(EG74&lt;&gt;"",EG74,EH74)</f>
        <v/>
      </c>
      <c r="EN74" s="3" t="str">
        <f t="shared" ref="EN74:EN137" si="462">IF(EH74&lt;&gt;"",EH74,EI74)</f>
        <v/>
      </c>
      <c r="EO74" s="3" t="e">
        <f t="shared" ref="EO74:EO137" si="463">IF(EJ74&lt;&gt;"",EJ74,EK74)</f>
        <v>#DIV/0!</v>
      </c>
      <c r="EP74" s="3" t="e">
        <f t="shared" ref="EP74:EP137" si="464">IF(EK74&lt;&gt;"",EK74,EL74)</f>
        <v>#DIV/0!</v>
      </c>
      <c r="EQ74" s="3" t="str">
        <f t="shared" ref="EQ74:EQ137" si="465">IF(EL74&lt;&gt;"",EL74,EM74)</f>
        <v/>
      </c>
      <c r="ER74" s="3" t="str">
        <f t="shared" ref="ER74:ER137" si="466">IF(EM74&lt;&gt;"",EM74,EN74)</f>
        <v/>
      </c>
      <c r="ES74" s="3" t="e">
        <f t="shared" ref="ES74:ES137" si="467">IF(EO74&lt;&gt;"",EO74,EP74)</f>
        <v>#DIV/0!</v>
      </c>
      <c r="ET74" s="3" t="e">
        <f t="shared" ref="ET74:ET137" si="468">IF(EP74&lt;&gt;"",EP74,EQ74)</f>
        <v>#DIV/0!</v>
      </c>
      <c r="EU74" s="3" t="str">
        <f t="shared" ref="EU74:EU137" si="469">IF(EQ74&lt;&gt;"",EQ74,ER74)</f>
        <v/>
      </c>
      <c r="EV74" s="3" t="e">
        <f t="shared" ref="EV74:EV137" si="470">IF(ES74&lt;&gt;"",ES74,ET74)</f>
        <v>#DIV/0!</v>
      </c>
      <c r="EW74" s="3" t="e">
        <f t="shared" ref="EW74:EW137" si="471">IF(ET74&lt;&gt;"",ET74,EU74)</f>
        <v>#DIV/0!</v>
      </c>
      <c r="EX74" s="3" t="e">
        <f t="shared" ref="EX74:EX137" si="472">IF($BC74&lt;&gt;"",$EV74,$EW74)</f>
        <v>#NUM!</v>
      </c>
      <c r="EZ74" s="40">
        <f t="shared" si="379"/>
        <v>1</v>
      </c>
      <c r="FA74" s="9" t="e">
        <f t="shared" si="380"/>
        <v>#NUM!</v>
      </c>
      <c r="FB74" s="9" t="e">
        <f t="shared" si="381"/>
        <v>#N/A</v>
      </c>
      <c r="FC74" s="9" t="e">
        <f t="shared" si="382"/>
        <v>#N/A</v>
      </c>
      <c r="FD74" s="9" t="e">
        <f t="shared" si="383"/>
        <v>#N/A</v>
      </c>
      <c r="FE74" s="3" t="e">
        <f t="shared" ref="FE74:FE137" si="473">IF($BC74&lt;&gt;"",$EV74,$EW74)</f>
        <v>#NUM!</v>
      </c>
      <c r="FG74" s="3" t="str">
        <f t="shared" ref="FG74:FG137" si="474">IF($AC74=1,(AVERAGE(GB$9:GB$208)),"")</f>
        <v/>
      </c>
      <c r="FH74" s="3" t="e">
        <f t="shared" ref="FH74:FH137" si="475">IF($AC74=2,(AVERAGE(GC$9:GC$208)),"")</f>
        <v>#DIV/0!</v>
      </c>
      <c r="FI74" s="3" t="str">
        <f t="shared" ref="FI74:FI137" si="476">IF($AC74=3,(AVERAGE(GD$9:GD$208)),"")</f>
        <v/>
      </c>
      <c r="FJ74" s="3" t="str">
        <f t="shared" ref="FJ74:FJ137" si="477">IF($AC74=4,(AVERAGE(GE$9:GE$208)),"")</f>
        <v/>
      </c>
      <c r="FK74" s="3" t="str">
        <f t="shared" ref="FK74:FK137" si="478">IF($AC74=5,(AVERAGE(GF$9:GF$208)),"")</f>
        <v/>
      </c>
      <c r="FL74" s="3" t="str">
        <f t="shared" ref="FL74:FL137" si="479">IF($AC74=6,(AVERAGE(GG$9:GG$208)),"")</f>
        <v/>
      </c>
      <c r="FM74" s="3" t="e">
        <f t="shared" ref="FM74:FM137" si="480">IF(FG74&lt;&gt;"",FG74,FH74)</f>
        <v>#DIV/0!</v>
      </c>
      <c r="FN74" s="3" t="e">
        <f t="shared" ref="FN74:FN137" si="481">IF(FH74&lt;&gt;"",FH74,FI74)</f>
        <v>#DIV/0!</v>
      </c>
      <c r="FO74" s="3" t="str">
        <f t="shared" ref="FO74:FO137" si="482">IF(FI74&lt;&gt;"",FI74,FJ74)</f>
        <v/>
      </c>
      <c r="FP74" s="3" t="str">
        <f t="shared" ref="FP74:FP137" si="483">IF(FJ74&lt;&gt;"",FJ74,FK74)</f>
        <v/>
      </c>
      <c r="FQ74" s="3" t="str">
        <f t="shared" ref="FQ74:FQ137" si="484">IF(FK74&lt;&gt;"",FK74,FL74)</f>
        <v/>
      </c>
      <c r="FR74" s="3" t="e">
        <f t="shared" ref="FR74:FR137" si="485">IF(FM74&lt;&gt;"",FM74,FN74)</f>
        <v>#DIV/0!</v>
      </c>
      <c r="FS74" s="3" t="e">
        <f t="shared" ref="FS74:FS137" si="486">IF(FN74&lt;&gt;"",FN74,FO74)</f>
        <v>#DIV/0!</v>
      </c>
      <c r="FT74" s="3" t="str">
        <f t="shared" ref="FT74:FT137" si="487">IF(FO74&lt;&gt;"",FO74,FP74)</f>
        <v/>
      </c>
      <c r="FU74" s="3" t="str">
        <f t="shared" ref="FU74:FU137" si="488">IF(FP74&lt;&gt;"",FP74,FQ74)</f>
        <v/>
      </c>
      <c r="FV74" s="3" t="e">
        <f t="shared" ref="FV74:FV137" si="489">IF(FR74&lt;&gt;"",FR74,FS74)</f>
        <v>#DIV/0!</v>
      </c>
      <c r="FW74" s="3" t="e">
        <f t="shared" ref="FW74:FW137" si="490">IF(FS74&lt;&gt;"",FS74,FT74)</f>
        <v>#DIV/0!</v>
      </c>
      <c r="FX74" s="3" t="str">
        <f t="shared" ref="FX74:FX137" si="491">IF(FT74&lt;&gt;"",FT74,FU74)</f>
        <v/>
      </c>
      <c r="FY74" s="3" t="e">
        <f t="shared" ref="FY74:FY137" si="492">IF(FV74&lt;&gt;"",FV74,FW74)</f>
        <v>#DIV/0!</v>
      </c>
      <c r="FZ74" s="3" t="e">
        <f t="shared" ref="FZ74:FZ137" si="493">IF(FW74&lt;&gt;"",FW74,FX74)</f>
        <v>#DIV/0!</v>
      </c>
      <c r="GA74" s="3" t="e">
        <f t="shared" ref="GA74:GA137" si="494">IF($BC74&lt;&gt;"",$FY74,$FZ74)</f>
        <v>#NUM!</v>
      </c>
      <c r="GB74" s="3" t="str">
        <f t="shared" ref="GB74:GB137" si="495">IF(AD74=$E74,$GI74,"")</f>
        <v/>
      </c>
      <c r="GC74" s="3" t="str">
        <f t="shared" ref="GC74:GC137" si="496">IF(AE74=$E74,$GI74,"")</f>
        <v/>
      </c>
      <c r="GD74" s="3" t="str">
        <f t="shared" ref="GD74:GD137" si="497">IF(AF74=$E74,$GI74,"")</f>
        <v/>
      </c>
      <c r="GE74" s="3" t="str">
        <f t="shared" ref="GE74:GE137" si="498">IF(AG74=$E74,$GI74,"")</f>
        <v/>
      </c>
      <c r="GF74" s="3" t="str">
        <f t="shared" ref="GF74:GF137" si="499">IF(AH74=$E74,$GI74,"")</f>
        <v/>
      </c>
      <c r="GG74" s="3" t="str">
        <f t="shared" ref="GG74:GG137" si="500">IF(AI74=$E74,$GI74,"")</f>
        <v/>
      </c>
      <c r="GI74" s="9" t="str">
        <f t="shared" si="200"/>
        <v/>
      </c>
      <c r="GJ74" s="9" t="str">
        <f t="shared" ref="GJ74:GJ105" si="501">IF(G74="x",GI74, "")</f>
        <v/>
      </c>
      <c r="GK74" s="9" t="str">
        <f t="shared" ref="GK74:GK105" si="502">IF(E74=" ", "", IF(G74=" ", GI74,""))</f>
        <v/>
      </c>
      <c r="GL74" s="41" t="e">
        <f t="shared" ref="GL74:GL137" si="503">AVERAGE(GJ$9:GJ$208)</f>
        <v>#DIV/0!</v>
      </c>
      <c r="GM74" s="41" t="e">
        <f t="shared" ref="GM74:GM137" si="504">AVERAGE(GK$9:GK$208)</f>
        <v>#DIV/0!</v>
      </c>
      <c r="GN74" s="41" t="e">
        <f t="shared" si="384"/>
        <v>#N/A</v>
      </c>
      <c r="GO74" s="41" t="e">
        <f t="shared" si="385"/>
        <v>#N/A</v>
      </c>
      <c r="GP74" s="3" t="e">
        <f t="shared" ref="GP74:GP137" si="505">IF($BC74&lt;&gt;"",$FY74,$FZ74)</f>
        <v>#NUM!</v>
      </c>
      <c r="GQ74" s="55" t="e">
        <f t="shared" si="386"/>
        <v>#NUM!</v>
      </c>
      <c r="GR74" s="55" t="e">
        <f t="shared" si="387"/>
        <v>#NUM!</v>
      </c>
      <c r="GS74" s="3" t="e">
        <f t="shared" si="388"/>
        <v>#NUM!</v>
      </c>
      <c r="GT74" s="3" t="e">
        <f t="shared" si="389"/>
        <v>#NUM!</v>
      </c>
      <c r="GU74" s="3" t="e">
        <f t="shared" si="390"/>
        <v>#NUM!</v>
      </c>
      <c r="GV74" s="3" t="e">
        <f t="shared" si="391"/>
        <v>#NUM!</v>
      </c>
      <c r="GX74" s="37" t="e">
        <f t="shared" si="392"/>
        <v>#NUM!</v>
      </c>
      <c r="GZ74" s="3" t="e">
        <f t="shared" si="393"/>
        <v>#NUM!</v>
      </c>
      <c r="HA74" s="3" t="e">
        <f t="shared" ca="1" si="336"/>
        <v>#NUM!</v>
      </c>
      <c r="HB74" s="2" t="e">
        <f t="shared" ca="1" si="214"/>
        <v>#NUM!</v>
      </c>
      <c r="HC74" s="2" t="e">
        <f t="shared" ca="1" si="224"/>
        <v>#NUM!</v>
      </c>
      <c r="HD74" s="39" t="e">
        <f t="shared" ref="HD74:HD137" ca="1" si="506">IF(AND(OR(HA74=1, HB74=1),GZ74=1), E74, NA())</f>
        <v>#NUM!</v>
      </c>
      <c r="HF74" s="3" t="str">
        <f t="shared" si="394"/>
        <v/>
      </c>
      <c r="HG74" s="3" t="str">
        <f t="shared" si="395"/>
        <v/>
      </c>
      <c r="HH74" s="3" t="str">
        <f t="shared" ca="1" si="342"/>
        <v xml:space="preserve"> </v>
      </c>
      <c r="HI74" s="3" t="str">
        <f t="shared" ca="1" si="248"/>
        <v/>
      </c>
      <c r="HJ74" s="3" t="str">
        <f t="shared" ca="1" si="241"/>
        <v/>
      </c>
      <c r="HK74" s="3" t="str">
        <f t="shared" ca="1" si="235"/>
        <v/>
      </c>
      <c r="HL74" s="3" t="str">
        <f t="shared" ca="1" si="225"/>
        <v/>
      </c>
      <c r="HM74" s="3" t="str">
        <f t="shared" ca="1" si="215"/>
        <v/>
      </c>
      <c r="HN74" s="3" t="str">
        <f t="shared" ca="1" si="201"/>
        <v/>
      </c>
      <c r="HO74" s="3" t="str">
        <f t="shared" ca="1" si="201"/>
        <v/>
      </c>
      <c r="HP74" s="37" t="e">
        <f t="shared" ca="1" si="396"/>
        <v>#N/A</v>
      </c>
      <c r="HQ74" s="3" t="str">
        <f t="shared" ca="1" si="343"/>
        <v xml:space="preserve"> </v>
      </c>
      <c r="HR74" s="3" t="str">
        <f t="shared" ca="1" si="250"/>
        <v/>
      </c>
      <c r="HS74" s="3" t="str">
        <f t="shared" ca="1" si="242"/>
        <v/>
      </c>
      <c r="HT74" s="3" t="str">
        <f t="shared" ca="1" si="236"/>
        <v/>
      </c>
      <c r="HU74" s="3" t="str">
        <f t="shared" ca="1" si="226"/>
        <v/>
      </c>
      <c r="HV74" s="3" t="str">
        <f t="shared" ca="1" si="216"/>
        <v/>
      </c>
      <c r="HW74" s="3" t="str">
        <f t="shared" ca="1" si="202"/>
        <v/>
      </c>
      <c r="HX74" s="3" t="str">
        <f t="shared" ca="1" si="202"/>
        <v/>
      </c>
      <c r="HY74" s="37" t="e">
        <f t="shared" ca="1" si="397"/>
        <v>#N/A</v>
      </c>
      <c r="IA74" s="3" t="e">
        <f t="shared" ref="IA74:IA105" ca="1" si="507">IF(AND(COUNT(E74)=1, E74&gt;OFFSET(E74,-1,0)), 1, IF(ISNA(FE74)=TRUE, "", IF(AND(OR(E74=OFFSET(E74,-1,0), E74=FE74), COUNT(E74)=1), 0, "")))</f>
        <v>#NUM!</v>
      </c>
      <c r="IB74" s="3" t="e">
        <f t="shared" ca="1" si="203"/>
        <v>#NUM!</v>
      </c>
      <c r="IC74" s="2" t="e">
        <f t="shared" ref="IC74:IC137" ca="1" si="508">IF(AND(IB74&gt;=6, OFFSET(IB74,1,0)=0, COUNTBLANK(IB74)=0), 1, 0)</f>
        <v>#NUM!</v>
      </c>
      <c r="ID74" s="37" t="e">
        <f t="shared" ca="1" si="398"/>
        <v>#NUM!</v>
      </c>
      <c r="IE74" s="3" t="e">
        <f t="shared" ref="IE74:IE105" ca="1" si="509">IF(AND(COUNT(E74)=1, E74&lt;OFFSET(E74,-1,0)), 1, IF(ISNA(FE74)=TRUE, "", IF(AND(OR(E74=OFFSET(E74,-1,0), E74=FE74), COUNT(E74)=1), 0, "")))</f>
        <v>#NUM!</v>
      </c>
      <c r="IF74" s="3" t="e">
        <f t="shared" ref="IF74:IF105" ca="1" si="510">IF(COUNTBLANK(IE74)=1,0,IE74+IF73)</f>
        <v>#NUM!</v>
      </c>
      <c r="IG74" s="2" t="e">
        <f t="shared" ref="IG74:IG137" ca="1" si="511">IF(AND(IF74&gt;=6, OFFSET(IF74,1,0)=0, COUNTBLANK(IF74)=0), 1, 0)</f>
        <v>#NUM!</v>
      </c>
      <c r="IH74" s="37" t="e">
        <f t="shared" ca="1" si="399"/>
        <v>#NUM!</v>
      </c>
      <c r="II74" s="3" t="e">
        <f t="shared" ref="II74:II137" si="512">IF(E74=" ", NA(), E74)</f>
        <v>#N/A</v>
      </c>
      <c r="IJ74" s="3" t="e">
        <f t="shared" ref="IJ74:IJ137" si="513">IF(AND(COUNT(II74)=1, II74&gt;GV74, II74&lt;GU74),1,"")</f>
        <v>#N/A</v>
      </c>
      <c r="IK74" s="3" t="e">
        <f t="shared" ca="1" si="346"/>
        <v>#N/A</v>
      </c>
      <c r="IL74" s="3" t="e">
        <f t="shared" ca="1" si="270"/>
        <v>#N/A</v>
      </c>
      <c r="IM74" s="3" t="e">
        <f t="shared" ca="1" si="267"/>
        <v>#N/A</v>
      </c>
      <c r="IN74" s="3" t="e">
        <f t="shared" ca="1" si="265"/>
        <v>#N/A</v>
      </c>
      <c r="IO74" s="3" t="e">
        <f t="shared" ca="1" si="263"/>
        <v>#N/A</v>
      </c>
      <c r="IP74" s="3" t="e">
        <f t="shared" ca="1" si="261"/>
        <v>#N/A</v>
      </c>
      <c r="IQ74" s="3" t="e">
        <f t="shared" ca="1" si="259"/>
        <v>#N/A</v>
      </c>
      <c r="IR74" s="3" t="e">
        <f t="shared" ca="1" si="257"/>
        <v>#N/A</v>
      </c>
      <c r="IS74" s="3" t="e">
        <f t="shared" ca="1" si="251"/>
        <v>#N/A</v>
      </c>
      <c r="IT74" s="3" t="e">
        <f t="shared" ca="1" si="243"/>
        <v>#N/A</v>
      </c>
      <c r="IU74" s="3" t="e">
        <f t="shared" ca="1" si="237"/>
        <v>#N/A</v>
      </c>
      <c r="IV74" s="3" t="e">
        <f t="shared" ca="1" si="227"/>
        <v>#N/A</v>
      </c>
      <c r="IW74" s="3" t="e">
        <f t="shared" ca="1" si="217"/>
        <v>#N/A</v>
      </c>
      <c r="IX74" s="3" t="e">
        <f t="shared" ca="1" si="204"/>
        <v>#N/A</v>
      </c>
      <c r="IY74" s="3" t="e">
        <f t="shared" ca="1" si="204"/>
        <v>#N/A</v>
      </c>
      <c r="IZ74" s="37" t="e">
        <f t="shared" ca="1" si="400"/>
        <v>#N/A</v>
      </c>
      <c r="JB74" s="3" t="str">
        <f t="shared" ref="JB74:JB137" si="514">IF(ISERROR(GI74), NA(), GI74)</f>
        <v/>
      </c>
      <c r="JC74" s="55" t="e">
        <f t="shared" si="401"/>
        <v>#NUM!</v>
      </c>
      <c r="JD74" s="41" t="e">
        <f t="shared" ref="JD74:JD137" si="515">JC74*3.267</f>
        <v>#NUM!</v>
      </c>
      <c r="JE74" s="41" t="e">
        <f t="shared" ref="JE74:JE137" si="516">((JD74-JC74) * (2/3)) + JC74</f>
        <v>#NUM!</v>
      </c>
      <c r="JF74" s="3" t="e">
        <f t="shared" ref="JF74:JF137" si="517">MAX(JC74 - ((JD74-JC74) * (2/3)), 0)</f>
        <v>#NUM!</v>
      </c>
      <c r="JG74" s="41" t="e">
        <f t="shared" ref="JG74:JG137" si="518">((JD74-JC74) * (1/3)) + JC74</f>
        <v>#NUM!</v>
      </c>
      <c r="JH74" s="41" t="e">
        <f t="shared" ref="JH74:JH137" si="519">MAX(JC74 - ((JD74-JC74) * (1/3)), 0)</f>
        <v>#NUM!</v>
      </c>
      <c r="JJ74" s="37" t="e">
        <f t="shared" ref="JJ74:JJ137" si="520">IF(JB74&gt;JD74,JB74,NA())</f>
        <v>#NUM!</v>
      </c>
      <c r="JL74" s="3" t="e">
        <f t="shared" ref="JL74:JL137" si="521">IF(OR(AND(COUNT(JB74)=1, JB74&gt;JE74, JB74&lt;JD74), AND(COUNT(JB74)=1, JB74&lt;JF74)),1,"")</f>
        <v>#NUM!</v>
      </c>
      <c r="JM74" s="3" t="e">
        <f t="shared" ca="1" si="337"/>
        <v>#NUM!</v>
      </c>
      <c r="JP74" s="37" t="e">
        <f t="shared" ref="JP74:JP137" ca="1" si="522">IF(SUM(JM74:JO74)=0, NA(), JB74)</f>
        <v>#NUM!</v>
      </c>
      <c r="JR74" s="37" t="str">
        <f t="shared" ref="JR74:JR137" si="523">IF(COUNT(JB74)=0,"", IF(JB74&gt;JC74,1,""))</f>
        <v/>
      </c>
      <c r="JS74" s="3" t="str">
        <f t="shared" ref="JS74:JS137" si="524">IF(COUNT(JB74)=0,"", IF(JB74&lt;JC74,1,""))</f>
        <v/>
      </c>
      <c r="JT74" s="3" t="str">
        <f t="shared" ca="1" si="344"/>
        <v xml:space="preserve"> </v>
      </c>
      <c r="JU74" s="3" t="str">
        <f t="shared" ca="1" si="253"/>
        <v/>
      </c>
      <c r="JV74" s="3" t="str">
        <f t="shared" ca="1" si="244"/>
        <v/>
      </c>
      <c r="JW74" s="3" t="str">
        <f t="shared" ca="1" si="238"/>
        <v/>
      </c>
      <c r="JX74" s="3" t="str">
        <f t="shared" ca="1" si="228"/>
        <v/>
      </c>
      <c r="JY74" s="3" t="str">
        <f t="shared" ca="1" si="218"/>
        <v/>
      </c>
      <c r="JZ74" s="3" t="str">
        <f t="shared" ca="1" si="206"/>
        <v/>
      </c>
      <c r="KA74" s="3" t="str">
        <f t="shared" ca="1" si="206"/>
        <v/>
      </c>
      <c r="KB74" s="3" t="e">
        <f t="shared" ref="KB74:KB137" ca="1" si="525">IF(SUM(JT74:KA74)=0,NA(),JB74)</f>
        <v>#N/A</v>
      </c>
      <c r="KC74" s="3" t="str">
        <f t="shared" ca="1" si="345"/>
        <v xml:space="preserve"> </v>
      </c>
      <c r="KD74" s="3" t="str">
        <f t="shared" ca="1" si="255"/>
        <v/>
      </c>
      <c r="KE74" s="3" t="str">
        <f t="shared" ca="1" si="245"/>
        <v/>
      </c>
      <c r="KF74" s="3" t="str">
        <f t="shared" ca="1" si="239"/>
        <v/>
      </c>
      <c r="KG74" s="3" t="str">
        <f t="shared" ca="1" si="229"/>
        <v/>
      </c>
      <c r="KH74" s="3" t="str">
        <f t="shared" ca="1" si="219"/>
        <v/>
      </c>
      <c r="KI74" s="3" t="str">
        <f t="shared" ca="1" si="207"/>
        <v/>
      </c>
      <c r="KJ74" s="3" t="str">
        <f t="shared" ca="1" si="207"/>
        <v/>
      </c>
      <c r="KK74" s="3" t="e">
        <f t="shared" ref="KK74:KK137" ca="1" si="526">IF(SUM(KC74:KJ74)=0,NA(),JB74)</f>
        <v>#N/A</v>
      </c>
      <c r="KU74" s="3" t="e">
        <f t="shared" ref="KU74:KU137" si="527">IF(BC74="", NA(), JB74)</f>
        <v>#NUM!</v>
      </c>
      <c r="KV74" s="3" t="e">
        <f t="shared" ref="KV74:KV137" si="528">IF(AND(COUNT(KU74)=1, KU74&gt;JH74, KU74&lt;JG74),1,"")</f>
        <v>#NUM!</v>
      </c>
      <c r="KW74" s="3" t="e">
        <f t="shared" ca="1" si="347"/>
        <v>#NUM!</v>
      </c>
      <c r="KX74" s="3" t="e">
        <f t="shared" ca="1" si="272"/>
        <v>#NUM!</v>
      </c>
      <c r="KY74" s="3" t="e">
        <f t="shared" ca="1" si="268"/>
        <v>#NUM!</v>
      </c>
      <c r="KZ74" s="3" t="e">
        <f t="shared" ca="1" si="266"/>
        <v>#NUM!</v>
      </c>
      <c r="LA74" s="3" t="e">
        <f t="shared" ca="1" si="264"/>
        <v>#NUM!</v>
      </c>
      <c r="LB74" s="3" t="e">
        <f t="shared" ca="1" si="262"/>
        <v>#NUM!</v>
      </c>
      <c r="LC74" s="3" t="e">
        <f t="shared" ca="1" si="260"/>
        <v>#NUM!</v>
      </c>
      <c r="LD74" s="3" t="e">
        <f t="shared" ca="1" si="258"/>
        <v>#NUM!</v>
      </c>
      <c r="LE74" s="3" t="e">
        <f t="shared" ca="1" si="256"/>
        <v>#NUM!</v>
      </c>
      <c r="LF74" s="3" t="e">
        <f t="shared" ca="1" si="246"/>
        <v>#NUM!</v>
      </c>
      <c r="LG74" s="3" t="e">
        <f t="shared" ca="1" si="240"/>
        <v>#NUM!</v>
      </c>
      <c r="LH74" s="3" t="e">
        <f t="shared" ca="1" si="230"/>
        <v>#NUM!</v>
      </c>
      <c r="LI74" s="3" t="e">
        <f t="shared" ca="1" si="220"/>
        <v>#NUM!</v>
      </c>
      <c r="LJ74" s="3" t="e">
        <f t="shared" ca="1" si="208"/>
        <v>#NUM!</v>
      </c>
      <c r="LK74" s="3" t="e">
        <f t="shared" ca="1" si="208"/>
        <v>#NUM!</v>
      </c>
      <c r="LL74" s="37" t="e">
        <f t="shared" ca="1" si="402"/>
        <v>#NUM!</v>
      </c>
    </row>
    <row r="75" spans="1:324" s="3" customFormat="1">
      <c r="A75" s="42" t="e">
        <f>IF(D75="","",Data!C83)</f>
        <v>#N/A</v>
      </c>
      <c r="B75" s="5" t="e">
        <f>IF(D75="","",Data!B83)</f>
        <v>#N/A</v>
      </c>
      <c r="C75" s="3">
        <v>67</v>
      </c>
      <c r="D75" s="3" t="e">
        <f>IF(Data!C83="", NA(), Data!C83)</f>
        <v>#N/A</v>
      </c>
      <c r="E75" s="3" t="str">
        <f>IF(Data!C83="", " ", Data!D83)</f>
        <v xml:space="preserve"> </v>
      </c>
      <c r="F75" s="3" t="str">
        <f>IF(E75=" "," ",Data!F$26)</f>
        <v xml:space="preserve"> </v>
      </c>
      <c r="G75" s="3" t="str">
        <f>IF($C75&lt;Data!$F$37,"x"," ")</f>
        <v xml:space="preserve"> </v>
      </c>
      <c r="H75" s="3" t="e">
        <f>IF(I75="",#REF!,I75)</f>
        <v>#N/A</v>
      </c>
      <c r="I75" s="2" t="e">
        <f t="shared" si="403"/>
        <v>#N/A</v>
      </c>
      <c r="J75" s="3" t="str">
        <f>IF(AND(Data!$F$37&lt;&gt;""),IF(AD75=$E75,1,""))</f>
        <v/>
      </c>
      <c r="K75" s="3">
        <f>IF(AND(Data!$F$40&lt;&gt;""),IF(AE75=$E75,2,""))</f>
        <v>2</v>
      </c>
      <c r="L75" s="3" t="str">
        <f>IF(AND(Data!$F$43&lt;&gt;""),IF(AF75=$E75,3,""))</f>
        <v/>
      </c>
      <c r="M75" s="3" t="str">
        <f>IF(AND(Data!$F$46&lt;&gt;""),IF(AG75=$E75,4,""))</f>
        <v/>
      </c>
      <c r="N75" s="3" t="str">
        <f>IF(AND(Data!$F$49&lt;&gt;""),IF(AH75=$E75,5,""))</f>
        <v/>
      </c>
      <c r="O75" s="3" t="str">
        <f>IF(AND(Calc!$LQ$3&lt;&gt;""),IF(AI75=$E75,6,""))</f>
        <v/>
      </c>
      <c r="P75" s="3">
        <f t="shared" si="404"/>
        <v>2</v>
      </c>
      <c r="Q75" s="3">
        <f t="shared" si="405"/>
        <v>2</v>
      </c>
      <c r="R75" s="3" t="str">
        <f t="shared" si="406"/>
        <v/>
      </c>
      <c r="S75" s="3" t="str">
        <f t="shared" si="407"/>
        <v/>
      </c>
      <c r="T75" s="3" t="str">
        <f t="shared" si="408"/>
        <v/>
      </c>
      <c r="U75" s="3">
        <f t="shared" si="409"/>
        <v>2</v>
      </c>
      <c r="V75" s="3">
        <f t="shared" si="410"/>
        <v>2</v>
      </c>
      <c r="W75" s="3" t="str">
        <f t="shared" si="411"/>
        <v/>
      </c>
      <c r="X75" s="3" t="str">
        <f t="shared" si="412"/>
        <v/>
      </c>
      <c r="Y75" s="3">
        <f t="shared" si="413"/>
        <v>2</v>
      </c>
      <c r="Z75" s="3">
        <f t="shared" si="414"/>
        <v>2</v>
      </c>
      <c r="AA75" s="3" t="str">
        <f t="shared" si="415"/>
        <v/>
      </c>
      <c r="AB75" s="3">
        <f t="shared" si="416"/>
        <v>2</v>
      </c>
      <c r="AC75" s="49">
        <f t="shared" si="417"/>
        <v>2</v>
      </c>
      <c r="AD75" s="3" t="str">
        <f>IF($C75&lt;Data!$F$37,E75,"")</f>
        <v/>
      </c>
      <c r="AE75" s="3" t="str">
        <f>IF(AND($C75&gt;=Data!$F$37),IF($C75&lt;Data!$F$40,E75,""))</f>
        <v xml:space="preserve"> </v>
      </c>
      <c r="AF75" s="3" t="b">
        <f>IF(AND($C75&gt;=Data!$F$40),IF($C75&lt;Data!$F$43,E75,""))</f>
        <v>0</v>
      </c>
      <c r="AG75" s="3" t="b">
        <f>IF(AND($C75&gt;=Data!$F$43),IF($C75&lt;Data!$F$46,E75,""))</f>
        <v>0</v>
      </c>
      <c r="AH75" s="3" t="b">
        <f>IF(AND($C75&gt;=Data!$F$46),IF($C75&lt;Data!$F$49,E75,""))</f>
        <v>0</v>
      </c>
      <c r="AI75" s="3" t="b">
        <f>IF(AND($C75&gt;=Data!$F$49),IF($C75&lt;=Calc!$LQ$3,E75,""))</f>
        <v>0</v>
      </c>
      <c r="AJ75" s="3" t="str">
        <f t="shared" si="349"/>
        <v xml:space="preserve"> </v>
      </c>
      <c r="AK75" s="3" t="str">
        <f t="shared" si="350"/>
        <v/>
      </c>
      <c r="AL75" s="3" t="e">
        <f t="shared" si="418"/>
        <v>#NUM!</v>
      </c>
      <c r="AM75" s="3" t="str">
        <f t="shared" si="419"/>
        <v/>
      </c>
      <c r="AN75" s="3" t="str">
        <f t="shared" si="420"/>
        <v/>
      </c>
      <c r="AO75" s="3" t="str">
        <f t="shared" si="421"/>
        <v/>
      </c>
      <c r="AP75" s="3" t="str">
        <f t="shared" si="422"/>
        <v/>
      </c>
      <c r="AQ75" s="3" t="e">
        <f t="shared" si="338"/>
        <v>#NUM!</v>
      </c>
      <c r="AR75" s="3" t="e">
        <f t="shared" si="339"/>
        <v>#NUM!</v>
      </c>
      <c r="AS75" s="3" t="str">
        <f t="shared" si="340"/>
        <v/>
      </c>
      <c r="AT75" s="3" t="str">
        <f t="shared" si="423"/>
        <v/>
      </c>
      <c r="AU75" s="3" t="str">
        <f t="shared" si="424"/>
        <v/>
      </c>
      <c r="AV75" s="3" t="e">
        <f t="shared" si="425"/>
        <v>#NUM!</v>
      </c>
      <c r="AW75" s="3" t="e">
        <f t="shared" si="426"/>
        <v>#NUM!</v>
      </c>
      <c r="AX75" s="3" t="str">
        <f t="shared" si="427"/>
        <v/>
      </c>
      <c r="AY75" s="3" t="str">
        <f t="shared" si="428"/>
        <v/>
      </c>
      <c r="AZ75" s="3" t="e">
        <f t="shared" si="429"/>
        <v>#NUM!</v>
      </c>
      <c r="BA75" s="3" t="e">
        <f t="shared" si="430"/>
        <v>#NUM!</v>
      </c>
      <c r="BB75" s="3" t="str">
        <f t="shared" si="431"/>
        <v/>
      </c>
      <c r="BC75" s="3" t="e">
        <f t="shared" si="432"/>
        <v>#NUM!</v>
      </c>
      <c r="BD75" s="3" t="e">
        <f t="shared" si="433"/>
        <v>#NUM!</v>
      </c>
      <c r="BE75" s="3" t="e">
        <f t="shared" si="434"/>
        <v>#NUM!</v>
      </c>
      <c r="BF75" s="9" t="e">
        <f t="shared" si="351"/>
        <v>#N/A</v>
      </c>
      <c r="BG75" s="3" t="e">
        <f t="shared" si="352"/>
        <v>#N/A</v>
      </c>
      <c r="BH75" s="3" t="e">
        <f t="shared" si="348"/>
        <v>#N/A</v>
      </c>
      <c r="BI75" s="3" t="e">
        <f t="shared" si="435"/>
        <v>#NUM!</v>
      </c>
      <c r="BJ75" s="44" t="str">
        <f t="shared" si="436"/>
        <v/>
      </c>
      <c r="BK75" s="52">
        <f t="shared" si="353"/>
        <v>2</v>
      </c>
      <c r="BL75" s="52" t="str">
        <f t="shared" ca="1" si="341"/>
        <v xml:space="preserve"> </v>
      </c>
      <c r="BM75" s="52" t="str">
        <f t="shared" ca="1" si="232"/>
        <v xml:space="preserve"> </v>
      </c>
      <c r="BN75" s="52" t="str">
        <f t="shared" ca="1" si="221"/>
        <v xml:space="preserve"> </v>
      </c>
      <c r="BO75" s="52" t="str">
        <f t="shared" ca="1" si="209"/>
        <v xml:space="preserve"> </v>
      </c>
      <c r="BP75" s="52" t="str">
        <f t="shared" ca="1" si="209"/>
        <v xml:space="preserve"> </v>
      </c>
      <c r="BQ75" s="52" t="str">
        <f t="shared" ca="1" si="209"/>
        <v xml:space="preserve"> </v>
      </c>
      <c r="BR75" s="52" t="e">
        <f t="shared" ca="1" si="354"/>
        <v>#N/A</v>
      </c>
      <c r="BS75" s="52"/>
      <c r="BT75" s="3" t="str">
        <f t="shared" si="355"/>
        <v/>
      </c>
      <c r="BU75" s="3">
        <f t="shared" si="356"/>
        <v>0</v>
      </c>
      <c r="BV75" s="3">
        <f t="shared" si="437"/>
        <v>1</v>
      </c>
      <c r="BW75" s="3">
        <f t="shared" si="438"/>
        <v>0</v>
      </c>
      <c r="BX75" s="3" t="str">
        <f t="shared" ca="1" si="357"/>
        <v xml:space="preserve"> </v>
      </c>
      <c r="BY75" s="3" t="str">
        <f t="shared" ca="1" si="233"/>
        <v/>
      </c>
      <c r="BZ75" s="3" t="str">
        <f t="shared" ca="1" si="222"/>
        <v/>
      </c>
      <c r="CA75" s="3" t="str">
        <f t="shared" ca="1" si="210"/>
        <v/>
      </c>
      <c r="CB75" s="3" t="str">
        <f t="shared" ca="1" si="210"/>
        <v/>
      </c>
      <c r="CC75" s="3" t="str">
        <f t="shared" ca="1" si="210"/>
        <v/>
      </c>
      <c r="CD75" s="3" t="str">
        <f t="shared" ca="1" si="358"/>
        <v/>
      </c>
      <c r="CE75" s="3" t="str">
        <f t="shared" ca="1" si="359"/>
        <v/>
      </c>
      <c r="CF75" s="3" t="str">
        <f t="shared" si="360"/>
        <v/>
      </c>
      <c r="CG75" s="37" t="e">
        <f t="shared" ca="1" si="361"/>
        <v>#N/A</v>
      </c>
      <c r="CH75" s="3" t="str">
        <f t="shared" si="362"/>
        <v/>
      </c>
      <c r="CI75" s="3">
        <f t="shared" si="439"/>
        <v>0</v>
      </c>
      <c r="CJ75" s="3">
        <f t="shared" ref="CJ75:CJ138" si="529">IF(BJ75=BJ74, 1, 0)</f>
        <v>1</v>
      </c>
      <c r="CK75" s="3">
        <f t="shared" si="440"/>
        <v>0</v>
      </c>
      <c r="CL75" s="3" t="str">
        <f t="shared" ca="1" si="363"/>
        <v xml:space="preserve"> </v>
      </c>
      <c r="CM75" s="3" t="str">
        <f t="shared" ca="1" si="234"/>
        <v/>
      </c>
      <c r="CN75" s="3" t="str">
        <f t="shared" ca="1" si="223"/>
        <v/>
      </c>
      <c r="CO75" s="3" t="str">
        <f t="shared" ca="1" si="211"/>
        <v/>
      </c>
      <c r="CP75" s="3" t="str">
        <f t="shared" ca="1" si="211"/>
        <v/>
      </c>
      <c r="CQ75" s="3" t="str">
        <f t="shared" ca="1" si="211"/>
        <v/>
      </c>
      <c r="CR75" s="3" t="str">
        <f t="shared" ca="1" si="441"/>
        <v/>
      </c>
      <c r="CS75" s="3" t="str">
        <f t="shared" ca="1" si="364"/>
        <v/>
      </c>
      <c r="CT75" s="3" t="str">
        <f t="shared" si="442"/>
        <v/>
      </c>
      <c r="CU75" s="37" t="e">
        <f t="shared" ca="1" si="443"/>
        <v>#N/A</v>
      </c>
      <c r="CW75" s="3" t="str">
        <f t="shared" ca="1" si="444"/>
        <v/>
      </c>
      <c r="CX75" s="3">
        <f t="shared" ref="CX75:CX138" ca="1" si="530">IF(COUNTBLANK(CW75)=1,0,CW75+CX74)</f>
        <v>0</v>
      </c>
      <c r="CY75" s="2">
        <f t="shared" ca="1" si="445"/>
        <v>0</v>
      </c>
      <c r="CZ75" s="3" t="str">
        <f t="shared" ca="1" si="365"/>
        <v/>
      </c>
      <c r="DA75" s="3" t="str">
        <f t="shared" ca="1" si="366"/>
        <v/>
      </c>
      <c r="DB75" s="3" t="str">
        <f t="shared" ca="1" si="367"/>
        <v/>
      </c>
      <c r="DC75" s="3" t="str">
        <f t="shared" ca="1" si="368"/>
        <v/>
      </c>
      <c r="DD75" s="37" t="e">
        <f t="shared" ca="1" si="369"/>
        <v>#N/A</v>
      </c>
      <c r="DE75" s="3" t="str">
        <f t="shared" ca="1" si="446"/>
        <v/>
      </c>
      <c r="DF75" s="3">
        <f t="shared" ref="DF75:DF138" ca="1" si="531">IF(COUNTBLANK(DE75)=1,0,DE75+DF74)</f>
        <v>0</v>
      </c>
      <c r="DG75" s="2">
        <f t="shared" ca="1" si="447"/>
        <v>0</v>
      </c>
      <c r="DH75" s="3" t="str">
        <f t="shared" ca="1" si="370"/>
        <v/>
      </c>
      <c r="DI75" s="3" t="str">
        <f t="shared" ca="1" si="273"/>
        <v/>
      </c>
      <c r="DJ75" s="3" t="str">
        <f t="shared" ca="1" si="371"/>
        <v/>
      </c>
      <c r="DK75" s="3" t="str">
        <f t="shared" ca="1" si="448"/>
        <v/>
      </c>
      <c r="DL75" s="37" t="e">
        <f t="shared" ca="1" si="372"/>
        <v>#N/A</v>
      </c>
      <c r="DN75" s="2" t="str">
        <f t="shared" si="373"/>
        <v xml:space="preserve"> </v>
      </c>
      <c r="DO75" s="3" t="str">
        <f t="shared" si="449"/>
        <v xml:space="preserve"> </v>
      </c>
      <c r="DP75" s="3" t="str">
        <f t="shared" si="450"/>
        <v xml:space="preserve"> </v>
      </c>
      <c r="DT75" s="37" t="e">
        <f t="shared" si="374"/>
        <v>#N/A</v>
      </c>
      <c r="DU75" s="7">
        <v>68</v>
      </c>
      <c r="DV75" s="7">
        <v>27</v>
      </c>
      <c r="DW75" s="7">
        <v>41</v>
      </c>
      <c r="DX75" s="7"/>
      <c r="DY75" s="7" t="e">
        <f t="shared" si="375"/>
        <v>#NUM!</v>
      </c>
      <c r="DZ75" s="7" t="e">
        <f t="shared" si="376"/>
        <v>#NUM!</v>
      </c>
      <c r="EA75" s="7" t="e">
        <f t="shared" si="377"/>
        <v>#NUM!</v>
      </c>
      <c r="EB75" s="7" t="e">
        <f t="shared" si="451"/>
        <v>#NUM!</v>
      </c>
      <c r="EC75" s="3" t="e">
        <f t="shared" si="378"/>
        <v>#NUM!</v>
      </c>
      <c r="ED75" s="3" t="str">
        <f t="shared" si="452"/>
        <v/>
      </c>
      <c r="EE75" s="3" t="e">
        <f t="shared" si="453"/>
        <v>#DIV/0!</v>
      </c>
      <c r="EF75" s="3" t="str">
        <f t="shared" si="454"/>
        <v/>
      </c>
      <c r="EG75" s="3" t="str">
        <f t="shared" si="455"/>
        <v/>
      </c>
      <c r="EH75" s="3" t="str">
        <f t="shared" si="456"/>
        <v/>
      </c>
      <c r="EI75" s="3" t="str">
        <f t="shared" si="457"/>
        <v/>
      </c>
      <c r="EJ75" s="3" t="e">
        <f t="shared" si="458"/>
        <v>#DIV/0!</v>
      </c>
      <c r="EK75" s="3" t="e">
        <f t="shared" si="459"/>
        <v>#DIV/0!</v>
      </c>
      <c r="EL75" s="3" t="str">
        <f t="shared" si="460"/>
        <v/>
      </c>
      <c r="EM75" s="3" t="str">
        <f t="shared" si="461"/>
        <v/>
      </c>
      <c r="EN75" s="3" t="str">
        <f t="shared" si="462"/>
        <v/>
      </c>
      <c r="EO75" s="3" t="e">
        <f t="shared" si="463"/>
        <v>#DIV/0!</v>
      </c>
      <c r="EP75" s="3" t="e">
        <f t="shared" si="464"/>
        <v>#DIV/0!</v>
      </c>
      <c r="EQ75" s="3" t="str">
        <f t="shared" si="465"/>
        <v/>
      </c>
      <c r="ER75" s="3" t="str">
        <f t="shared" si="466"/>
        <v/>
      </c>
      <c r="ES75" s="3" t="e">
        <f t="shared" si="467"/>
        <v>#DIV/0!</v>
      </c>
      <c r="ET75" s="3" t="e">
        <f t="shared" si="468"/>
        <v>#DIV/0!</v>
      </c>
      <c r="EU75" s="3" t="str">
        <f t="shared" si="469"/>
        <v/>
      </c>
      <c r="EV75" s="3" t="e">
        <f t="shared" si="470"/>
        <v>#DIV/0!</v>
      </c>
      <c r="EW75" s="3" t="e">
        <f t="shared" si="471"/>
        <v>#DIV/0!</v>
      </c>
      <c r="EX75" s="3" t="e">
        <f t="shared" si="472"/>
        <v>#NUM!</v>
      </c>
      <c r="EZ75" s="40">
        <f t="shared" si="379"/>
        <v>1</v>
      </c>
      <c r="FA75" s="9" t="e">
        <f t="shared" si="380"/>
        <v>#NUM!</v>
      </c>
      <c r="FB75" s="9" t="e">
        <f t="shared" si="381"/>
        <v>#N/A</v>
      </c>
      <c r="FC75" s="9" t="e">
        <f t="shared" si="382"/>
        <v>#N/A</v>
      </c>
      <c r="FD75" s="9" t="e">
        <f t="shared" si="383"/>
        <v>#N/A</v>
      </c>
      <c r="FE75" s="3" t="e">
        <f t="shared" si="473"/>
        <v>#NUM!</v>
      </c>
      <c r="FG75" s="3" t="str">
        <f t="shared" si="474"/>
        <v/>
      </c>
      <c r="FH75" s="3" t="e">
        <f t="shared" si="475"/>
        <v>#DIV/0!</v>
      </c>
      <c r="FI75" s="3" t="str">
        <f t="shared" si="476"/>
        <v/>
      </c>
      <c r="FJ75" s="3" t="str">
        <f t="shared" si="477"/>
        <v/>
      </c>
      <c r="FK75" s="3" t="str">
        <f t="shared" si="478"/>
        <v/>
      </c>
      <c r="FL75" s="3" t="str">
        <f t="shared" si="479"/>
        <v/>
      </c>
      <c r="FM75" s="3" t="e">
        <f t="shared" si="480"/>
        <v>#DIV/0!</v>
      </c>
      <c r="FN75" s="3" t="e">
        <f t="shared" si="481"/>
        <v>#DIV/0!</v>
      </c>
      <c r="FO75" s="3" t="str">
        <f t="shared" si="482"/>
        <v/>
      </c>
      <c r="FP75" s="3" t="str">
        <f t="shared" si="483"/>
        <v/>
      </c>
      <c r="FQ75" s="3" t="str">
        <f t="shared" si="484"/>
        <v/>
      </c>
      <c r="FR75" s="3" t="e">
        <f t="shared" si="485"/>
        <v>#DIV/0!</v>
      </c>
      <c r="FS75" s="3" t="e">
        <f t="shared" si="486"/>
        <v>#DIV/0!</v>
      </c>
      <c r="FT75" s="3" t="str">
        <f t="shared" si="487"/>
        <v/>
      </c>
      <c r="FU75" s="3" t="str">
        <f t="shared" si="488"/>
        <v/>
      </c>
      <c r="FV75" s="3" t="e">
        <f t="shared" si="489"/>
        <v>#DIV/0!</v>
      </c>
      <c r="FW75" s="3" t="e">
        <f t="shared" si="490"/>
        <v>#DIV/0!</v>
      </c>
      <c r="FX75" s="3" t="str">
        <f t="shared" si="491"/>
        <v/>
      </c>
      <c r="FY75" s="3" t="e">
        <f t="shared" si="492"/>
        <v>#DIV/0!</v>
      </c>
      <c r="FZ75" s="3" t="e">
        <f t="shared" si="493"/>
        <v>#DIV/0!</v>
      </c>
      <c r="GA75" s="3" t="e">
        <f t="shared" si="494"/>
        <v>#NUM!</v>
      </c>
      <c r="GB75" s="3" t="str">
        <f t="shared" si="495"/>
        <v/>
      </c>
      <c r="GC75" s="3" t="str">
        <f t="shared" si="496"/>
        <v/>
      </c>
      <c r="GD75" s="3" t="str">
        <f t="shared" si="497"/>
        <v/>
      </c>
      <c r="GE75" s="3" t="str">
        <f t="shared" si="498"/>
        <v/>
      </c>
      <c r="GF75" s="3" t="str">
        <f t="shared" si="499"/>
        <v/>
      </c>
      <c r="GG75" s="3" t="str">
        <f t="shared" si="500"/>
        <v/>
      </c>
      <c r="GI75" s="9" t="str">
        <f t="shared" ref="GI75:GI138" si="532">IF(E75&lt;&gt; " ",(ABS(E75-E74)),"")</f>
        <v/>
      </c>
      <c r="GJ75" s="9" t="str">
        <f t="shared" si="501"/>
        <v/>
      </c>
      <c r="GK75" s="9" t="str">
        <f t="shared" si="502"/>
        <v/>
      </c>
      <c r="GL75" s="41" t="e">
        <f t="shared" si="503"/>
        <v>#DIV/0!</v>
      </c>
      <c r="GM75" s="41" t="e">
        <f t="shared" si="504"/>
        <v>#DIV/0!</v>
      </c>
      <c r="GN75" s="41" t="e">
        <f t="shared" si="384"/>
        <v>#N/A</v>
      </c>
      <c r="GO75" s="41" t="e">
        <f t="shared" si="385"/>
        <v>#N/A</v>
      </c>
      <c r="GP75" s="3" t="e">
        <f t="shared" si="505"/>
        <v>#NUM!</v>
      </c>
      <c r="GQ75" s="55" t="e">
        <f t="shared" si="386"/>
        <v>#NUM!</v>
      </c>
      <c r="GR75" s="55" t="e">
        <f t="shared" si="387"/>
        <v>#NUM!</v>
      </c>
      <c r="GS75" s="3" t="e">
        <f t="shared" si="388"/>
        <v>#NUM!</v>
      </c>
      <c r="GT75" s="3" t="e">
        <f t="shared" si="389"/>
        <v>#NUM!</v>
      </c>
      <c r="GU75" s="3" t="e">
        <f t="shared" si="390"/>
        <v>#NUM!</v>
      </c>
      <c r="GV75" s="3" t="e">
        <f t="shared" si="391"/>
        <v>#NUM!</v>
      </c>
      <c r="GX75" s="37" t="e">
        <f t="shared" si="392"/>
        <v>#NUM!</v>
      </c>
      <c r="GZ75" s="3" t="e">
        <f t="shared" si="393"/>
        <v>#NUM!</v>
      </c>
      <c r="HA75" s="3" t="e">
        <f t="shared" ref="HA75:HA106" ca="1" si="533">IF(AND(G75=" ",OFFSET(G75,-2,0)="x"), " ", IF(SUM(OFFSET(GZ75,0,0,-3,1))&gt;=2,1," "))</f>
        <v>#NUM!</v>
      </c>
      <c r="HB75" s="2" t="e">
        <f t="shared" ca="1" si="214"/>
        <v>#NUM!</v>
      </c>
      <c r="HC75" s="2" t="e">
        <f t="shared" ca="1" si="224"/>
        <v>#NUM!</v>
      </c>
      <c r="HD75" s="39" t="e">
        <f t="shared" ca="1" si="506"/>
        <v>#NUM!</v>
      </c>
      <c r="HF75" s="3" t="str">
        <f t="shared" si="394"/>
        <v/>
      </c>
      <c r="HG75" s="3" t="str">
        <f t="shared" si="395"/>
        <v/>
      </c>
      <c r="HH75" s="3" t="str">
        <f t="shared" ca="1" si="342"/>
        <v xml:space="preserve"> </v>
      </c>
      <c r="HI75" s="3" t="str">
        <f t="shared" ca="1" si="248"/>
        <v/>
      </c>
      <c r="HJ75" s="3" t="str">
        <f t="shared" ca="1" si="241"/>
        <v/>
      </c>
      <c r="HK75" s="3" t="str">
        <f t="shared" ca="1" si="235"/>
        <v/>
      </c>
      <c r="HL75" s="3" t="str">
        <f t="shared" ca="1" si="225"/>
        <v/>
      </c>
      <c r="HM75" s="3" t="str">
        <f t="shared" ca="1" si="215"/>
        <v/>
      </c>
      <c r="HN75" s="3" t="str">
        <f t="shared" ca="1" si="215"/>
        <v/>
      </c>
      <c r="HO75" s="3" t="str">
        <f t="shared" ca="1" si="215"/>
        <v/>
      </c>
      <c r="HP75" s="37" t="e">
        <f t="shared" ca="1" si="396"/>
        <v>#N/A</v>
      </c>
      <c r="HQ75" s="3" t="str">
        <f t="shared" ca="1" si="343"/>
        <v xml:space="preserve"> </v>
      </c>
      <c r="HR75" s="3" t="str">
        <f t="shared" ca="1" si="250"/>
        <v/>
      </c>
      <c r="HS75" s="3" t="str">
        <f t="shared" ca="1" si="242"/>
        <v/>
      </c>
      <c r="HT75" s="3" t="str">
        <f t="shared" ca="1" si="236"/>
        <v/>
      </c>
      <c r="HU75" s="3" t="str">
        <f t="shared" ca="1" si="226"/>
        <v/>
      </c>
      <c r="HV75" s="3" t="str">
        <f t="shared" ca="1" si="216"/>
        <v/>
      </c>
      <c r="HW75" s="3" t="str">
        <f t="shared" ca="1" si="216"/>
        <v/>
      </c>
      <c r="HX75" s="3" t="str">
        <f t="shared" ca="1" si="216"/>
        <v/>
      </c>
      <c r="HY75" s="37" t="e">
        <f t="shared" ca="1" si="397"/>
        <v>#N/A</v>
      </c>
      <c r="IA75" s="3" t="e">
        <f t="shared" ca="1" si="507"/>
        <v>#NUM!</v>
      </c>
      <c r="IB75" s="3" t="e">
        <f t="shared" ref="IB75:IB138" ca="1" si="534">IF(COUNTBLANK(IA75)=1,0,IA75+IB74)</f>
        <v>#NUM!</v>
      </c>
      <c r="IC75" s="2" t="e">
        <f t="shared" ca="1" si="508"/>
        <v>#NUM!</v>
      </c>
      <c r="ID75" s="37" t="e">
        <f t="shared" ca="1" si="398"/>
        <v>#NUM!</v>
      </c>
      <c r="IE75" s="3" t="e">
        <f t="shared" ca="1" si="509"/>
        <v>#NUM!</v>
      </c>
      <c r="IF75" s="3" t="e">
        <f t="shared" ca="1" si="510"/>
        <v>#NUM!</v>
      </c>
      <c r="IG75" s="2" t="e">
        <f t="shared" ca="1" si="511"/>
        <v>#NUM!</v>
      </c>
      <c r="IH75" s="37" t="e">
        <f t="shared" ca="1" si="399"/>
        <v>#NUM!</v>
      </c>
      <c r="II75" s="3" t="e">
        <f t="shared" si="512"/>
        <v>#N/A</v>
      </c>
      <c r="IJ75" s="3" t="e">
        <f t="shared" si="513"/>
        <v>#N/A</v>
      </c>
      <c r="IK75" s="3" t="e">
        <f t="shared" ca="1" si="346"/>
        <v>#N/A</v>
      </c>
      <c r="IL75" s="3" t="e">
        <f t="shared" ca="1" si="270"/>
        <v>#N/A</v>
      </c>
      <c r="IM75" s="3" t="e">
        <f t="shared" ca="1" si="267"/>
        <v>#N/A</v>
      </c>
      <c r="IN75" s="3" t="e">
        <f t="shared" ca="1" si="265"/>
        <v>#N/A</v>
      </c>
      <c r="IO75" s="3" t="e">
        <f t="shared" ca="1" si="263"/>
        <v>#N/A</v>
      </c>
      <c r="IP75" s="3" t="e">
        <f t="shared" ca="1" si="261"/>
        <v>#N/A</v>
      </c>
      <c r="IQ75" s="3" t="e">
        <f t="shared" ca="1" si="259"/>
        <v>#N/A</v>
      </c>
      <c r="IR75" s="3" t="e">
        <f t="shared" ca="1" si="257"/>
        <v>#N/A</v>
      </c>
      <c r="IS75" s="3" t="e">
        <f t="shared" ca="1" si="251"/>
        <v>#N/A</v>
      </c>
      <c r="IT75" s="3" t="e">
        <f t="shared" ca="1" si="243"/>
        <v>#N/A</v>
      </c>
      <c r="IU75" s="3" t="e">
        <f t="shared" ca="1" si="237"/>
        <v>#N/A</v>
      </c>
      <c r="IV75" s="3" t="e">
        <f t="shared" ca="1" si="227"/>
        <v>#N/A</v>
      </c>
      <c r="IW75" s="3" t="e">
        <f t="shared" ca="1" si="217"/>
        <v>#N/A</v>
      </c>
      <c r="IX75" s="3" t="e">
        <f t="shared" ca="1" si="217"/>
        <v>#N/A</v>
      </c>
      <c r="IY75" s="3" t="e">
        <f t="shared" ca="1" si="217"/>
        <v>#N/A</v>
      </c>
      <c r="IZ75" s="37" t="e">
        <f t="shared" ca="1" si="400"/>
        <v>#N/A</v>
      </c>
      <c r="JB75" s="3" t="str">
        <f t="shared" si="514"/>
        <v/>
      </c>
      <c r="JC75" s="55" t="e">
        <f t="shared" si="401"/>
        <v>#NUM!</v>
      </c>
      <c r="JD75" s="41" t="e">
        <f t="shared" si="515"/>
        <v>#NUM!</v>
      </c>
      <c r="JE75" s="41" t="e">
        <f t="shared" si="516"/>
        <v>#NUM!</v>
      </c>
      <c r="JF75" s="3" t="e">
        <f t="shared" si="517"/>
        <v>#NUM!</v>
      </c>
      <c r="JG75" s="41" t="e">
        <f t="shared" si="518"/>
        <v>#NUM!</v>
      </c>
      <c r="JH75" s="41" t="e">
        <f t="shared" si="519"/>
        <v>#NUM!</v>
      </c>
      <c r="JJ75" s="37" t="e">
        <f t="shared" si="520"/>
        <v>#NUM!</v>
      </c>
      <c r="JL75" s="3" t="e">
        <f t="shared" si="521"/>
        <v>#NUM!</v>
      </c>
      <c r="JM75" s="3" t="e">
        <f t="shared" ref="JM75:JM106" ca="1" si="535">IF(AND(G75=" ",OFFSET(G75,-2,0)="x"), " ", IF(SUM(OFFSET(JL75,0,0,-3,1))&gt;=2,1," "))</f>
        <v>#NUM!</v>
      </c>
      <c r="JP75" s="37" t="e">
        <f t="shared" ca="1" si="522"/>
        <v>#NUM!</v>
      </c>
      <c r="JR75" s="37" t="str">
        <f t="shared" si="523"/>
        <v/>
      </c>
      <c r="JS75" s="3" t="str">
        <f t="shared" si="524"/>
        <v/>
      </c>
      <c r="JT75" s="3" t="str">
        <f t="shared" ca="1" si="344"/>
        <v xml:space="preserve"> </v>
      </c>
      <c r="JU75" s="3" t="str">
        <f t="shared" ca="1" si="253"/>
        <v/>
      </c>
      <c r="JV75" s="3" t="str">
        <f t="shared" ca="1" si="244"/>
        <v/>
      </c>
      <c r="JW75" s="3" t="str">
        <f t="shared" ca="1" si="238"/>
        <v/>
      </c>
      <c r="JX75" s="3" t="str">
        <f t="shared" ca="1" si="228"/>
        <v/>
      </c>
      <c r="JY75" s="3" t="str">
        <f t="shared" ca="1" si="218"/>
        <v/>
      </c>
      <c r="JZ75" s="3" t="str">
        <f t="shared" ca="1" si="218"/>
        <v/>
      </c>
      <c r="KA75" s="3" t="str">
        <f t="shared" ca="1" si="218"/>
        <v/>
      </c>
      <c r="KB75" s="3" t="e">
        <f t="shared" ca="1" si="525"/>
        <v>#N/A</v>
      </c>
      <c r="KC75" s="3" t="str">
        <f t="shared" ca="1" si="345"/>
        <v xml:space="preserve"> </v>
      </c>
      <c r="KD75" s="3" t="str">
        <f t="shared" ca="1" si="255"/>
        <v/>
      </c>
      <c r="KE75" s="3" t="str">
        <f t="shared" ca="1" si="245"/>
        <v/>
      </c>
      <c r="KF75" s="3" t="str">
        <f t="shared" ca="1" si="239"/>
        <v/>
      </c>
      <c r="KG75" s="3" t="str">
        <f t="shared" ca="1" si="229"/>
        <v/>
      </c>
      <c r="KH75" s="3" t="str">
        <f t="shared" ca="1" si="219"/>
        <v/>
      </c>
      <c r="KI75" s="3" t="str">
        <f t="shared" ca="1" si="219"/>
        <v/>
      </c>
      <c r="KJ75" s="3" t="str">
        <f t="shared" ca="1" si="219"/>
        <v/>
      </c>
      <c r="KK75" s="3" t="e">
        <f t="shared" ca="1" si="526"/>
        <v>#N/A</v>
      </c>
      <c r="KU75" s="3" t="e">
        <f t="shared" si="527"/>
        <v>#NUM!</v>
      </c>
      <c r="KV75" s="3" t="e">
        <f t="shared" si="528"/>
        <v>#NUM!</v>
      </c>
      <c r="KW75" s="3" t="e">
        <f t="shared" ca="1" si="347"/>
        <v>#NUM!</v>
      </c>
      <c r="KX75" s="3" t="e">
        <f t="shared" ca="1" si="272"/>
        <v>#NUM!</v>
      </c>
      <c r="KY75" s="3" t="e">
        <f t="shared" ca="1" si="268"/>
        <v>#NUM!</v>
      </c>
      <c r="KZ75" s="3" t="e">
        <f t="shared" ca="1" si="266"/>
        <v>#NUM!</v>
      </c>
      <c r="LA75" s="3" t="e">
        <f t="shared" ca="1" si="264"/>
        <v>#NUM!</v>
      </c>
      <c r="LB75" s="3" t="e">
        <f t="shared" ca="1" si="262"/>
        <v>#NUM!</v>
      </c>
      <c r="LC75" s="3" t="e">
        <f t="shared" ca="1" si="260"/>
        <v>#NUM!</v>
      </c>
      <c r="LD75" s="3" t="e">
        <f t="shared" ca="1" si="258"/>
        <v>#NUM!</v>
      </c>
      <c r="LE75" s="3" t="e">
        <f t="shared" ca="1" si="256"/>
        <v>#NUM!</v>
      </c>
      <c r="LF75" s="3" t="e">
        <f t="shared" ca="1" si="246"/>
        <v>#NUM!</v>
      </c>
      <c r="LG75" s="3" t="e">
        <f t="shared" ca="1" si="240"/>
        <v>#NUM!</v>
      </c>
      <c r="LH75" s="3" t="e">
        <f t="shared" ca="1" si="230"/>
        <v>#NUM!</v>
      </c>
      <c r="LI75" s="3" t="e">
        <f t="shared" ca="1" si="220"/>
        <v>#NUM!</v>
      </c>
      <c r="LJ75" s="3" t="e">
        <f t="shared" ca="1" si="220"/>
        <v>#NUM!</v>
      </c>
      <c r="LK75" s="3" t="e">
        <f t="shared" ca="1" si="220"/>
        <v>#NUM!</v>
      </c>
      <c r="LL75" s="37" t="e">
        <f t="shared" ca="1" si="402"/>
        <v>#NUM!</v>
      </c>
    </row>
    <row r="76" spans="1:324" s="3" customFormat="1">
      <c r="A76" s="42" t="e">
        <f>IF(D76="","",Data!C84)</f>
        <v>#N/A</v>
      </c>
      <c r="B76" s="5" t="e">
        <f>IF(D76="","",Data!B84)</f>
        <v>#N/A</v>
      </c>
      <c r="C76" s="3">
        <v>68</v>
      </c>
      <c r="D76" s="3" t="e">
        <f>IF(Data!C84="", NA(), Data!C84)</f>
        <v>#N/A</v>
      </c>
      <c r="E76" s="3" t="str">
        <f>IF(Data!C84="", " ", Data!D84)</f>
        <v xml:space="preserve"> </v>
      </c>
      <c r="F76" s="3" t="str">
        <f>IF(E76=" "," ",Data!F$26)</f>
        <v xml:space="preserve"> </v>
      </c>
      <c r="G76" s="3" t="str">
        <f>IF($C76&lt;Data!$F$37,"x"," ")</f>
        <v xml:space="preserve"> </v>
      </c>
      <c r="H76" s="3" t="e">
        <f>IF(I76="",#REF!,I76)</f>
        <v>#N/A</v>
      </c>
      <c r="I76" s="2" t="e">
        <f t="shared" si="403"/>
        <v>#N/A</v>
      </c>
      <c r="J76" s="3" t="str">
        <f>IF(AND(Data!$F$37&lt;&gt;""),IF(AD76=$E76,1,""))</f>
        <v/>
      </c>
      <c r="K76" s="3">
        <f>IF(AND(Data!$F$40&lt;&gt;""),IF(AE76=$E76,2,""))</f>
        <v>2</v>
      </c>
      <c r="L76" s="3" t="str">
        <f>IF(AND(Data!$F$43&lt;&gt;""),IF(AF76=$E76,3,""))</f>
        <v/>
      </c>
      <c r="M76" s="3" t="str">
        <f>IF(AND(Data!$F$46&lt;&gt;""),IF(AG76=$E76,4,""))</f>
        <v/>
      </c>
      <c r="N76" s="3" t="str">
        <f>IF(AND(Data!$F$49&lt;&gt;""),IF(AH76=$E76,5,""))</f>
        <v/>
      </c>
      <c r="O76" s="3" t="str">
        <f>IF(AND(Calc!$LQ$3&lt;&gt;""),IF(AI76=$E76,6,""))</f>
        <v/>
      </c>
      <c r="P76" s="3">
        <f t="shared" si="404"/>
        <v>2</v>
      </c>
      <c r="Q76" s="3">
        <f t="shared" si="405"/>
        <v>2</v>
      </c>
      <c r="R76" s="3" t="str">
        <f t="shared" si="406"/>
        <v/>
      </c>
      <c r="S76" s="3" t="str">
        <f t="shared" si="407"/>
        <v/>
      </c>
      <c r="T76" s="3" t="str">
        <f t="shared" si="408"/>
        <v/>
      </c>
      <c r="U76" s="3">
        <f t="shared" si="409"/>
        <v>2</v>
      </c>
      <c r="V76" s="3">
        <f t="shared" si="410"/>
        <v>2</v>
      </c>
      <c r="W76" s="3" t="str">
        <f t="shared" si="411"/>
        <v/>
      </c>
      <c r="X76" s="3" t="str">
        <f t="shared" si="412"/>
        <v/>
      </c>
      <c r="Y76" s="3">
        <f t="shared" si="413"/>
        <v>2</v>
      </c>
      <c r="Z76" s="3">
        <f t="shared" si="414"/>
        <v>2</v>
      </c>
      <c r="AA76" s="3" t="str">
        <f t="shared" si="415"/>
        <v/>
      </c>
      <c r="AB76" s="3">
        <f t="shared" si="416"/>
        <v>2</v>
      </c>
      <c r="AC76" s="49">
        <f t="shared" si="417"/>
        <v>2</v>
      </c>
      <c r="AD76" s="3" t="str">
        <f>IF($C76&lt;Data!$F$37,E76,"")</f>
        <v/>
      </c>
      <c r="AE76" s="3" t="str">
        <f>IF(AND($C76&gt;=Data!$F$37),IF($C76&lt;Data!$F$40,E76,""))</f>
        <v xml:space="preserve"> </v>
      </c>
      <c r="AF76" s="3" t="b">
        <f>IF(AND($C76&gt;=Data!$F$40),IF($C76&lt;Data!$F$43,E76,""))</f>
        <v>0</v>
      </c>
      <c r="AG76" s="3" t="b">
        <f>IF(AND($C76&gt;=Data!$F$43),IF($C76&lt;Data!$F$46,E76,""))</f>
        <v>0</v>
      </c>
      <c r="AH76" s="3" t="b">
        <f>IF(AND($C76&gt;=Data!$F$46),IF($C76&lt;Data!$F$49,E76,""))</f>
        <v>0</v>
      </c>
      <c r="AI76" s="3" t="b">
        <f>IF(AND($C76&gt;=Data!$F$49),IF($C76&lt;=Calc!$LQ$3,E76,""))</f>
        <v>0</v>
      </c>
      <c r="AJ76" s="3" t="str">
        <f t="shared" si="349"/>
        <v xml:space="preserve"> </v>
      </c>
      <c r="AK76" s="3" t="str">
        <f t="shared" si="350"/>
        <v/>
      </c>
      <c r="AL76" s="3" t="e">
        <f t="shared" si="418"/>
        <v>#NUM!</v>
      </c>
      <c r="AM76" s="3" t="str">
        <f t="shared" si="419"/>
        <v/>
      </c>
      <c r="AN76" s="3" t="str">
        <f t="shared" si="420"/>
        <v/>
      </c>
      <c r="AO76" s="3" t="str">
        <f t="shared" si="421"/>
        <v/>
      </c>
      <c r="AP76" s="3" t="str">
        <f t="shared" si="422"/>
        <v/>
      </c>
      <c r="AQ76" s="3" t="e">
        <f t="shared" si="338"/>
        <v>#NUM!</v>
      </c>
      <c r="AR76" s="3" t="e">
        <f t="shared" si="339"/>
        <v>#NUM!</v>
      </c>
      <c r="AS76" s="3" t="str">
        <f t="shared" si="340"/>
        <v/>
      </c>
      <c r="AT76" s="3" t="str">
        <f t="shared" si="423"/>
        <v/>
      </c>
      <c r="AU76" s="3" t="str">
        <f t="shared" si="424"/>
        <v/>
      </c>
      <c r="AV76" s="3" t="e">
        <f t="shared" si="425"/>
        <v>#NUM!</v>
      </c>
      <c r="AW76" s="3" t="e">
        <f t="shared" si="426"/>
        <v>#NUM!</v>
      </c>
      <c r="AX76" s="3" t="str">
        <f t="shared" si="427"/>
        <v/>
      </c>
      <c r="AY76" s="3" t="str">
        <f t="shared" si="428"/>
        <v/>
      </c>
      <c r="AZ76" s="3" t="e">
        <f t="shared" si="429"/>
        <v>#NUM!</v>
      </c>
      <c r="BA76" s="3" t="e">
        <f t="shared" si="430"/>
        <v>#NUM!</v>
      </c>
      <c r="BB76" s="3" t="str">
        <f t="shared" si="431"/>
        <v/>
      </c>
      <c r="BC76" s="3" t="e">
        <f t="shared" si="432"/>
        <v>#NUM!</v>
      </c>
      <c r="BD76" s="3" t="e">
        <f t="shared" si="433"/>
        <v>#NUM!</v>
      </c>
      <c r="BE76" s="3" t="e">
        <f t="shared" si="434"/>
        <v>#NUM!</v>
      </c>
      <c r="BF76" s="9" t="e">
        <f t="shared" si="351"/>
        <v>#N/A</v>
      </c>
      <c r="BG76" s="3" t="e">
        <f t="shared" si="352"/>
        <v>#N/A</v>
      </c>
      <c r="BH76" s="3" t="e">
        <f t="shared" si="348"/>
        <v>#N/A</v>
      </c>
      <c r="BI76" s="3" t="e">
        <f t="shared" si="435"/>
        <v>#NUM!</v>
      </c>
      <c r="BJ76" s="44" t="str">
        <f t="shared" si="436"/>
        <v/>
      </c>
      <c r="BK76" s="52">
        <f t="shared" si="353"/>
        <v>2</v>
      </c>
      <c r="BL76" s="52" t="str">
        <f t="shared" ca="1" si="341"/>
        <v xml:space="preserve"> </v>
      </c>
      <c r="BM76" s="52" t="str">
        <f t="shared" ca="1" si="232"/>
        <v xml:space="preserve"> </v>
      </c>
      <c r="BN76" s="52" t="str">
        <f t="shared" ca="1" si="221"/>
        <v xml:space="preserve"> </v>
      </c>
      <c r="BO76" s="52" t="str">
        <f t="shared" ca="1" si="221"/>
        <v xml:space="preserve"> </v>
      </c>
      <c r="BP76" s="52" t="str">
        <f t="shared" ca="1" si="221"/>
        <v xml:space="preserve"> </v>
      </c>
      <c r="BQ76" s="52" t="str">
        <f t="shared" ca="1" si="221"/>
        <v xml:space="preserve"> </v>
      </c>
      <c r="BR76" s="52" t="e">
        <f t="shared" ca="1" si="354"/>
        <v>#N/A</v>
      </c>
      <c r="BS76" s="52"/>
      <c r="BT76" s="3" t="str">
        <f t="shared" si="355"/>
        <v/>
      </c>
      <c r="BU76" s="3">
        <f t="shared" si="356"/>
        <v>0</v>
      </c>
      <c r="BV76" s="3">
        <f t="shared" si="437"/>
        <v>1</v>
      </c>
      <c r="BW76" s="3">
        <f t="shared" si="438"/>
        <v>0</v>
      </c>
      <c r="BX76" s="3" t="str">
        <f t="shared" ca="1" si="357"/>
        <v xml:space="preserve"> </v>
      </c>
      <c r="BY76" s="3" t="str">
        <f t="shared" ca="1" si="233"/>
        <v/>
      </c>
      <c r="BZ76" s="3" t="str">
        <f t="shared" ca="1" si="222"/>
        <v/>
      </c>
      <c r="CA76" s="3" t="str">
        <f t="shared" ca="1" si="222"/>
        <v/>
      </c>
      <c r="CB76" s="3" t="str">
        <f t="shared" ca="1" si="222"/>
        <v/>
      </c>
      <c r="CC76" s="3" t="str">
        <f t="shared" ca="1" si="222"/>
        <v/>
      </c>
      <c r="CD76" s="3" t="str">
        <f t="shared" ca="1" si="358"/>
        <v/>
      </c>
      <c r="CE76" s="3" t="str">
        <f t="shared" ca="1" si="359"/>
        <v/>
      </c>
      <c r="CF76" s="3" t="str">
        <f t="shared" si="360"/>
        <v/>
      </c>
      <c r="CG76" s="37" t="e">
        <f t="shared" ca="1" si="361"/>
        <v>#N/A</v>
      </c>
      <c r="CH76" s="3" t="str">
        <f t="shared" si="362"/>
        <v/>
      </c>
      <c r="CI76" s="3">
        <f t="shared" si="439"/>
        <v>0</v>
      </c>
      <c r="CJ76" s="3">
        <f t="shared" si="529"/>
        <v>1</v>
      </c>
      <c r="CK76" s="3">
        <f t="shared" si="440"/>
        <v>0</v>
      </c>
      <c r="CL76" s="3" t="str">
        <f t="shared" ca="1" si="363"/>
        <v xml:space="preserve"> </v>
      </c>
      <c r="CM76" s="3" t="str">
        <f t="shared" ca="1" si="234"/>
        <v/>
      </c>
      <c r="CN76" s="3" t="str">
        <f t="shared" ca="1" si="223"/>
        <v/>
      </c>
      <c r="CO76" s="3" t="str">
        <f t="shared" ca="1" si="223"/>
        <v/>
      </c>
      <c r="CP76" s="3" t="str">
        <f t="shared" ca="1" si="223"/>
        <v/>
      </c>
      <c r="CQ76" s="3" t="str">
        <f t="shared" ca="1" si="223"/>
        <v/>
      </c>
      <c r="CR76" s="3" t="str">
        <f t="shared" ca="1" si="441"/>
        <v/>
      </c>
      <c r="CS76" s="3" t="str">
        <f t="shared" ca="1" si="364"/>
        <v/>
      </c>
      <c r="CT76" s="3" t="str">
        <f t="shared" si="442"/>
        <v/>
      </c>
      <c r="CU76" s="37" t="e">
        <f t="shared" ca="1" si="443"/>
        <v>#N/A</v>
      </c>
      <c r="CW76" s="3" t="str">
        <f t="shared" ca="1" si="444"/>
        <v/>
      </c>
      <c r="CX76" s="3">
        <f t="shared" ca="1" si="530"/>
        <v>0</v>
      </c>
      <c r="CY76" s="2">
        <f t="shared" ca="1" si="445"/>
        <v>0</v>
      </c>
      <c r="CZ76" s="3" t="str">
        <f t="shared" ca="1" si="365"/>
        <v/>
      </c>
      <c r="DA76" s="3" t="str">
        <f t="shared" ca="1" si="366"/>
        <v/>
      </c>
      <c r="DB76" s="3" t="str">
        <f t="shared" ca="1" si="367"/>
        <v/>
      </c>
      <c r="DC76" s="3" t="str">
        <f t="shared" ca="1" si="368"/>
        <v/>
      </c>
      <c r="DD76" s="37" t="e">
        <f t="shared" ca="1" si="369"/>
        <v>#N/A</v>
      </c>
      <c r="DE76" s="3" t="str">
        <f t="shared" ca="1" si="446"/>
        <v/>
      </c>
      <c r="DF76" s="3">
        <f t="shared" ca="1" si="531"/>
        <v>0</v>
      </c>
      <c r="DG76" s="2">
        <f t="shared" ca="1" si="447"/>
        <v>0</v>
      </c>
      <c r="DH76" s="3" t="str">
        <f t="shared" ca="1" si="370"/>
        <v/>
      </c>
      <c r="DI76" s="3" t="str">
        <f t="shared" ca="1" si="273"/>
        <v/>
      </c>
      <c r="DJ76" s="3" t="str">
        <f t="shared" ca="1" si="371"/>
        <v/>
      </c>
      <c r="DK76" s="3" t="str">
        <f t="shared" ca="1" si="448"/>
        <v/>
      </c>
      <c r="DL76" s="37" t="e">
        <f t="shared" ca="1" si="372"/>
        <v>#N/A</v>
      </c>
      <c r="DN76" s="2" t="str">
        <f t="shared" si="373"/>
        <v xml:space="preserve"> </v>
      </c>
      <c r="DO76" s="3" t="str">
        <f t="shared" si="449"/>
        <v xml:space="preserve"> </v>
      </c>
      <c r="DP76" s="3" t="str">
        <f t="shared" si="450"/>
        <v xml:space="preserve"> </v>
      </c>
      <c r="DT76" s="37" t="e">
        <f t="shared" si="374"/>
        <v>#N/A</v>
      </c>
      <c r="DU76" s="7">
        <v>69</v>
      </c>
      <c r="DV76" s="7">
        <v>28</v>
      </c>
      <c r="DW76" s="7">
        <v>42</v>
      </c>
      <c r="DX76" s="7"/>
      <c r="DY76" s="7" t="e">
        <f t="shared" si="375"/>
        <v>#NUM!</v>
      </c>
      <c r="DZ76" s="7" t="e">
        <f t="shared" si="376"/>
        <v>#NUM!</v>
      </c>
      <c r="EA76" s="7" t="e">
        <f t="shared" si="377"/>
        <v>#NUM!</v>
      </c>
      <c r="EB76" s="7" t="e">
        <f t="shared" si="451"/>
        <v>#NUM!</v>
      </c>
      <c r="EC76" s="3" t="e">
        <f t="shared" si="378"/>
        <v>#NUM!</v>
      </c>
      <c r="ED76" s="3" t="str">
        <f t="shared" si="452"/>
        <v/>
      </c>
      <c r="EE76" s="3" t="e">
        <f t="shared" si="453"/>
        <v>#DIV/0!</v>
      </c>
      <c r="EF76" s="3" t="str">
        <f t="shared" si="454"/>
        <v/>
      </c>
      <c r="EG76" s="3" t="str">
        <f t="shared" si="455"/>
        <v/>
      </c>
      <c r="EH76" s="3" t="str">
        <f t="shared" si="456"/>
        <v/>
      </c>
      <c r="EI76" s="3" t="str">
        <f t="shared" si="457"/>
        <v/>
      </c>
      <c r="EJ76" s="3" t="e">
        <f t="shared" si="458"/>
        <v>#DIV/0!</v>
      </c>
      <c r="EK76" s="3" t="e">
        <f t="shared" si="459"/>
        <v>#DIV/0!</v>
      </c>
      <c r="EL76" s="3" t="str">
        <f t="shared" si="460"/>
        <v/>
      </c>
      <c r="EM76" s="3" t="str">
        <f t="shared" si="461"/>
        <v/>
      </c>
      <c r="EN76" s="3" t="str">
        <f t="shared" si="462"/>
        <v/>
      </c>
      <c r="EO76" s="3" t="e">
        <f t="shared" si="463"/>
        <v>#DIV/0!</v>
      </c>
      <c r="EP76" s="3" t="e">
        <f t="shared" si="464"/>
        <v>#DIV/0!</v>
      </c>
      <c r="EQ76" s="3" t="str">
        <f t="shared" si="465"/>
        <v/>
      </c>
      <c r="ER76" s="3" t="str">
        <f t="shared" si="466"/>
        <v/>
      </c>
      <c r="ES76" s="3" t="e">
        <f t="shared" si="467"/>
        <v>#DIV/0!</v>
      </c>
      <c r="ET76" s="3" t="e">
        <f t="shared" si="468"/>
        <v>#DIV/0!</v>
      </c>
      <c r="EU76" s="3" t="str">
        <f t="shared" si="469"/>
        <v/>
      </c>
      <c r="EV76" s="3" t="e">
        <f t="shared" si="470"/>
        <v>#DIV/0!</v>
      </c>
      <c r="EW76" s="3" t="e">
        <f t="shared" si="471"/>
        <v>#DIV/0!</v>
      </c>
      <c r="EX76" s="3" t="e">
        <f t="shared" si="472"/>
        <v>#NUM!</v>
      </c>
      <c r="EZ76" s="40">
        <f t="shared" si="379"/>
        <v>1</v>
      </c>
      <c r="FA76" s="9" t="e">
        <f t="shared" si="380"/>
        <v>#NUM!</v>
      </c>
      <c r="FB76" s="9" t="e">
        <f t="shared" si="381"/>
        <v>#N/A</v>
      </c>
      <c r="FC76" s="9" t="e">
        <f t="shared" si="382"/>
        <v>#N/A</v>
      </c>
      <c r="FD76" s="9" t="e">
        <f t="shared" si="383"/>
        <v>#N/A</v>
      </c>
      <c r="FE76" s="3" t="e">
        <f t="shared" si="473"/>
        <v>#NUM!</v>
      </c>
      <c r="FG76" s="3" t="str">
        <f t="shared" si="474"/>
        <v/>
      </c>
      <c r="FH76" s="3" t="e">
        <f t="shared" si="475"/>
        <v>#DIV/0!</v>
      </c>
      <c r="FI76" s="3" t="str">
        <f t="shared" si="476"/>
        <v/>
      </c>
      <c r="FJ76" s="3" t="str">
        <f t="shared" si="477"/>
        <v/>
      </c>
      <c r="FK76" s="3" t="str">
        <f t="shared" si="478"/>
        <v/>
      </c>
      <c r="FL76" s="3" t="str">
        <f t="shared" si="479"/>
        <v/>
      </c>
      <c r="FM76" s="3" t="e">
        <f t="shared" si="480"/>
        <v>#DIV/0!</v>
      </c>
      <c r="FN76" s="3" t="e">
        <f t="shared" si="481"/>
        <v>#DIV/0!</v>
      </c>
      <c r="FO76" s="3" t="str">
        <f t="shared" si="482"/>
        <v/>
      </c>
      <c r="FP76" s="3" t="str">
        <f t="shared" si="483"/>
        <v/>
      </c>
      <c r="FQ76" s="3" t="str">
        <f t="shared" si="484"/>
        <v/>
      </c>
      <c r="FR76" s="3" t="e">
        <f t="shared" si="485"/>
        <v>#DIV/0!</v>
      </c>
      <c r="FS76" s="3" t="e">
        <f t="shared" si="486"/>
        <v>#DIV/0!</v>
      </c>
      <c r="FT76" s="3" t="str">
        <f t="shared" si="487"/>
        <v/>
      </c>
      <c r="FU76" s="3" t="str">
        <f t="shared" si="488"/>
        <v/>
      </c>
      <c r="FV76" s="3" t="e">
        <f t="shared" si="489"/>
        <v>#DIV/0!</v>
      </c>
      <c r="FW76" s="3" t="e">
        <f t="shared" si="490"/>
        <v>#DIV/0!</v>
      </c>
      <c r="FX76" s="3" t="str">
        <f t="shared" si="491"/>
        <v/>
      </c>
      <c r="FY76" s="3" t="e">
        <f t="shared" si="492"/>
        <v>#DIV/0!</v>
      </c>
      <c r="FZ76" s="3" t="e">
        <f t="shared" si="493"/>
        <v>#DIV/0!</v>
      </c>
      <c r="GA76" s="3" t="e">
        <f t="shared" si="494"/>
        <v>#NUM!</v>
      </c>
      <c r="GB76" s="3" t="str">
        <f t="shared" si="495"/>
        <v/>
      </c>
      <c r="GC76" s="3" t="str">
        <f t="shared" si="496"/>
        <v/>
      </c>
      <c r="GD76" s="3" t="str">
        <f t="shared" si="497"/>
        <v/>
      </c>
      <c r="GE76" s="3" t="str">
        <f t="shared" si="498"/>
        <v/>
      </c>
      <c r="GF76" s="3" t="str">
        <f t="shared" si="499"/>
        <v/>
      </c>
      <c r="GG76" s="3" t="str">
        <f t="shared" si="500"/>
        <v/>
      </c>
      <c r="GI76" s="9" t="str">
        <f t="shared" si="532"/>
        <v/>
      </c>
      <c r="GJ76" s="9" t="str">
        <f t="shared" si="501"/>
        <v/>
      </c>
      <c r="GK76" s="9" t="str">
        <f t="shared" si="502"/>
        <v/>
      </c>
      <c r="GL76" s="41" t="e">
        <f t="shared" si="503"/>
        <v>#DIV/0!</v>
      </c>
      <c r="GM76" s="41" t="e">
        <f t="shared" si="504"/>
        <v>#DIV/0!</v>
      </c>
      <c r="GN76" s="41" t="e">
        <f t="shared" si="384"/>
        <v>#N/A</v>
      </c>
      <c r="GO76" s="41" t="e">
        <f t="shared" si="385"/>
        <v>#N/A</v>
      </c>
      <c r="GP76" s="3" t="e">
        <f t="shared" si="505"/>
        <v>#NUM!</v>
      </c>
      <c r="GQ76" s="55" t="e">
        <f t="shared" si="386"/>
        <v>#NUM!</v>
      </c>
      <c r="GR76" s="55" t="e">
        <f t="shared" si="387"/>
        <v>#NUM!</v>
      </c>
      <c r="GS76" s="3" t="e">
        <f t="shared" si="388"/>
        <v>#NUM!</v>
      </c>
      <c r="GT76" s="3" t="e">
        <f t="shared" si="389"/>
        <v>#NUM!</v>
      </c>
      <c r="GU76" s="3" t="e">
        <f t="shared" si="390"/>
        <v>#NUM!</v>
      </c>
      <c r="GV76" s="3" t="e">
        <f t="shared" si="391"/>
        <v>#NUM!</v>
      </c>
      <c r="GX76" s="37" t="e">
        <f t="shared" si="392"/>
        <v>#NUM!</v>
      </c>
      <c r="GZ76" s="3" t="e">
        <f t="shared" si="393"/>
        <v>#NUM!</v>
      </c>
      <c r="HA76" s="3" t="e">
        <f t="shared" ca="1" si="533"/>
        <v>#NUM!</v>
      </c>
      <c r="HB76" s="2" t="e">
        <f t="shared" ref="HB76:HB139" ca="1" si="536">IF(AND($G76=" ",OFFSET($G76,-2,0)="x"), " ", IF(SUM(OFFSET($GZ76,0,0,3,1))&gt;=2,1," "))</f>
        <v>#NUM!</v>
      </c>
      <c r="HC76" s="2" t="e">
        <f t="shared" ca="1" si="224"/>
        <v>#NUM!</v>
      </c>
      <c r="HD76" s="39" t="e">
        <f t="shared" ca="1" si="506"/>
        <v>#NUM!</v>
      </c>
      <c r="HF76" s="3" t="str">
        <f t="shared" si="394"/>
        <v/>
      </c>
      <c r="HG76" s="3" t="str">
        <f t="shared" si="395"/>
        <v/>
      </c>
      <c r="HH76" s="3" t="str">
        <f t="shared" ca="1" si="342"/>
        <v xml:space="preserve"> </v>
      </c>
      <c r="HI76" s="3" t="str">
        <f t="shared" ca="1" si="248"/>
        <v/>
      </c>
      <c r="HJ76" s="3" t="str">
        <f t="shared" ca="1" si="241"/>
        <v/>
      </c>
      <c r="HK76" s="3" t="str">
        <f t="shared" ca="1" si="235"/>
        <v/>
      </c>
      <c r="HL76" s="3" t="str">
        <f t="shared" ca="1" si="225"/>
        <v/>
      </c>
      <c r="HM76" s="3" t="str">
        <f t="shared" ca="1" si="225"/>
        <v/>
      </c>
      <c r="HN76" s="3" t="str">
        <f t="shared" ca="1" si="225"/>
        <v/>
      </c>
      <c r="HO76" s="3" t="str">
        <f t="shared" ca="1" si="225"/>
        <v/>
      </c>
      <c r="HP76" s="37" t="e">
        <f t="shared" ca="1" si="396"/>
        <v>#N/A</v>
      </c>
      <c r="HQ76" s="3" t="str">
        <f t="shared" ca="1" si="343"/>
        <v xml:space="preserve"> </v>
      </c>
      <c r="HR76" s="3" t="str">
        <f t="shared" ca="1" si="250"/>
        <v/>
      </c>
      <c r="HS76" s="3" t="str">
        <f t="shared" ca="1" si="242"/>
        <v/>
      </c>
      <c r="HT76" s="3" t="str">
        <f t="shared" ca="1" si="236"/>
        <v/>
      </c>
      <c r="HU76" s="3" t="str">
        <f t="shared" ca="1" si="226"/>
        <v/>
      </c>
      <c r="HV76" s="3" t="str">
        <f t="shared" ca="1" si="226"/>
        <v/>
      </c>
      <c r="HW76" s="3" t="str">
        <f t="shared" ca="1" si="226"/>
        <v/>
      </c>
      <c r="HX76" s="3" t="str">
        <f t="shared" ca="1" si="226"/>
        <v/>
      </c>
      <c r="HY76" s="37" t="e">
        <f t="shared" ca="1" si="397"/>
        <v>#N/A</v>
      </c>
      <c r="IA76" s="3" t="e">
        <f t="shared" ca="1" si="507"/>
        <v>#NUM!</v>
      </c>
      <c r="IB76" s="3" t="e">
        <f t="shared" ca="1" si="534"/>
        <v>#NUM!</v>
      </c>
      <c r="IC76" s="2" t="e">
        <f t="shared" ca="1" si="508"/>
        <v>#NUM!</v>
      </c>
      <c r="ID76" s="37" t="e">
        <f t="shared" ca="1" si="398"/>
        <v>#NUM!</v>
      </c>
      <c r="IE76" s="3" t="e">
        <f t="shared" ca="1" si="509"/>
        <v>#NUM!</v>
      </c>
      <c r="IF76" s="3" t="e">
        <f t="shared" ca="1" si="510"/>
        <v>#NUM!</v>
      </c>
      <c r="IG76" s="2" t="e">
        <f t="shared" ca="1" si="511"/>
        <v>#NUM!</v>
      </c>
      <c r="IH76" s="37" t="e">
        <f t="shared" ca="1" si="399"/>
        <v>#NUM!</v>
      </c>
      <c r="II76" s="3" t="e">
        <f t="shared" si="512"/>
        <v>#N/A</v>
      </c>
      <c r="IJ76" s="3" t="e">
        <f t="shared" si="513"/>
        <v>#N/A</v>
      </c>
      <c r="IK76" s="3" t="e">
        <f t="shared" ca="1" si="346"/>
        <v>#N/A</v>
      </c>
      <c r="IL76" s="3" t="e">
        <f t="shared" ca="1" si="270"/>
        <v>#N/A</v>
      </c>
      <c r="IM76" s="3" t="e">
        <f t="shared" ca="1" si="267"/>
        <v>#N/A</v>
      </c>
      <c r="IN76" s="3" t="e">
        <f t="shared" ca="1" si="265"/>
        <v>#N/A</v>
      </c>
      <c r="IO76" s="3" t="e">
        <f t="shared" ca="1" si="263"/>
        <v>#N/A</v>
      </c>
      <c r="IP76" s="3" t="e">
        <f t="shared" ca="1" si="261"/>
        <v>#N/A</v>
      </c>
      <c r="IQ76" s="3" t="e">
        <f t="shared" ca="1" si="259"/>
        <v>#N/A</v>
      </c>
      <c r="IR76" s="3" t="e">
        <f t="shared" ca="1" si="257"/>
        <v>#N/A</v>
      </c>
      <c r="IS76" s="3" t="e">
        <f t="shared" ca="1" si="251"/>
        <v>#N/A</v>
      </c>
      <c r="IT76" s="3" t="e">
        <f t="shared" ca="1" si="243"/>
        <v>#N/A</v>
      </c>
      <c r="IU76" s="3" t="e">
        <f t="shared" ca="1" si="237"/>
        <v>#N/A</v>
      </c>
      <c r="IV76" s="3" t="e">
        <f t="shared" ca="1" si="227"/>
        <v>#N/A</v>
      </c>
      <c r="IW76" s="3" t="e">
        <f t="shared" ca="1" si="227"/>
        <v>#N/A</v>
      </c>
      <c r="IX76" s="3" t="e">
        <f t="shared" ca="1" si="227"/>
        <v>#N/A</v>
      </c>
      <c r="IY76" s="3" t="e">
        <f t="shared" ca="1" si="227"/>
        <v>#N/A</v>
      </c>
      <c r="IZ76" s="37" t="e">
        <f t="shared" ca="1" si="400"/>
        <v>#N/A</v>
      </c>
      <c r="JB76" s="3" t="str">
        <f t="shared" si="514"/>
        <v/>
      </c>
      <c r="JC76" s="55" t="e">
        <f t="shared" si="401"/>
        <v>#NUM!</v>
      </c>
      <c r="JD76" s="41" t="e">
        <f t="shared" si="515"/>
        <v>#NUM!</v>
      </c>
      <c r="JE76" s="41" t="e">
        <f t="shared" si="516"/>
        <v>#NUM!</v>
      </c>
      <c r="JF76" s="3" t="e">
        <f t="shared" si="517"/>
        <v>#NUM!</v>
      </c>
      <c r="JG76" s="41" t="e">
        <f t="shared" si="518"/>
        <v>#NUM!</v>
      </c>
      <c r="JH76" s="41" t="e">
        <f t="shared" si="519"/>
        <v>#NUM!</v>
      </c>
      <c r="JJ76" s="37" t="e">
        <f t="shared" si="520"/>
        <v>#NUM!</v>
      </c>
      <c r="JL76" s="3" t="e">
        <f t="shared" si="521"/>
        <v>#NUM!</v>
      </c>
      <c r="JM76" s="3" t="e">
        <f t="shared" ca="1" si="535"/>
        <v>#NUM!</v>
      </c>
      <c r="JP76" s="37" t="e">
        <f t="shared" ca="1" si="522"/>
        <v>#NUM!</v>
      </c>
      <c r="JR76" s="37" t="str">
        <f t="shared" si="523"/>
        <v/>
      </c>
      <c r="JS76" s="3" t="str">
        <f t="shared" si="524"/>
        <v/>
      </c>
      <c r="JT76" s="3" t="str">
        <f t="shared" ca="1" si="344"/>
        <v xml:space="preserve"> </v>
      </c>
      <c r="JU76" s="3" t="str">
        <f t="shared" ca="1" si="253"/>
        <v/>
      </c>
      <c r="JV76" s="3" t="str">
        <f t="shared" ca="1" si="244"/>
        <v/>
      </c>
      <c r="JW76" s="3" t="str">
        <f t="shared" ca="1" si="238"/>
        <v/>
      </c>
      <c r="JX76" s="3" t="str">
        <f t="shared" ca="1" si="228"/>
        <v/>
      </c>
      <c r="JY76" s="3" t="str">
        <f t="shared" ca="1" si="228"/>
        <v/>
      </c>
      <c r="JZ76" s="3" t="str">
        <f t="shared" ca="1" si="228"/>
        <v/>
      </c>
      <c r="KA76" s="3" t="str">
        <f t="shared" ca="1" si="228"/>
        <v/>
      </c>
      <c r="KB76" s="3" t="e">
        <f t="shared" ca="1" si="525"/>
        <v>#N/A</v>
      </c>
      <c r="KC76" s="3" t="str">
        <f t="shared" ca="1" si="345"/>
        <v xml:space="preserve"> </v>
      </c>
      <c r="KD76" s="3" t="str">
        <f t="shared" ca="1" si="255"/>
        <v/>
      </c>
      <c r="KE76" s="3" t="str">
        <f t="shared" ca="1" si="245"/>
        <v/>
      </c>
      <c r="KF76" s="3" t="str">
        <f t="shared" ca="1" si="239"/>
        <v/>
      </c>
      <c r="KG76" s="3" t="str">
        <f t="shared" ca="1" si="229"/>
        <v/>
      </c>
      <c r="KH76" s="3" t="str">
        <f t="shared" ca="1" si="229"/>
        <v/>
      </c>
      <c r="KI76" s="3" t="str">
        <f t="shared" ca="1" si="229"/>
        <v/>
      </c>
      <c r="KJ76" s="3" t="str">
        <f t="shared" ca="1" si="229"/>
        <v/>
      </c>
      <c r="KK76" s="3" t="e">
        <f t="shared" ca="1" si="526"/>
        <v>#N/A</v>
      </c>
      <c r="KU76" s="3" t="e">
        <f t="shared" si="527"/>
        <v>#NUM!</v>
      </c>
      <c r="KV76" s="3" t="e">
        <f t="shared" si="528"/>
        <v>#NUM!</v>
      </c>
      <c r="KW76" s="3" t="e">
        <f t="shared" ca="1" si="347"/>
        <v>#NUM!</v>
      </c>
      <c r="KX76" s="3" t="e">
        <f t="shared" ca="1" si="272"/>
        <v>#NUM!</v>
      </c>
      <c r="KY76" s="3" t="e">
        <f t="shared" ca="1" si="268"/>
        <v>#NUM!</v>
      </c>
      <c r="KZ76" s="3" t="e">
        <f t="shared" ca="1" si="266"/>
        <v>#NUM!</v>
      </c>
      <c r="LA76" s="3" t="e">
        <f t="shared" ca="1" si="264"/>
        <v>#NUM!</v>
      </c>
      <c r="LB76" s="3" t="e">
        <f t="shared" ca="1" si="262"/>
        <v>#NUM!</v>
      </c>
      <c r="LC76" s="3" t="e">
        <f t="shared" ca="1" si="260"/>
        <v>#NUM!</v>
      </c>
      <c r="LD76" s="3" t="e">
        <f t="shared" ca="1" si="258"/>
        <v>#NUM!</v>
      </c>
      <c r="LE76" s="3" t="e">
        <f t="shared" ca="1" si="256"/>
        <v>#NUM!</v>
      </c>
      <c r="LF76" s="3" t="e">
        <f t="shared" ca="1" si="246"/>
        <v>#NUM!</v>
      </c>
      <c r="LG76" s="3" t="e">
        <f t="shared" ca="1" si="240"/>
        <v>#NUM!</v>
      </c>
      <c r="LH76" s="3" t="e">
        <f t="shared" ca="1" si="230"/>
        <v>#NUM!</v>
      </c>
      <c r="LI76" s="3" t="e">
        <f t="shared" ca="1" si="230"/>
        <v>#NUM!</v>
      </c>
      <c r="LJ76" s="3" t="e">
        <f t="shared" ca="1" si="230"/>
        <v>#NUM!</v>
      </c>
      <c r="LK76" s="3" t="e">
        <f t="shared" ca="1" si="230"/>
        <v>#NUM!</v>
      </c>
      <c r="LL76" s="37" t="e">
        <f t="shared" ca="1" si="402"/>
        <v>#NUM!</v>
      </c>
    </row>
    <row r="77" spans="1:324" s="3" customFormat="1">
      <c r="A77" s="42" t="e">
        <f>IF(D77="","",Data!C85)</f>
        <v>#N/A</v>
      </c>
      <c r="B77" s="5" t="e">
        <f>IF(D77="","",Data!B85)</f>
        <v>#N/A</v>
      </c>
      <c r="C77" s="3">
        <v>69</v>
      </c>
      <c r="D77" s="3" t="e">
        <f>IF(Data!C85="", NA(), Data!C85)</f>
        <v>#N/A</v>
      </c>
      <c r="E77" s="3" t="str">
        <f>IF(Data!C85="", " ", Data!D85)</f>
        <v xml:space="preserve"> </v>
      </c>
      <c r="F77" s="3" t="str">
        <f>IF(E77=" "," ",Data!F$26)</f>
        <v xml:space="preserve"> </v>
      </c>
      <c r="G77" s="3" t="str">
        <f>IF($C77&lt;Data!$F$37,"x"," ")</f>
        <v xml:space="preserve"> </v>
      </c>
      <c r="H77" s="3" t="e">
        <f>IF(I77="",#REF!,I77)</f>
        <v>#N/A</v>
      </c>
      <c r="I77" s="2" t="e">
        <f t="shared" si="403"/>
        <v>#N/A</v>
      </c>
      <c r="J77" s="3" t="str">
        <f>IF(AND(Data!$F$37&lt;&gt;""),IF(AD77=$E77,1,""))</f>
        <v/>
      </c>
      <c r="K77" s="3">
        <f>IF(AND(Data!$F$40&lt;&gt;""),IF(AE77=$E77,2,""))</f>
        <v>2</v>
      </c>
      <c r="L77" s="3" t="str">
        <f>IF(AND(Data!$F$43&lt;&gt;""),IF(AF77=$E77,3,""))</f>
        <v/>
      </c>
      <c r="M77" s="3" t="str">
        <f>IF(AND(Data!$F$46&lt;&gt;""),IF(AG77=$E77,4,""))</f>
        <v/>
      </c>
      <c r="N77" s="3" t="str">
        <f>IF(AND(Data!$F$49&lt;&gt;""),IF(AH77=$E77,5,""))</f>
        <v/>
      </c>
      <c r="O77" s="3" t="str">
        <f>IF(AND(Calc!$LQ$3&lt;&gt;""),IF(AI77=$E77,6,""))</f>
        <v/>
      </c>
      <c r="P77" s="3">
        <f t="shared" si="404"/>
        <v>2</v>
      </c>
      <c r="Q77" s="3">
        <f t="shared" si="405"/>
        <v>2</v>
      </c>
      <c r="R77" s="3" t="str">
        <f t="shared" si="406"/>
        <v/>
      </c>
      <c r="S77" s="3" t="str">
        <f t="shared" si="407"/>
        <v/>
      </c>
      <c r="T77" s="3" t="str">
        <f t="shared" si="408"/>
        <v/>
      </c>
      <c r="U77" s="3">
        <f t="shared" si="409"/>
        <v>2</v>
      </c>
      <c r="V77" s="3">
        <f t="shared" si="410"/>
        <v>2</v>
      </c>
      <c r="W77" s="3" t="str">
        <f t="shared" si="411"/>
        <v/>
      </c>
      <c r="X77" s="3" t="str">
        <f t="shared" si="412"/>
        <v/>
      </c>
      <c r="Y77" s="3">
        <f t="shared" si="413"/>
        <v>2</v>
      </c>
      <c r="Z77" s="3">
        <f t="shared" si="414"/>
        <v>2</v>
      </c>
      <c r="AA77" s="3" t="str">
        <f t="shared" si="415"/>
        <v/>
      </c>
      <c r="AB77" s="3">
        <f t="shared" si="416"/>
        <v>2</v>
      </c>
      <c r="AC77" s="49">
        <f t="shared" si="417"/>
        <v>2</v>
      </c>
      <c r="AD77" s="3" t="str">
        <f>IF($C77&lt;Data!$F$37,E77,"")</f>
        <v/>
      </c>
      <c r="AE77" s="3" t="str">
        <f>IF(AND($C77&gt;=Data!$F$37),IF($C77&lt;Data!$F$40,E77,""))</f>
        <v xml:space="preserve"> </v>
      </c>
      <c r="AF77" s="3" t="b">
        <f>IF(AND($C77&gt;=Data!$F$40),IF($C77&lt;Data!$F$43,E77,""))</f>
        <v>0</v>
      </c>
      <c r="AG77" s="3" t="b">
        <f>IF(AND($C77&gt;=Data!$F$43),IF($C77&lt;Data!$F$46,E77,""))</f>
        <v>0</v>
      </c>
      <c r="AH77" s="3" t="b">
        <f>IF(AND($C77&gt;=Data!$F$46),IF($C77&lt;Data!$F$49,E77,""))</f>
        <v>0</v>
      </c>
      <c r="AI77" s="3" t="b">
        <f>IF(AND($C77&gt;=Data!$F$49),IF($C77&lt;=Calc!$LQ$3,E77,""))</f>
        <v>0</v>
      </c>
      <c r="AJ77" s="3" t="str">
        <f t="shared" si="349"/>
        <v xml:space="preserve"> </v>
      </c>
      <c r="AK77" s="3" t="str">
        <f t="shared" si="350"/>
        <v/>
      </c>
      <c r="AL77" s="3" t="e">
        <f t="shared" si="418"/>
        <v>#NUM!</v>
      </c>
      <c r="AM77" s="3" t="str">
        <f t="shared" si="419"/>
        <v/>
      </c>
      <c r="AN77" s="3" t="str">
        <f t="shared" si="420"/>
        <v/>
      </c>
      <c r="AO77" s="3" t="str">
        <f t="shared" si="421"/>
        <v/>
      </c>
      <c r="AP77" s="3" t="str">
        <f t="shared" si="422"/>
        <v/>
      </c>
      <c r="AQ77" s="3" t="e">
        <f t="shared" si="338"/>
        <v>#NUM!</v>
      </c>
      <c r="AR77" s="3" t="e">
        <f t="shared" si="339"/>
        <v>#NUM!</v>
      </c>
      <c r="AS77" s="3" t="str">
        <f t="shared" si="340"/>
        <v/>
      </c>
      <c r="AT77" s="3" t="str">
        <f t="shared" si="423"/>
        <v/>
      </c>
      <c r="AU77" s="3" t="str">
        <f t="shared" si="424"/>
        <v/>
      </c>
      <c r="AV77" s="3" t="e">
        <f t="shared" si="425"/>
        <v>#NUM!</v>
      </c>
      <c r="AW77" s="3" t="e">
        <f t="shared" si="426"/>
        <v>#NUM!</v>
      </c>
      <c r="AX77" s="3" t="str">
        <f t="shared" si="427"/>
        <v/>
      </c>
      <c r="AY77" s="3" t="str">
        <f t="shared" si="428"/>
        <v/>
      </c>
      <c r="AZ77" s="3" t="e">
        <f t="shared" si="429"/>
        <v>#NUM!</v>
      </c>
      <c r="BA77" s="3" t="e">
        <f t="shared" si="430"/>
        <v>#NUM!</v>
      </c>
      <c r="BB77" s="3" t="str">
        <f t="shared" si="431"/>
        <v/>
      </c>
      <c r="BC77" s="3" t="e">
        <f t="shared" si="432"/>
        <v>#NUM!</v>
      </c>
      <c r="BD77" s="3" t="e">
        <f t="shared" si="433"/>
        <v>#NUM!</v>
      </c>
      <c r="BE77" s="3" t="e">
        <f t="shared" si="434"/>
        <v>#NUM!</v>
      </c>
      <c r="BF77" s="9" t="e">
        <f t="shared" si="351"/>
        <v>#N/A</v>
      </c>
      <c r="BG77" s="3" t="e">
        <f t="shared" si="352"/>
        <v>#N/A</v>
      </c>
      <c r="BH77" s="3" t="e">
        <f t="shared" si="348"/>
        <v>#N/A</v>
      </c>
      <c r="BI77" s="3" t="e">
        <f t="shared" si="435"/>
        <v>#NUM!</v>
      </c>
      <c r="BJ77" s="44" t="str">
        <f t="shared" si="436"/>
        <v/>
      </c>
      <c r="BK77" s="52">
        <f t="shared" si="353"/>
        <v>2</v>
      </c>
      <c r="BL77" s="52" t="str">
        <f t="shared" ca="1" si="341"/>
        <v xml:space="preserve"> </v>
      </c>
      <c r="BM77" s="52" t="str">
        <f t="shared" ca="1" si="232"/>
        <v xml:space="preserve"> </v>
      </c>
      <c r="BN77" s="52" t="str">
        <f t="shared" ca="1" si="232"/>
        <v xml:space="preserve"> </v>
      </c>
      <c r="BO77" s="52" t="str">
        <f t="shared" ca="1" si="232"/>
        <v xml:space="preserve"> </v>
      </c>
      <c r="BP77" s="52" t="str">
        <f t="shared" ca="1" si="232"/>
        <v xml:space="preserve"> </v>
      </c>
      <c r="BQ77" s="52" t="str">
        <f t="shared" ca="1" si="232"/>
        <v xml:space="preserve"> </v>
      </c>
      <c r="BR77" s="52" t="e">
        <f t="shared" ca="1" si="354"/>
        <v>#N/A</v>
      </c>
      <c r="BS77" s="52"/>
      <c r="BT77" s="3" t="str">
        <f t="shared" si="355"/>
        <v/>
      </c>
      <c r="BU77" s="3">
        <f t="shared" si="356"/>
        <v>0</v>
      </c>
      <c r="BV77" s="3">
        <f t="shared" si="437"/>
        <v>1</v>
      </c>
      <c r="BW77" s="3">
        <f t="shared" si="438"/>
        <v>0</v>
      </c>
      <c r="BX77" s="3" t="str">
        <f t="shared" ca="1" si="357"/>
        <v xml:space="preserve"> </v>
      </c>
      <c r="BY77" s="3" t="str">
        <f t="shared" ca="1" si="233"/>
        <v/>
      </c>
      <c r="BZ77" s="3" t="str">
        <f t="shared" ca="1" si="233"/>
        <v/>
      </c>
      <c r="CA77" s="3" t="str">
        <f t="shared" ca="1" si="233"/>
        <v/>
      </c>
      <c r="CB77" s="3" t="str">
        <f t="shared" ca="1" si="233"/>
        <v/>
      </c>
      <c r="CC77" s="3" t="str">
        <f t="shared" ca="1" si="233"/>
        <v/>
      </c>
      <c r="CD77" s="3" t="str">
        <f t="shared" ca="1" si="358"/>
        <v/>
      </c>
      <c r="CE77" s="3" t="str">
        <f t="shared" ca="1" si="359"/>
        <v/>
      </c>
      <c r="CF77" s="3" t="str">
        <f t="shared" si="360"/>
        <v/>
      </c>
      <c r="CG77" s="37" t="e">
        <f t="shared" ca="1" si="361"/>
        <v>#N/A</v>
      </c>
      <c r="CH77" s="3" t="str">
        <f t="shared" si="362"/>
        <v/>
      </c>
      <c r="CI77" s="3">
        <f t="shared" si="439"/>
        <v>0</v>
      </c>
      <c r="CJ77" s="3">
        <f t="shared" si="529"/>
        <v>1</v>
      </c>
      <c r="CK77" s="3">
        <f t="shared" si="440"/>
        <v>0</v>
      </c>
      <c r="CL77" s="3" t="str">
        <f t="shared" ca="1" si="363"/>
        <v xml:space="preserve"> </v>
      </c>
      <c r="CM77" s="3" t="str">
        <f t="shared" ca="1" si="234"/>
        <v/>
      </c>
      <c r="CN77" s="3" t="str">
        <f t="shared" ca="1" si="234"/>
        <v/>
      </c>
      <c r="CO77" s="3" t="str">
        <f t="shared" ca="1" si="234"/>
        <v/>
      </c>
      <c r="CP77" s="3" t="str">
        <f t="shared" ca="1" si="234"/>
        <v/>
      </c>
      <c r="CQ77" s="3" t="str">
        <f t="shared" ca="1" si="234"/>
        <v/>
      </c>
      <c r="CR77" s="3" t="str">
        <f t="shared" ca="1" si="441"/>
        <v/>
      </c>
      <c r="CS77" s="3" t="str">
        <f t="shared" ca="1" si="364"/>
        <v/>
      </c>
      <c r="CT77" s="3" t="str">
        <f t="shared" si="442"/>
        <v/>
      </c>
      <c r="CU77" s="37" t="e">
        <f t="shared" ca="1" si="443"/>
        <v>#N/A</v>
      </c>
      <c r="CW77" s="3" t="str">
        <f t="shared" ca="1" si="444"/>
        <v/>
      </c>
      <c r="CX77" s="3">
        <f t="shared" ca="1" si="530"/>
        <v>0</v>
      </c>
      <c r="CY77" s="2">
        <f t="shared" ca="1" si="445"/>
        <v>0</v>
      </c>
      <c r="CZ77" s="3" t="str">
        <f t="shared" ca="1" si="365"/>
        <v/>
      </c>
      <c r="DA77" s="3" t="str">
        <f t="shared" ca="1" si="366"/>
        <v/>
      </c>
      <c r="DB77" s="3" t="str">
        <f t="shared" ca="1" si="367"/>
        <v/>
      </c>
      <c r="DC77" s="3" t="str">
        <f t="shared" ca="1" si="368"/>
        <v/>
      </c>
      <c r="DD77" s="37" t="e">
        <f t="shared" ca="1" si="369"/>
        <v>#N/A</v>
      </c>
      <c r="DE77" s="3" t="str">
        <f t="shared" ca="1" si="446"/>
        <v/>
      </c>
      <c r="DF77" s="3">
        <f t="shared" ca="1" si="531"/>
        <v>0</v>
      </c>
      <c r="DG77" s="2">
        <f t="shared" ca="1" si="447"/>
        <v>0</v>
      </c>
      <c r="DH77" s="3" t="str">
        <f t="shared" ca="1" si="370"/>
        <v/>
      </c>
      <c r="DI77" s="3" t="str">
        <f t="shared" ca="1" si="273"/>
        <v/>
      </c>
      <c r="DJ77" s="3" t="str">
        <f t="shared" ca="1" si="371"/>
        <v/>
      </c>
      <c r="DK77" s="3" t="str">
        <f t="shared" ca="1" si="448"/>
        <v/>
      </c>
      <c r="DL77" s="37" t="e">
        <f t="shared" ca="1" si="372"/>
        <v>#N/A</v>
      </c>
      <c r="DN77" s="2" t="str">
        <f t="shared" si="373"/>
        <v xml:space="preserve"> </v>
      </c>
      <c r="DO77" s="3" t="str">
        <f t="shared" si="449"/>
        <v xml:space="preserve"> </v>
      </c>
      <c r="DP77" s="3" t="str">
        <f t="shared" si="450"/>
        <v xml:space="preserve"> </v>
      </c>
      <c r="DT77" s="37" t="e">
        <f t="shared" si="374"/>
        <v>#N/A</v>
      </c>
      <c r="DU77" s="7">
        <v>70</v>
      </c>
      <c r="DV77" s="7">
        <v>28</v>
      </c>
      <c r="DW77" s="7">
        <v>43</v>
      </c>
      <c r="DX77" s="7"/>
      <c r="DY77" s="7" t="e">
        <f t="shared" si="375"/>
        <v>#NUM!</v>
      </c>
      <c r="DZ77" s="7" t="e">
        <f t="shared" si="376"/>
        <v>#NUM!</v>
      </c>
      <c r="EA77" s="7" t="e">
        <f t="shared" si="377"/>
        <v>#NUM!</v>
      </c>
      <c r="EB77" s="7" t="e">
        <f t="shared" si="451"/>
        <v>#NUM!</v>
      </c>
      <c r="EC77" s="3" t="e">
        <f t="shared" si="378"/>
        <v>#NUM!</v>
      </c>
      <c r="ED77" s="3" t="str">
        <f t="shared" si="452"/>
        <v/>
      </c>
      <c r="EE77" s="3" t="e">
        <f t="shared" si="453"/>
        <v>#DIV/0!</v>
      </c>
      <c r="EF77" s="3" t="str">
        <f t="shared" si="454"/>
        <v/>
      </c>
      <c r="EG77" s="3" t="str">
        <f t="shared" si="455"/>
        <v/>
      </c>
      <c r="EH77" s="3" t="str">
        <f t="shared" si="456"/>
        <v/>
      </c>
      <c r="EI77" s="3" t="str">
        <f t="shared" si="457"/>
        <v/>
      </c>
      <c r="EJ77" s="3" t="e">
        <f t="shared" si="458"/>
        <v>#DIV/0!</v>
      </c>
      <c r="EK77" s="3" t="e">
        <f t="shared" si="459"/>
        <v>#DIV/0!</v>
      </c>
      <c r="EL77" s="3" t="str">
        <f t="shared" si="460"/>
        <v/>
      </c>
      <c r="EM77" s="3" t="str">
        <f t="shared" si="461"/>
        <v/>
      </c>
      <c r="EN77" s="3" t="str">
        <f t="shared" si="462"/>
        <v/>
      </c>
      <c r="EO77" s="3" t="e">
        <f t="shared" si="463"/>
        <v>#DIV/0!</v>
      </c>
      <c r="EP77" s="3" t="e">
        <f t="shared" si="464"/>
        <v>#DIV/0!</v>
      </c>
      <c r="EQ77" s="3" t="str">
        <f t="shared" si="465"/>
        <v/>
      </c>
      <c r="ER77" s="3" t="str">
        <f t="shared" si="466"/>
        <v/>
      </c>
      <c r="ES77" s="3" t="e">
        <f t="shared" si="467"/>
        <v>#DIV/0!</v>
      </c>
      <c r="ET77" s="3" t="e">
        <f t="shared" si="468"/>
        <v>#DIV/0!</v>
      </c>
      <c r="EU77" s="3" t="str">
        <f t="shared" si="469"/>
        <v/>
      </c>
      <c r="EV77" s="3" t="e">
        <f t="shared" si="470"/>
        <v>#DIV/0!</v>
      </c>
      <c r="EW77" s="3" t="e">
        <f t="shared" si="471"/>
        <v>#DIV/0!</v>
      </c>
      <c r="EX77" s="3" t="e">
        <f t="shared" si="472"/>
        <v>#NUM!</v>
      </c>
      <c r="EZ77" s="40">
        <f t="shared" si="379"/>
        <v>1</v>
      </c>
      <c r="FA77" s="9" t="e">
        <f t="shared" si="380"/>
        <v>#NUM!</v>
      </c>
      <c r="FB77" s="9" t="e">
        <f t="shared" si="381"/>
        <v>#N/A</v>
      </c>
      <c r="FC77" s="9" t="e">
        <f t="shared" si="382"/>
        <v>#N/A</v>
      </c>
      <c r="FD77" s="9" t="e">
        <f t="shared" si="383"/>
        <v>#N/A</v>
      </c>
      <c r="FE77" s="3" t="e">
        <f t="shared" si="473"/>
        <v>#NUM!</v>
      </c>
      <c r="FG77" s="3" t="str">
        <f t="shared" si="474"/>
        <v/>
      </c>
      <c r="FH77" s="3" t="e">
        <f t="shared" si="475"/>
        <v>#DIV/0!</v>
      </c>
      <c r="FI77" s="3" t="str">
        <f t="shared" si="476"/>
        <v/>
      </c>
      <c r="FJ77" s="3" t="str">
        <f t="shared" si="477"/>
        <v/>
      </c>
      <c r="FK77" s="3" t="str">
        <f t="shared" si="478"/>
        <v/>
      </c>
      <c r="FL77" s="3" t="str">
        <f t="shared" si="479"/>
        <v/>
      </c>
      <c r="FM77" s="3" t="e">
        <f t="shared" si="480"/>
        <v>#DIV/0!</v>
      </c>
      <c r="FN77" s="3" t="e">
        <f t="shared" si="481"/>
        <v>#DIV/0!</v>
      </c>
      <c r="FO77" s="3" t="str">
        <f t="shared" si="482"/>
        <v/>
      </c>
      <c r="FP77" s="3" t="str">
        <f t="shared" si="483"/>
        <v/>
      </c>
      <c r="FQ77" s="3" t="str">
        <f t="shared" si="484"/>
        <v/>
      </c>
      <c r="FR77" s="3" t="e">
        <f t="shared" si="485"/>
        <v>#DIV/0!</v>
      </c>
      <c r="FS77" s="3" t="e">
        <f t="shared" si="486"/>
        <v>#DIV/0!</v>
      </c>
      <c r="FT77" s="3" t="str">
        <f t="shared" si="487"/>
        <v/>
      </c>
      <c r="FU77" s="3" t="str">
        <f t="shared" si="488"/>
        <v/>
      </c>
      <c r="FV77" s="3" t="e">
        <f t="shared" si="489"/>
        <v>#DIV/0!</v>
      </c>
      <c r="FW77" s="3" t="e">
        <f t="shared" si="490"/>
        <v>#DIV/0!</v>
      </c>
      <c r="FX77" s="3" t="str">
        <f t="shared" si="491"/>
        <v/>
      </c>
      <c r="FY77" s="3" t="e">
        <f t="shared" si="492"/>
        <v>#DIV/0!</v>
      </c>
      <c r="FZ77" s="3" t="e">
        <f t="shared" si="493"/>
        <v>#DIV/0!</v>
      </c>
      <c r="GA77" s="3" t="e">
        <f t="shared" si="494"/>
        <v>#NUM!</v>
      </c>
      <c r="GB77" s="3" t="str">
        <f t="shared" si="495"/>
        <v/>
      </c>
      <c r="GC77" s="3" t="str">
        <f t="shared" si="496"/>
        <v/>
      </c>
      <c r="GD77" s="3" t="str">
        <f t="shared" si="497"/>
        <v/>
      </c>
      <c r="GE77" s="3" t="str">
        <f t="shared" si="498"/>
        <v/>
      </c>
      <c r="GF77" s="3" t="str">
        <f t="shared" si="499"/>
        <v/>
      </c>
      <c r="GG77" s="3" t="str">
        <f t="shared" si="500"/>
        <v/>
      </c>
      <c r="GI77" s="9" t="str">
        <f t="shared" si="532"/>
        <v/>
      </c>
      <c r="GJ77" s="9" t="str">
        <f t="shared" si="501"/>
        <v/>
      </c>
      <c r="GK77" s="9" t="str">
        <f t="shared" si="502"/>
        <v/>
      </c>
      <c r="GL77" s="41" t="e">
        <f t="shared" si="503"/>
        <v>#DIV/0!</v>
      </c>
      <c r="GM77" s="41" t="e">
        <f t="shared" si="504"/>
        <v>#DIV/0!</v>
      </c>
      <c r="GN77" s="41" t="e">
        <f t="shared" si="384"/>
        <v>#N/A</v>
      </c>
      <c r="GO77" s="41" t="e">
        <f t="shared" si="385"/>
        <v>#N/A</v>
      </c>
      <c r="GP77" s="3" t="e">
        <f t="shared" si="505"/>
        <v>#NUM!</v>
      </c>
      <c r="GQ77" s="55" t="e">
        <f t="shared" si="386"/>
        <v>#NUM!</v>
      </c>
      <c r="GR77" s="55" t="e">
        <f t="shared" si="387"/>
        <v>#NUM!</v>
      </c>
      <c r="GS77" s="3" t="e">
        <f t="shared" si="388"/>
        <v>#NUM!</v>
      </c>
      <c r="GT77" s="3" t="e">
        <f t="shared" si="389"/>
        <v>#NUM!</v>
      </c>
      <c r="GU77" s="3" t="e">
        <f t="shared" si="390"/>
        <v>#NUM!</v>
      </c>
      <c r="GV77" s="3" t="e">
        <f t="shared" si="391"/>
        <v>#NUM!</v>
      </c>
      <c r="GX77" s="37" t="e">
        <f t="shared" si="392"/>
        <v>#NUM!</v>
      </c>
      <c r="GZ77" s="3" t="e">
        <f t="shared" si="393"/>
        <v>#NUM!</v>
      </c>
      <c r="HA77" s="3" t="e">
        <f t="shared" ca="1" si="533"/>
        <v>#NUM!</v>
      </c>
      <c r="HB77" s="2" t="e">
        <f t="shared" ca="1" si="536"/>
        <v>#NUM!</v>
      </c>
      <c r="HC77" s="2" t="e">
        <f t="shared" ref="HC77:HC140" ca="1" si="537">IF(AND(OR(HA77=1, HB77=1), GZ77=1), 1,"")</f>
        <v>#NUM!</v>
      </c>
      <c r="HD77" s="39" t="e">
        <f t="shared" ca="1" si="506"/>
        <v>#NUM!</v>
      </c>
      <c r="HF77" s="3" t="str">
        <f t="shared" si="394"/>
        <v/>
      </c>
      <c r="HG77" s="3" t="str">
        <f t="shared" si="395"/>
        <v/>
      </c>
      <c r="HH77" s="3" t="str">
        <f t="shared" ca="1" si="342"/>
        <v xml:space="preserve"> </v>
      </c>
      <c r="HI77" s="3" t="str">
        <f t="shared" ca="1" si="248"/>
        <v/>
      </c>
      <c r="HJ77" s="3" t="str">
        <f t="shared" ca="1" si="241"/>
        <v/>
      </c>
      <c r="HK77" s="3" t="str">
        <f t="shared" ca="1" si="235"/>
        <v/>
      </c>
      <c r="HL77" s="3" t="str">
        <f t="shared" ca="1" si="235"/>
        <v/>
      </c>
      <c r="HM77" s="3" t="str">
        <f t="shared" ca="1" si="235"/>
        <v/>
      </c>
      <c r="HN77" s="3" t="str">
        <f t="shared" ca="1" si="235"/>
        <v/>
      </c>
      <c r="HO77" s="3" t="str">
        <f t="shared" ca="1" si="235"/>
        <v/>
      </c>
      <c r="HP77" s="37" t="e">
        <f t="shared" ca="1" si="396"/>
        <v>#N/A</v>
      </c>
      <c r="HQ77" s="3" t="str">
        <f t="shared" ca="1" si="343"/>
        <v xml:space="preserve"> </v>
      </c>
      <c r="HR77" s="3" t="str">
        <f t="shared" ca="1" si="250"/>
        <v/>
      </c>
      <c r="HS77" s="3" t="str">
        <f t="shared" ca="1" si="242"/>
        <v/>
      </c>
      <c r="HT77" s="3" t="str">
        <f t="shared" ca="1" si="236"/>
        <v/>
      </c>
      <c r="HU77" s="3" t="str">
        <f t="shared" ca="1" si="236"/>
        <v/>
      </c>
      <c r="HV77" s="3" t="str">
        <f t="shared" ca="1" si="236"/>
        <v/>
      </c>
      <c r="HW77" s="3" t="str">
        <f t="shared" ca="1" si="236"/>
        <v/>
      </c>
      <c r="HX77" s="3" t="str">
        <f t="shared" ca="1" si="236"/>
        <v/>
      </c>
      <c r="HY77" s="37" t="e">
        <f t="shared" ca="1" si="397"/>
        <v>#N/A</v>
      </c>
      <c r="IA77" s="3" t="e">
        <f t="shared" ca="1" si="507"/>
        <v>#NUM!</v>
      </c>
      <c r="IB77" s="3" t="e">
        <f t="shared" ca="1" si="534"/>
        <v>#NUM!</v>
      </c>
      <c r="IC77" s="2" t="e">
        <f t="shared" ca="1" si="508"/>
        <v>#NUM!</v>
      </c>
      <c r="ID77" s="37" t="e">
        <f t="shared" ca="1" si="398"/>
        <v>#NUM!</v>
      </c>
      <c r="IE77" s="3" t="e">
        <f t="shared" ca="1" si="509"/>
        <v>#NUM!</v>
      </c>
      <c r="IF77" s="3" t="e">
        <f t="shared" ca="1" si="510"/>
        <v>#NUM!</v>
      </c>
      <c r="IG77" s="2" t="e">
        <f t="shared" ca="1" si="511"/>
        <v>#NUM!</v>
      </c>
      <c r="IH77" s="37" t="e">
        <f t="shared" ca="1" si="399"/>
        <v>#NUM!</v>
      </c>
      <c r="II77" s="3" t="e">
        <f t="shared" si="512"/>
        <v>#N/A</v>
      </c>
      <c r="IJ77" s="3" t="e">
        <f t="shared" si="513"/>
        <v>#N/A</v>
      </c>
      <c r="IK77" s="3" t="e">
        <f t="shared" ca="1" si="346"/>
        <v>#N/A</v>
      </c>
      <c r="IL77" s="3" t="e">
        <f t="shared" ca="1" si="270"/>
        <v>#N/A</v>
      </c>
      <c r="IM77" s="3" t="e">
        <f t="shared" ca="1" si="267"/>
        <v>#N/A</v>
      </c>
      <c r="IN77" s="3" t="e">
        <f t="shared" ca="1" si="265"/>
        <v>#N/A</v>
      </c>
      <c r="IO77" s="3" t="e">
        <f t="shared" ca="1" si="263"/>
        <v>#N/A</v>
      </c>
      <c r="IP77" s="3" t="e">
        <f t="shared" ca="1" si="261"/>
        <v>#N/A</v>
      </c>
      <c r="IQ77" s="3" t="e">
        <f t="shared" ca="1" si="259"/>
        <v>#N/A</v>
      </c>
      <c r="IR77" s="3" t="e">
        <f t="shared" ca="1" si="257"/>
        <v>#N/A</v>
      </c>
      <c r="IS77" s="3" t="e">
        <f t="shared" ca="1" si="251"/>
        <v>#N/A</v>
      </c>
      <c r="IT77" s="3" t="e">
        <f t="shared" ca="1" si="243"/>
        <v>#N/A</v>
      </c>
      <c r="IU77" s="3" t="e">
        <f t="shared" ca="1" si="237"/>
        <v>#N/A</v>
      </c>
      <c r="IV77" s="3" t="e">
        <f t="shared" ca="1" si="237"/>
        <v>#N/A</v>
      </c>
      <c r="IW77" s="3" t="e">
        <f t="shared" ca="1" si="237"/>
        <v>#N/A</v>
      </c>
      <c r="IX77" s="3" t="e">
        <f t="shared" ca="1" si="237"/>
        <v>#N/A</v>
      </c>
      <c r="IY77" s="3" t="e">
        <f t="shared" ca="1" si="237"/>
        <v>#N/A</v>
      </c>
      <c r="IZ77" s="37" t="e">
        <f t="shared" ca="1" si="400"/>
        <v>#N/A</v>
      </c>
      <c r="JB77" s="3" t="str">
        <f t="shared" si="514"/>
        <v/>
      </c>
      <c r="JC77" s="55" t="e">
        <f t="shared" si="401"/>
        <v>#NUM!</v>
      </c>
      <c r="JD77" s="41" t="e">
        <f t="shared" si="515"/>
        <v>#NUM!</v>
      </c>
      <c r="JE77" s="41" t="e">
        <f t="shared" si="516"/>
        <v>#NUM!</v>
      </c>
      <c r="JF77" s="3" t="e">
        <f t="shared" si="517"/>
        <v>#NUM!</v>
      </c>
      <c r="JG77" s="41" t="e">
        <f t="shared" si="518"/>
        <v>#NUM!</v>
      </c>
      <c r="JH77" s="41" t="e">
        <f t="shared" si="519"/>
        <v>#NUM!</v>
      </c>
      <c r="JJ77" s="37" t="e">
        <f t="shared" si="520"/>
        <v>#NUM!</v>
      </c>
      <c r="JL77" s="3" t="e">
        <f t="shared" si="521"/>
        <v>#NUM!</v>
      </c>
      <c r="JM77" s="3" t="e">
        <f t="shared" ca="1" si="535"/>
        <v>#NUM!</v>
      </c>
      <c r="JP77" s="37" t="e">
        <f t="shared" ca="1" si="522"/>
        <v>#NUM!</v>
      </c>
      <c r="JR77" s="37" t="str">
        <f t="shared" si="523"/>
        <v/>
      </c>
      <c r="JS77" s="3" t="str">
        <f t="shared" si="524"/>
        <v/>
      </c>
      <c r="JT77" s="3" t="str">
        <f t="shared" ca="1" si="344"/>
        <v xml:space="preserve"> </v>
      </c>
      <c r="JU77" s="3" t="str">
        <f t="shared" ca="1" si="253"/>
        <v/>
      </c>
      <c r="JV77" s="3" t="str">
        <f t="shared" ca="1" si="244"/>
        <v/>
      </c>
      <c r="JW77" s="3" t="str">
        <f t="shared" ca="1" si="238"/>
        <v/>
      </c>
      <c r="JX77" s="3" t="str">
        <f t="shared" ca="1" si="238"/>
        <v/>
      </c>
      <c r="JY77" s="3" t="str">
        <f t="shared" ca="1" si="238"/>
        <v/>
      </c>
      <c r="JZ77" s="3" t="str">
        <f t="shared" ca="1" si="238"/>
        <v/>
      </c>
      <c r="KA77" s="3" t="str">
        <f t="shared" ca="1" si="238"/>
        <v/>
      </c>
      <c r="KB77" s="3" t="e">
        <f t="shared" ca="1" si="525"/>
        <v>#N/A</v>
      </c>
      <c r="KC77" s="3" t="str">
        <f t="shared" ca="1" si="345"/>
        <v xml:space="preserve"> </v>
      </c>
      <c r="KD77" s="3" t="str">
        <f t="shared" ca="1" si="255"/>
        <v/>
      </c>
      <c r="KE77" s="3" t="str">
        <f t="shared" ca="1" si="245"/>
        <v/>
      </c>
      <c r="KF77" s="3" t="str">
        <f t="shared" ca="1" si="239"/>
        <v/>
      </c>
      <c r="KG77" s="3" t="str">
        <f t="shared" ca="1" si="239"/>
        <v/>
      </c>
      <c r="KH77" s="3" t="str">
        <f t="shared" ca="1" si="239"/>
        <v/>
      </c>
      <c r="KI77" s="3" t="str">
        <f t="shared" ca="1" si="239"/>
        <v/>
      </c>
      <c r="KJ77" s="3" t="str">
        <f t="shared" ca="1" si="239"/>
        <v/>
      </c>
      <c r="KK77" s="3" t="e">
        <f t="shared" ca="1" si="526"/>
        <v>#N/A</v>
      </c>
      <c r="KU77" s="3" t="e">
        <f t="shared" si="527"/>
        <v>#NUM!</v>
      </c>
      <c r="KV77" s="3" t="e">
        <f t="shared" si="528"/>
        <v>#NUM!</v>
      </c>
      <c r="KW77" s="3" t="e">
        <f t="shared" ca="1" si="347"/>
        <v>#NUM!</v>
      </c>
      <c r="KX77" s="3" t="e">
        <f t="shared" ca="1" si="272"/>
        <v>#NUM!</v>
      </c>
      <c r="KY77" s="3" t="e">
        <f t="shared" ca="1" si="268"/>
        <v>#NUM!</v>
      </c>
      <c r="KZ77" s="3" t="e">
        <f t="shared" ca="1" si="266"/>
        <v>#NUM!</v>
      </c>
      <c r="LA77" s="3" t="e">
        <f t="shared" ca="1" si="264"/>
        <v>#NUM!</v>
      </c>
      <c r="LB77" s="3" t="e">
        <f t="shared" ca="1" si="262"/>
        <v>#NUM!</v>
      </c>
      <c r="LC77" s="3" t="e">
        <f t="shared" ca="1" si="260"/>
        <v>#NUM!</v>
      </c>
      <c r="LD77" s="3" t="e">
        <f t="shared" ca="1" si="258"/>
        <v>#NUM!</v>
      </c>
      <c r="LE77" s="3" t="e">
        <f t="shared" ca="1" si="256"/>
        <v>#NUM!</v>
      </c>
      <c r="LF77" s="3" t="e">
        <f t="shared" ca="1" si="246"/>
        <v>#NUM!</v>
      </c>
      <c r="LG77" s="3" t="e">
        <f t="shared" ca="1" si="240"/>
        <v>#NUM!</v>
      </c>
      <c r="LH77" s="3" t="e">
        <f t="shared" ca="1" si="240"/>
        <v>#NUM!</v>
      </c>
      <c r="LI77" s="3" t="e">
        <f t="shared" ca="1" si="240"/>
        <v>#NUM!</v>
      </c>
      <c r="LJ77" s="3" t="e">
        <f t="shared" ca="1" si="240"/>
        <v>#NUM!</v>
      </c>
      <c r="LK77" s="3" t="e">
        <f t="shared" ca="1" si="240"/>
        <v>#NUM!</v>
      </c>
      <c r="LL77" s="37" t="e">
        <f t="shared" ca="1" si="402"/>
        <v>#NUM!</v>
      </c>
    </row>
    <row r="78" spans="1:324" s="3" customFormat="1">
      <c r="A78" s="42" t="e">
        <f>IF(D78="","",Data!C86)</f>
        <v>#N/A</v>
      </c>
      <c r="B78" s="5" t="e">
        <f>IF(D78="","",Data!B86)</f>
        <v>#N/A</v>
      </c>
      <c r="C78" s="3">
        <v>70</v>
      </c>
      <c r="D78" s="3" t="e">
        <f>IF(Data!C86="", NA(), Data!C86)</f>
        <v>#N/A</v>
      </c>
      <c r="E78" s="3" t="str">
        <f>IF(Data!C86="", " ", Data!D86)</f>
        <v xml:space="preserve"> </v>
      </c>
      <c r="F78" s="3" t="str">
        <f>IF(E78=" "," ",Data!F$26)</f>
        <v xml:space="preserve"> </v>
      </c>
      <c r="G78" s="3" t="str">
        <f>IF($C78&lt;Data!$F$37,"x"," ")</f>
        <v xml:space="preserve"> </v>
      </c>
      <c r="H78" s="3" t="e">
        <f>IF(I78="",#REF!,I78)</f>
        <v>#N/A</v>
      </c>
      <c r="I78" s="2" t="e">
        <f t="shared" si="403"/>
        <v>#N/A</v>
      </c>
      <c r="J78" s="3" t="str">
        <f>IF(AND(Data!$F$37&lt;&gt;""),IF(AD78=$E78,1,""))</f>
        <v/>
      </c>
      <c r="K78" s="3">
        <f>IF(AND(Data!$F$40&lt;&gt;""),IF(AE78=$E78,2,""))</f>
        <v>2</v>
      </c>
      <c r="L78" s="3" t="str">
        <f>IF(AND(Data!$F$43&lt;&gt;""),IF(AF78=$E78,3,""))</f>
        <v/>
      </c>
      <c r="M78" s="3" t="str">
        <f>IF(AND(Data!$F$46&lt;&gt;""),IF(AG78=$E78,4,""))</f>
        <v/>
      </c>
      <c r="N78" s="3" t="str">
        <f>IF(AND(Data!$F$49&lt;&gt;""),IF(AH78=$E78,5,""))</f>
        <v/>
      </c>
      <c r="O78" s="3" t="str">
        <f>IF(AND(Calc!$LQ$3&lt;&gt;""),IF(AI78=$E78,6,""))</f>
        <v/>
      </c>
      <c r="P78" s="3">
        <f t="shared" si="404"/>
        <v>2</v>
      </c>
      <c r="Q78" s="3">
        <f t="shared" si="405"/>
        <v>2</v>
      </c>
      <c r="R78" s="3" t="str">
        <f t="shared" si="406"/>
        <v/>
      </c>
      <c r="S78" s="3" t="str">
        <f t="shared" si="407"/>
        <v/>
      </c>
      <c r="T78" s="3" t="str">
        <f t="shared" si="408"/>
        <v/>
      </c>
      <c r="U78" s="3">
        <f t="shared" si="409"/>
        <v>2</v>
      </c>
      <c r="V78" s="3">
        <f t="shared" si="410"/>
        <v>2</v>
      </c>
      <c r="W78" s="3" t="str">
        <f t="shared" si="411"/>
        <v/>
      </c>
      <c r="X78" s="3" t="str">
        <f t="shared" si="412"/>
        <v/>
      </c>
      <c r="Y78" s="3">
        <f t="shared" si="413"/>
        <v>2</v>
      </c>
      <c r="Z78" s="3">
        <f t="shared" si="414"/>
        <v>2</v>
      </c>
      <c r="AA78" s="3" t="str">
        <f t="shared" si="415"/>
        <v/>
      </c>
      <c r="AB78" s="3">
        <f t="shared" si="416"/>
        <v>2</v>
      </c>
      <c r="AC78" s="49">
        <f t="shared" si="417"/>
        <v>2</v>
      </c>
      <c r="AD78" s="3" t="str">
        <f>IF($C78&lt;Data!$F$37,E78,"")</f>
        <v/>
      </c>
      <c r="AE78" s="3" t="str">
        <f>IF(AND($C78&gt;=Data!$F$37),IF($C78&lt;Data!$F$40,E78,""))</f>
        <v xml:space="preserve"> </v>
      </c>
      <c r="AF78" s="3" t="b">
        <f>IF(AND($C78&gt;=Data!$F$40),IF($C78&lt;Data!$F$43,E78,""))</f>
        <v>0</v>
      </c>
      <c r="AG78" s="3" t="b">
        <f>IF(AND($C78&gt;=Data!$F$43),IF($C78&lt;Data!$F$46,E78,""))</f>
        <v>0</v>
      </c>
      <c r="AH78" s="3" t="b">
        <f>IF(AND($C78&gt;=Data!$F$46),IF($C78&lt;Data!$F$49,E78,""))</f>
        <v>0</v>
      </c>
      <c r="AI78" s="3" t="b">
        <f>IF(AND($C78&gt;=Data!$F$49),IF($C78&lt;=Calc!$LQ$3,E78,""))</f>
        <v>0</v>
      </c>
      <c r="AJ78" s="3" t="str">
        <f t="shared" si="349"/>
        <v xml:space="preserve"> </v>
      </c>
      <c r="AK78" s="3" t="str">
        <f t="shared" si="350"/>
        <v/>
      </c>
      <c r="AL78" s="3" t="e">
        <f t="shared" si="418"/>
        <v>#NUM!</v>
      </c>
      <c r="AM78" s="3" t="str">
        <f t="shared" si="419"/>
        <v/>
      </c>
      <c r="AN78" s="3" t="str">
        <f t="shared" si="420"/>
        <v/>
      </c>
      <c r="AO78" s="3" t="str">
        <f t="shared" si="421"/>
        <v/>
      </c>
      <c r="AP78" s="3" t="str">
        <f t="shared" si="422"/>
        <v/>
      </c>
      <c r="AQ78" s="3" t="e">
        <f t="shared" si="338"/>
        <v>#NUM!</v>
      </c>
      <c r="AR78" s="3" t="e">
        <f t="shared" si="339"/>
        <v>#NUM!</v>
      </c>
      <c r="AS78" s="3" t="str">
        <f t="shared" si="340"/>
        <v/>
      </c>
      <c r="AT78" s="3" t="str">
        <f t="shared" si="423"/>
        <v/>
      </c>
      <c r="AU78" s="3" t="str">
        <f t="shared" si="424"/>
        <v/>
      </c>
      <c r="AV78" s="3" t="e">
        <f t="shared" si="425"/>
        <v>#NUM!</v>
      </c>
      <c r="AW78" s="3" t="e">
        <f t="shared" si="426"/>
        <v>#NUM!</v>
      </c>
      <c r="AX78" s="3" t="str">
        <f t="shared" si="427"/>
        <v/>
      </c>
      <c r="AY78" s="3" t="str">
        <f t="shared" si="428"/>
        <v/>
      </c>
      <c r="AZ78" s="3" t="e">
        <f t="shared" si="429"/>
        <v>#NUM!</v>
      </c>
      <c r="BA78" s="3" t="e">
        <f t="shared" si="430"/>
        <v>#NUM!</v>
      </c>
      <c r="BB78" s="3" t="str">
        <f t="shared" si="431"/>
        <v/>
      </c>
      <c r="BC78" s="3" t="e">
        <f t="shared" si="432"/>
        <v>#NUM!</v>
      </c>
      <c r="BD78" s="3" t="e">
        <f t="shared" si="433"/>
        <v>#NUM!</v>
      </c>
      <c r="BE78" s="3" t="e">
        <f t="shared" si="434"/>
        <v>#NUM!</v>
      </c>
      <c r="BF78" s="9" t="e">
        <f t="shared" si="351"/>
        <v>#N/A</v>
      </c>
      <c r="BG78" s="3" t="e">
        <f t="shared" si="352"/>
        <v>#N/A</v>
      </c>
      <c r="BH78" s="3" t="e">
        <f t="shared" si="348"/>
        <v>#N/A</v>
      </c>
      <c r="BI78" s="3" t="e">
        <f t="shared" si="435"/>
        <v>#NUM!</v>
      </c>
      <c r="BJ78" s="44" t="str">
        <f t="shared" si="436"/>
        <v/>
      </c>
      <c r="BK78" s="52">
        <f t="shared" si="353"/>
        <v>2</v>
      </c>
      <c r="BL78" s="52" t="str">
        <f t="shared" ref="BL78:BL109" ca="1" si="538">IF(MAX(OFFSET(BK78,0,0,-8,1))=1, IF(MIN(OFFSET(BK78,0,0,-8,1))=0, IF(AND(G78=" ",OFFSET(G78,-7,0)="x"), " ", IF(SUMIF(OFFSET(BK78,0,0,-8,1), "&lt;2")&gt;5,1," ")), IF(AND(G78=" ", OFFSET(G78,-5,0)="x"), " ", IF(SUMIF(OFFSET(BK78,0,0,-6,1), "&lt;2")&gt;5,1," "))), " ")</f>
        <v xml:space="preserve"> </v>
      </c>
      <c r="BM78" s="52" t="str">
        <f t="shared" ref="BM78:BP141" ca="1" si="539">IF(BL79=1,1," ")</f>
        <v xml:space="preserve"> </v>
      </c>
      <c r="BN78" s="52" t="str">
        <f t="shared" ca="1" si="539"/>
        <v xml:space="preserve"> </v>
      </c>
      <c r="BO78" s="52" t="str">
        <f t="shared" ca="1" si="539"/>
        <v xml:space="preserve"> </v>
      </c>
      <c r="BP78" s="52" t="str">
        <f t="shared" ca="1" si="539"/>
        <v xml:space="preserve"> </v>
      </c>
      <c r="BQ78" s="52" t="str">
        <f t="shared" ref="BQ78:BQ141" ca="1" si="540">IF(BP79=1,1," ")</f>
        <v xml:space="preserve"> </v>
      </c>
      <c r="BR78" s="52" t="e">
        <f t="shared" ca="1" si="354"/>
        <v>#N/A</v>
      </c>
      <c r="BS78" s="52"/>
      <c r="BT78" s="3" t="str">
        <f t="shared" si="355"/>
        <v/>
      </c>
      <c r="BU78" s="3">
        <f t="shared" si="356"/>
        <v>0</v>
      </c>
      <c r="BV78" s="3">
        <f t="shared" si="437"/>
        <v>1</v>
      </c>
      <c r="BW78" s="3">
        <f t="shared" si="438"/>
        <v>0</v>
      </c>
      <c r="BX78" s="3" t="str">
        <f t="shared" ca="1" si="357"/>
        <v xml:space="preserve"> </v>
      </c>
      <c r="BY78" s="3" t="str">
        <f t="shared" ref="BY78:CB141" ca="1" si="541">IF(BX79=1,1,"")</f>
        <v/>
      </c>
      <c r="BZ78" s="3" t="str">
        <f t="shared" ca="1" si="541"/>
        <v/>
      </c>
      <c r="CA78" s="3" t="str">
        <f t="shared" ca="1" si="541"/>
        <v/>
      </c>
      <c r="CB78" s="3" t="str">
        <f t="shared" ca="1" si="541"/>
        <v/>
      </c>
      <c r="CC78" s="3" t="str">
        <f t="shared" ref="CC78:CC141" ca="1" si="542">IF(CB79=1,1,"")</f>
        <v/>
      </c>
      <c r="CD78" s="3" t="str">
        <f t="shared" ca="1" si="358"/>
        <v/>
      </c>
      <c r="CE78" s="3" t="str">
        <f t="shared" ca="1" si="359"/>
        <v/>
      </c>
      <c r="CF78" s="3" t="str">
        <f t="shared" si="360"/>
        <v/>
      </c>
      <c r="CG78" s="37" t="e">
        <f t="shared" ca="1" si="361"/>
        <v>#N/A</v>
      </c>
      <c r="CH78" s="3" t="str">
        <f t="shared" si="362"/>
        <v/>
      </c>
      <c r="CI78" s="3">
        <f t="shared" si="439"/>
        <v>0</v>
      </c>
      <c r="CJ78" s="3">
        <f t="shared" si="529"/>
        <v>1</v>
      </c>
      <c r="CK78" s="3">
        <f t="shared" si="440"/>
        <v>0</v>
      </c>
      <c r="CL78" s="3" t="str">
        <f t="shared" ca="1" si="363"/>
        <v xml:space="preserve"> </v>
      </c>
      <c r="CM78" s="3" t="str">
        <f t="shared" ref="CM78:CP141" ca="1" si="543">IF(CL79=1,1,"")</f>
        <v/>
      </c>
      <c r="CN78" s="3" t="str">
        <f t="shared" ca="1" si="543"/>
        <v/>
      </c>
      <c r="CO78" s="3" t="str">
        <f t="shared" ca="1" si="543"/>
        <v/>
      </c>
      <c r="CP78" s="3" t="str">
        <f t="shared" ca="1" si="543"/>
        <v/>
      </c>
      <c r="CQ78" s="3" t="str">
        <f t="shared" ref="CQ78:CQ141" ca="1" si="544">IF(CP79=1,1,"")</f>
        <v/>
      </c>
      <c r="CR78" s="3" t="str">
        <f t="shared" ca="1" si="441"/>
        <v/>
      </c>
      <c r="CS78" s="3" t="str">
        <f t="shared" ca="1" si="364"/>
        <v/>
      </c>
      <c r="CT78" s="3" t="str">
        <f t="shared" si="442"/>
        <v/>
      </c>
      <c r="CU78" s="37" t="e">
        <f t="shared" ca="1" si="443"/>
        <v>#N/A</v>
      </c>
      <c r="CW78" s="3" t="str">
        <f t="shared" ca="1" si="444"/>
        <v/>
      </c>
      <c r="CX78" s="3">
        <f t="shared" ca="1" si="530"/>
        <v>0</v>
      </c>
      <c r="CY78" s="2">
        <f t="shared" ca="1" si="445"/>
        <v>0</v>
      </c>
      <c r="CZ78" s="3" t="str">
        <f t="shared" ca="1" si="365"/>
        <v/>
      </c>
      <c r="DA78" s="3" t="str">
        <f t="shared" ca="1" si="366"/>
        <v/>
      </c>
      <c r="DB78" s="3" t="str">
        <f t="shared" ca="1" si="367"/>
        <v/>
      </c>
      <c r="DC78" s="3" t="str">
        <f t="shared" ca="1" si="368"/>
        <v/>
      </c>
      <c r="DD78" s="37" t="e">
        <f t="shared" ca="1" si="369"/>
        <v>#N/A</v>
      </c>
      <c r="DE78" s="3" t="str">
        <f t="shared" ca="1" si="446"/>
        <v/>
      </c>
      <c r="DF78" s="3">
        <f t="shared" ca="1" si="531"/>
        <v>0</v>
      </c>
      <c r="DG78" s="2">
        <f t="shared" ca="1" si="447"/>
        <v>0</v>
      </c>
      <c r="DH78" s="3" t="str">
        <f t="shared" ca="1" si="370"/>
        <v/>
      </c>
      <c r="DI78" s="3" t="str">
        <f t="shared" ca="1" si="273"/>
        <v/>
      </c>
      <c r="DJ78" s="3" t="str">
        <f t="shared" ca="1" si="371"/>
        <v/>
      </c>
      <c r="DK78" s="3" t="str">
        <f t="shared" ca="1" si="448"/>
        <v/>
      </c>
      <c r="DL78" s="37" t="e">
        <f t="shared" ca="1" si="372"/>
        <v>#N/A</v>
      </c>
      <c r="DN78" s="2" t="str">
        <f t="shared" si="373"/>
        <v xml:space="preserve"> </v>
      </c>
      <c r="DO78" s="3" t="str">
        <f t="shared" si="449"/>
        <v xml:space="preserve"> </v>
      </c>
      <c r="DP78" s="3" t="str">
        <f t="shared" si="450"/>
        <v xml:space="preserve"> </v>
      </c>
      <c r="DT78" s="37" t="e">
        <f t="shared" si="374"/>
        <v>#N/A</v>
      </c>
      <c r="DU78" s="7">
        <v>71</v>
      </c>
      <c r="DV78" s="7">
        <v>29</v>
      </c>
      <c r="DW78" s="7">
        <v>43</v>
      </c>
      <c r="DX78" s="7"/>
      <c r="DY78" s="7" t="e">
        <f t="shared" si="375"/>
        <v>#NUM!</v>
      </c>
      <c r="DZ78" s="7" t="e">
        <f t="shared" si="376"/>
        <v>#NUM!</v>
      </c>
      <c r="EA78" s="7" t="e">
        <f t="shared" si="377"/>
        <v>#NUM!</v>
      </c>
      <c r="EB78" s="7" t="e">
        <f t="shared" si="451"/>
        <v>#NUM!</v>
      </c>
      <c r="EC78" s="3" t="e">
        <f t="shared" si="378"/>
        <v>#NUM!</v>
      </c>
      <c r="ED78" s="3" t="str">
        <f t="shared" si="452"/>
        <v/>
      </c>
      <c r="EE78" s="3" t="e">
        <f t="shared" si="453"/>
        <v>#DIV/0!</v>
      </c>
      <c r="EF78" s="3" t="str">
        <f t="shared" si="454"/>
        <v/>
      </c>
      <c r="EG78" s="3" t="str">
        <f t="shared" si="455"/>
        <v/>
      </c>
      <c r="EH78" s="3" t="str">
        <f t="shared" si="456"/>
        <v/>
      </c>
      <c r="EI78" s="3" t="str">
        <f t="shared" si="457"/>
        <v/>
      </c>
      <c r="EJ78" s="3" t="e">
        <f t="shared" si="458"/>
        <v>#DIV/0!</v>
      </c>
      <c r="EK78" s="3" t="e">
        <f t="shared" si="459"/>
        <v>#DIV/0!</v>
      </c>
      <c r="EL78" s="3" t="str">
        <f t="shared" si="460"/>
        <v/>
      </c>
      <c r="EM78" s="3" t="str">
        <f t="shared" si="461"/>
        <v/>
      </c>
      <c r="EN78" s="3" t="str">
        <f t="shared" si="462"/>
        <v/>
      </c>
      <c r="EO78" s="3" t="e">
        <f t="shared" si="463"/>
        <v>#DIV/0!</v>
      </c>
      <c r="EP78" s="3" t="e">
        <f t="shared" si="464"/>
        <v>#DIV/0!</v>
      </c>
      <c r="EQ78" s="3" t="str">
        <f t="shared" si="465"/>
        <v/>
      </c>
      <c r="ER78" s="3" t="str">
        <f t="shared" si="466"/>
        <v/>
      </c>
      <c r="ES78" s="3" t="e">
        <f t="shared" si="467"/>
        <v>#DIV/0!</v>
      </c>
      <c r="ET78" s="3" t="e">
        <f t="shared" si="468"/>
        <v>#DIV/0!</v>
      </c>
      <c r="EU78" s="3" t="str">
        <f t="shared" si="469"/>
        <v/>
      </c>
      <c r="EV78" s="3" t="e">
        <f t="shared" si="470"/>
        <v>#DIV/0!</v>
      </c>
      <c r="EW78" s="3" t="e">
        <f t="shared" si="471"/>
        <v>#DIV/0!</v>
      </c>
      <c r="EX78" s="3" t="e">
        <f t="shared" si="472"/>
        <v>#NUM!</v>
      </c>
      <c r="EZ78" s="40">
        <f t="shared" si="379"/>
        <v>1</v>
      </c>
      <c r="FA78" s="9" t="e">
        <f t="shared" si="380"/>
        <v>#NUM!</v>
      </c>
      <c r="FB78" s="9" t="e">
        <f t="shared" si="381"/>
        <v>#N/A</v>
      </c>
      <c r="FC78" s="9" t="e">
        <f t="shared" si="382"/>
        <v>#N/A</v>
      </c>
      <c r="FD78" s="9" t="e">
        <f t="shared" si="383"/>
        <v>#N/A</v>
      </c>
      <c r="FE78" s="3" t="e">
        <f t="shared" si="473"/>
        <v>#NUM!</v>
      </c>
      <c r="FG78" s="3" t="str">
        <f t="shared" si="474"/>
        <v/>
      </c>
      <c r="FH78" s="3" t="e">
        <f t="shared" si="475"/>
        <v>#DIV/0!</v>
      </c>
      <c r="FI78" s="3" t="str">
        <f t="shared" si="476"/>
        <v/>
      </c>
      <c r="FJ78" s="3" t="str">
        <f t="shared" si="477"/>
        <v/>
      </c>
      <c r="FK78" s="3" t="str">
        <f t="shared" si="478"/>
        <v/>
      </c>
      <c r="FL78" s="3" t="str">
        <f t="shared" si="479"/>
        <v/>
      </c>
      <c r="FM78" s="3" t="e">
        <f t="shared" si="480"/>
        <v>#DIV/0!</v>
      </c>
      <c r="FN78" s="3" t="e">
        <f t="shared" si="481"/>
        <v>#DIV/0!</v>
      </c>
      <c r="FO78" s="3" t="str">
        <f t="shared" si="482"/>
        <v/>
      </c>
      <c r="FP78" s="3" t="str">
        <f t="shared" si="483"/>
        <v/>
      </c>
      <c r="FQ78" s="3" t="str">
        <f t="shared" si="484"/>
        <v/>
      </c>
      <c r="FR78" s="3" t="e">
        <f t="shared" si="485"/>
        <v>#DIV/0!</v>
      </c>
      <c r="FS78" s="3" t="e">
        <f t="shared" si="486"/>
        <v>#DIV/0!</v>
      </c>
      <c r="FT78" s="3" t="str">
        <f t="shared" si="487"/>
        <v/>
      </c>
      <c r="FU78" s="3" t="str">
        <f t="shared" si="488"/>
        <v/>
      </c>
      <c r="FV78" s="3" t="e">
        <f t="shared" si="489"/>
        <v>#DIV/0!</v>
      </c>
      <c r="FW78" s="3" t="e">
        <f t="shared" si="490"/>
        <v>#DIV/0!</v>
      </c>
      <c r="FX78" s="3" t="str">
        <f t="shared" si="491"/>
        <v/>
      </c>
      <c r="FY78" s="3" t="e">
        <f t="shared" si="492"/>
        <v>#DIV/0!</v>
      </c>
      <c r="FZ78" s="3" t="e">
        <f t="shared" si="493"/>
        <v>#DIV/0!</v>
      </c>
      <c r="GA78" s="3" t="e">
        <f t="shared" si="494"/>
        <v>#NUM!</v>
      </c>
      <c r="GB78" s="3" t="str">
        <f t="shared" si="495"/>
        <v/>
      </c>
      <c r="GC78" s="3" t="str">
        <f t="shared" si="496"/>
        <v/>
      </c>
      <c r="GD78" s="3" t="str">
        <f t="shared" si="497"/>
        <v/>
      </c>
      <c r="GE78" s="3" t="str">
        <f t="shared" si="498"/>
        <v/>
      </c>
      <c r="GF78" s="3" t="str">
        <f t="shared" si="499"/>
        <v/>
      </c>
      <c r="GG78" s="3" t="str">
        <f t="shared" si="500"/>
        <v/>
      </c>
      <c r="GI78" s="9" t="str">
        <f t="shared" si="532"/>
        <v/>
      </c>
      <c r="GJ78" s="9" t="str">
        <f t="shared" si="501"/>
        <v/>
      </c>
      <c r="GK78" s="9" t="str">
        <f t="shared" si="502"/>
        <v/>
      </c>
      <c r="GL78" s="41" t="e">
        <f t="shared" si="503"/>
        <v>#DIV/0!</v>
      </c>
      <c r="GM78" s="41" t="e">
        <f t="shared" si="504"/>
        <v>#DIV/0!</v>
      </c>
      <c r="GN78" s="41" t="e">
        <f t="shared" si="384"/>
        <v>#N/A</v>
      </c>
      <c r="GO78" s="41" t="e">
        <f t="shared" si="385"/>
        <v>#N/A</v>
      </c>
      <c r="GP78" s="3" t="e">
        <f t="shared" si="505"/>
        <v>#NUM!</v>
      </c>
      <c r="GQ78" s="55" t="e">
        <f t="shared" si="386"/>
        <v>#NUM!</v>
      </c>
      <c r="GR78" s="55" t="e">
        <f t="shared" si="387"/>
        <v>#NUM!</v>
      </c>
      <c r="GS78" s="3" t="e">
        <f t="shared" si="388"/>
        <v>#NUM!</v>
      </c>
      <c r="GT78" s="3" t="e">
        <f t="shared" si="389"/>
        <v>#NUM!</v>
      </c>
      <c r="GU78" s="3" t="e">
        <f t="shared" si="390"/>
        <v>#NUM!</v>
      </c>
      <c r="GV78" s="3" t="e">
        <f t="shared" si="391"/>
        <v>#NUM!</v>
      </c>
      <c r="GX78" s="37" t="e">
        <f t="shared" si="392"/>
        <v>#NUM!</v>
      </c>
      <c r="GZ78" s="3" t="e">
        <f t="shared" si="393"/>
        <v>#NUM!</v>
      </c>
      <c r="HA78" s="3" t="e">
        <f t="shared" ca="1" si="533"/>
        <v>#NUM!</v>
      </c>
      <c r="HB78" s="2" t="e">
        <f t="shared" ca="1" si="536"/>
        <v>#NUM!</v>
      </c>
      <c r="HC78" s="2" t="e">
        <f t="shared" ca="1" si="537"/>
        <v>#NUM!</v>
      </c>
      <c r="HD78" s="39" t="e">
        <f t="shared" ca="1" si="506"/>
        <v>#NUM!</v>
      </c>
      <c r="HF78" s="3" t="str">
        <f t="shared" si="394"/>
        <v/>
      </c>
      <c r="HG78" s="3" t="str">
        <f t="shared" si="395"/>
        <v/>
      </c>
      <c r="HH78" s="3" t="str">
        <f t="shared" ca="1" si="342"/>
        <v xml:space="preserve"> </v>
      </c>
      <c r="HI78" s="3" t="str">
        <f t="shared" ca="1" si="248"/>
        <v/>
      </c>
      <c r="HJ78" s="3" t="str">
        <f t="shared" ca="1" si="241"/>
        <v/>
      </c>
      <c r="HK78" s="3" t="str">
        <f t="shared" ca="1" si="241"/>
        <v/>
      </c>
      <c r="HL78" s="3" t="str">
        <f t="shared" ca="1" si="241"/>
        <v/>
      </c>
      <c r="HM78" s="3" t="str">
        <f t="shared" ca="1" si="241"/>
        <v/>
      </c>
      <c r="HN78" s="3" t="str">
        <f t="shared" ca="1" si="241"/>
        <v/>
      </c>
      <c r="HO78" s="3" t="str">
        <f t="shared" ca="1" si="241"/>
        <v/>
      </c>
      <c r="HP78" s="37" t="e">
        <f t="shared" ca="1" si="396"/>
        <v>#N/A</v>
      </c>
      <c r="HQ78" s="3" t="str">
        <f t="shared" ca="1" si="343"/>
        <v xml:space="preserve"> </v>
      </c>
      <c r="HR78" s="3" t="str">
        <f t="shared" ca="1" si="250"/>
        <v/>
      </c>
      <c r="HS78" s="3" t="str">
        <f t="shared" ca="1" si="242"/>
        <v/>
      </c>
      <c r="HT78" s="3" t="str">
        <f t="shared" ca="1" si="242"/>
        <v/>
      </c>
      <c r="HU78" s="3" t="str">
        <f t="shared" ca="1" si="242"/>
        <v/>
      </c>
      <c r="HV78" s="3" t="str">
        <f t="shared" ca="1" si="242"/>
        <v/>
      </c>
      <c r="HW78" s="3" t="str">
        <f t="shared" ca="1" si="242"/>
        <v/>
      </c>
      <c r="HX78" s="3" t="str">
        <f t="shared" ca="1" si="242"/>
        <v/>
      </c>
      <c r="HY78" s="37" t="e">
        <f t="shared" ca="1" si="397"/>
        <v>#N/A</v>
      </c>
      <c r="IA78" s="3" t="e">
        <f t="shared" ca="1" si="507"/>
        <v>#NUM!</v>
      </c>
      <c r="IB78" s="3" t="e">
        <f t="shared" ca="1" si="534"/>
        <v>#NUM!</v>
      </c>
      <c r="IC78" s="2" t="e">
        <f t="shared" ca="1" si="508"/>
        <v>#NUM!</v>
      </c>
      <c r="ID78" s="37" t="e">
        <f t="shared" ca="1" si="398"/>
        <v>#NUM!</v>
      </c>
      <c r="IE78" s="3" t="e">
        <f t="shared" ca="1" si="509"/>
        <v>#NUM!</v>
      </c>
      <c r="IF78" s="3" t="e">
        <f t="shared" ca="1" si="510"/>
        <v>#NUM!</v>
      </c>
      <c r="IG78" s="2" t="e">
        <f t="shared" ca="1" si="511"/>
        <v>#NUM!</v>
      </c>
      <c r="IH78" s="37" t="e">
        <f t="shared" ca="1" si="399"/>
        <v>#NUM!</v>
      </c>
      <c r="II78" s="3" t="e">
        <f t="shared" si="512"/>
        <v>#N/A</v>
      </c>
      <c r="IJ78" s="3" t="e">
        <f t="shared" si="513"/>
        <v>#N/A</v>
      </c>
      <c r="IK78" s="3" t="e">
        <f t="shared" ca="1" si="346"/>
        <v>#N/A</v>
      </c>
      <c r="IL78" s="3" t="e">
        <f t="shared" ca="1" si="270"/>
        <v>#N/A</v>
      </c>
      <c r="IM78" s="3" t="e">
        <f t="shared" ca="1" si="267"/>
        <v>#N/A</v>
      </c>
      <c r="IN78" s="3" t="e">
        <f t="shared" ca="1" si="265"/>
        <v>#N/A</v>
      </c>
      <c r="IO78" s="3" t="e">
        <f t="shared" ca="1" si="263"/>
        <v>#N/A</v>
      </c>
      <c r="IP78" s="3" t="e">
        <f t="shared" ca="1" si="261"/>
        <v>#N/A</v>
      </c>
      <c r="IQ78" s="3" t="e">
        <f t="shared" ca="1" si="259"/>
        <v>#N/A</v>
      </c>
      <c r="IR78" s="3" t="e">
        <f t="shared" ca="1" si="257"/>
        <v>#N/A</v>
      </c>
      <c r="IS78" s="3" t="e">
        <f t="shared" ca="1" si="251"/>
        <v>#N/A</v>
      </c>
      <c r="IT78" s="3" t="e">
        <f t="shared" ca="1" si="243"/>
        <v>#N/A</v>
      </c>
      <c r="IU78" s="3" t="e">
        <f t="shared" ca="1" si="243"/>
        <v>#N/A</v>
      </c>
      <c r="IV78" s="3" t="e">
        <f t="shared" ca="1" si="243"/>
        <v>#N/A</v>
      </c>
      <c r="IW78" s="3" t="e">
        <f t="shared" ca="1" si="243"/>
        <v>#N/A</v>
      </c>
      <c r="IX78" s="3" t="e">
        <f t="shared" ca="1" si="243"/>
        <v>#N/A</v>
      </c>
      <c r="IY78" s="3" t="e">
        <f t="shared" ca="1" si="243"/>
        <v>#N/A</v>
      </c>
      <c r="IZ78" s="37" t="e">
        <f t="shared" ca="1" si="400"/>
        <v>#N/A</v>
      </c>
      <c r="JB78" s="3" t="str">
        <f t="shared" si="514"/>
        <v/>
      </c>
      <c r="JC78" s="55" t="e">
        <f t="shared" si="401"/>
        <v>#NUM!</v>
      </c>
      <c r="JD78" s="41" t="e">
        <f t="shared" si="515"/>
        <v>#NUM!</v>
      </c>
      <c r="JE78" s="41" t="e">
        <f t="shared" si="516"/>
        <v>#NUM!</v>
      </c>
      <c r="JF78" s="3" t="e">
        <f t="shared" si="517"/>
        <v>#NUM!</v>
      </c>
      <c r="JG78" s="41" t="e">
        <f t="shared" si="518"/>
        <v>#NUM!</v>
      </c>
      <c r="JH78" s="41" t="e">
        <f t="shared" si="519"/>
        <v>#NUM!</v>
      </c>
      <c r="JJ78" s="37" t="e">
        <f t="shared" si="520"/>
        <v>#NUM!</v>
      </c>
      <c r="JL78" s="3" t="e">
        <f t="shared" si="521"/>
        <v>#NUM!</v>
      </c>
      <c r="JM78" s="3" t="e">
        <f t="shared" ca="1" si="535"/>
        <v>#NUM!</v>
      </c>
      <c r="JP78" s="37" t="e">
        <f t="shared" ca="1" si="522"/>
        <v>#NUM!</v>
      </c>
      <c r="JR78" s="37" t="str">
        <f t="shared" si="523"/>
        <v/>
      </c>
      <c r="JS78" s="3" t="str">
        <f t="shared" si="524"/>
        <v/>
      </c>
      <c r="JT78" s="3" t="str">
        <f t="shared" ca="1" si="344"/>
        <v xml:space="preserve"> </v>
      </c>
      <c r="JU78" s="3" t="str">
        <f t="shared" ca="1" si="253"/>
        <v/>
      </c>
      <c r="JV78" s="3" t="str">
        <f t="shared" ca="1" si="244"/>
        <v/>
      </c>
      <c r="JW78" s="3" t="str">
        <f t="shared" ca="1" si="244"/>
        <v/>
      </c>
      <c r="JX78" s="3" t="str">
        <f t="shared" ca="1" si="244"/>
        <v/>
      </c>
      <c r="JY78" s="3" t="str">
        <f t="shared" ca="1" si="244"/>
        <v/>
      </c>
      <c r="JZ78" s="3" t="str">
        <f t="shared" ca="1" si="244"/>
        <v/>
      </c>
      <c r="KA78" s="3" t="str">
        <f t="shared" ca="1" si="244"/>
        <v/>
      </c>
      <c r="KB78" s="3" t="e">
        <f t="shared" ca="1" si="525"/>
        <v>#N/A</v>
      </c>
      <c r="KC78" s="3" t="str">
        <f t="shared" ca="1" si="345"/>
        <v xml:space="preserve"> </v>
      </c>
      <c r="KD78" s="3" t="str">
        <f t="shared" ca="1" si="255"/>
        <v/>
      </c>
      <c r="KE78" s="3" t="str">
        <f t="shared" ca="1" si="245"/>
        <v/>
      </c>
      <c r="KF78" s="3" t="str">
        <f t="shared" ca="1" si="245"/>
        <v/>
      </c>
      <c r="KG78" s="3" t="str">
        <f t="shared" ca="1" si="245"/>
        <v/>
      </c>
      <c r="KH78" s="3" t="str">
        <f t="shared" ca="1" si="245"/>
        <v/>
      </c>
      <c r="KI78" s="3" t="str">
        <f t="shared" ca="1" si="245"/>
        <v/>
      </c>
      <c r="KJ78" s="3" t="str">
        <f t="shared" ca="1" si="245"/>
        <v/>
      </c>
      <c r="KK78" s="3" t="e">
        <f t="shared" ca="1" si="526"/>
        <v>#N/A</v>
      </c>
      <c r="KU78" s="3" t="e">
        <f t="shared" si="527"/>
        <v>#NUM!</v>
      </c>
      <c r="KV78" s="3" t="e">
        <f t="shared" si="528"/>
        <v>#NUM!</v>
      </c>
      <c r="KW78" s="3" t="e">
        <f t="shared" ca="1" si="347"/>
        <v>#NUM!</v>
      </c>
      <c r="KX78" s="3" t="e">
        <f t="shared" ca="1" si="272"/>
        <v>#NUM!</v>
      </c>
      <c r="KY78" s="3" t="e">
        <f t="shared" ca="1" si="268"/>
        <v>#NUM!</v>
      </c>
      <c r="KZ78" s="3" t="e">
        <f t="shared" ca="1" si="266"/>
        <v>#NUM!</v>
      </c>
      <c r="LA78" s="3" t="e">
        <f t="shared" ca="1" si="264"/>
        <v>#NUM!</v>
      </c>
      <c r="LB78" s="3" t="e">
        <f t="shared" ca="1" si="262"/>
        <v>#NUM!</v>
      </c>
      <c r="LC78" s="3" t="e">
        <f t="shared" ca="1" si="260"/>
        <v>#NUM!</v>
      </c>
      <c r="LD78" s="3" t="e">
        <f t="shared" ca="1" si="258"/>
        <v>#NUM!</v>
      </c>
      <c r="LE78" s="3" t="e">
        <f t="shared" ca="1" si="256"/>
        <v>#NUM!</v>
      </c>
      <c r="LF78" s="3" t="e">
        <f t="shared" ca="1" si="246"/>
        <v>#NUM!</v>
      </c>
      <c r="LG78" s="3" t="e">
        <f t="shared" ca="1" si="246"/>
        <v>#NUM!</v>
      </c>
      <c r="LH78" s="3" t="e">
        <f t="shared" ca="1" si="246"/>
        <v>#NUM!</v>
      </c>
      <c r="LI78" s="3" t="e">
        <f t="shared" ca="1" si="246"/>
        <v>#NUM!</v>
      </c>
      <c r="LJ78" s="3" t="e">
        <f t="shared" ca="1" si="246"/>
        <v>#NUM!</v>
      </c>
      <c r="LK78" s="3" t="e">
        <f t="shared" ca="1" si="246"/>
        <v>#NUM!</v>
      </c>
      <c r="LL78" s="37" t="e">
        <f t="shared" ca="1" si="402"/>
        <v>#NUM!</v>
      </c>
    </row>
    <row r="79" spans="1:324" s="3" customFormat="1">
      <c r="A79" s="42" t="e">
        <f>IF(D79="","",Data!C87)</f>
        <v>#N/A</v>
      </c>
      <c r="B79" s="5" t="e">
        <f>IF(D79="","",Data!B87)</f>
        <v>#N/A</v>
      </c>
      <c r="C79" s="3">
        <v>71</v>
      </c>
      <c r="D79" s="3" t="e">
        <f>IF(Data!C87="", NA(), Data!C87)</f>
        <v>#N/A</v>
      </c>
      <c r="E79" s="3" t="str">
        <f>IF(Data!C87="", " ", Data!D87)</f>
        <v xml:space="preserve"> </v>
      </c>
      <c r="F79" s="3" t="str">
        <f>IF(E79=" "," ",Data!F$26)</f>
        <v xml:space="preserve"> </v>
      </c>
      <c r="G79" s="3" t="str">
        <f>IF($C79&lt;Data!$F$37,"x"," ")</f>
        <v xml:space="preserve"> </v>
      </c>
      <c r="H79" s="3" t="e">
        <f>IF(I79="",#REF!,I79)</f>
        <v>#N/A</v>
      </c>
      <c r="I79" s="2" t="e">
        <f t="shared" si="403"/>
        <v>#N/A</v>
      </c>
      <c r="J79" s="3" t="str">
        <f>IF(AND(Data!$F$37&lt;&gt;""),IF(AD79=$E79,1,""))</f>
        <v/>
      </c>
      <c r="K79" s="3">
        <f>IF(AND(Data!$F$40&lt;&gt;""),IF(AE79=$E79,2,""))</f>
        <v>2</v>
      </c>
      <c r="L79" s="3" t="str">
        <f>IF(AND(Data!$F$43&lt;&gt;""),IF(AF79=$E79,3,""))</f>
        <v/>
      </c>
      <c r="M79" s="3" t="str">
        <f>IF(AND(Data!$F$46&lt;&gt;""),IF(AG79=$E79,4,""))</f>
        <v/>
      </c>
      <c r="N79" s="3" t="str">
        <f>IF(AND(Data!$F$49&lt;&gt;""),IF(AH79=$E79,5,""))</f>
        <v/>
      </c>
      <c r="O79" s="3" t="str">
        <f>IF(AND(Calc!$LQ$3&lt;&gt;""),IF(AI79=$E79,6,""))</f>
        <v/>
      </c>
      <c r="P79" s="3">
        <f t="shared" si="404"/>
        <v>2</v>
      </c>
      <c r="Q79" s="3">
        <f t="shared" si="405"/>
        <v>2</v>
      </c>
      <c r="R79" s="3" t="str">
        <f t="shared" si="406"/>
        <v/>
      </c>
      <c r="S79" s="3" t="str">
        <f t="shared" si="407"/>
        <v/>
      </c>
      <c r="T79" s="3" t="str">
        <f t="shared" si="408"/>
        <v/>
      </c>
      <c r="U79" s="3">
        <f t="shared" si="409"/>
        <v>2</v>
      </c>
      <c r="V79" s="3">
        <f t="shared" si="410"/>
        <v>2</v>
      </c>
      <c r="W79" s="3" t="str">
        <f t="shared" si="411"/>
        <v/>
      </c>
      <c r="X79" s="3" t="str">
        <f t="shared" si="412"/>
        <v/>
      </c>
      <c r="Y79" s="3">
        <f t="shared" si="413"/>
        <v>2</v>
      </c>
      <c r="Z79" s="3">
        <f t="shared" si="414"/>
        <v>2</v>
      </c>
      <c r="AA79" s="3" t="str">
        <f t="shared" si="415"/>
        <v/>
      </c>
      <c r="AB79" s="3">
        <f t="shared" si="416"/>
        <v>2</v>
      </c>
      <c r="AC79" s="49">
        <f t="shared" si="417"/>
        <v>2</v>
      </c>
      <c r="AD79" s="3" t="str">
        <f>IF($C79&lt;Data!$F$37,E79,"")</f>
        <v/>
      </c>
      <c r="AE79" s="3" t="str">
        <f>IF(AND($C79&gt;=Data!$F$37),IF($C79&lt;Data!$F$40,E79,""))</f>
        <v xml:space="preserve"> </v>
      </c>
      <c r="AF79" s="3" t="b">
        <f>IF(AND($C79&gt;=Data!$F$40),IF($C79&lt;Data!$F$43,E79,""))</f>
        <v>0</v>
      </c>
      <c r="AG79" s="3" t="b">
        <f>IF(AND($C79&gt;=Data!$F$43),IF($C79&lt;Data!$F$46,E79,""))</f>
        <v>0</v>
      </c>
      <c r="AH79" s="3" t="b">
        <f>IF(AND($C79&gt;=Data!$F$46),IF($C79&lt;Data!$F$49,E79,""))</f>
        <v>0</v>
      </c>
      <c r="AI79" s="3" t="b">
        <f>IF(AND($C79&gt;=Data!$F$49),IF($C79&lt;=Calc!$LQ$3,E79,""))</f>
        <v>0</v>
      </c>
      <c r="AJ79" s="3" t="str">
        <f t="shared" si="349"/>
        <v xml:space="preserve"> </v>
      </c>
      <c r="AK79" s="3" t="str">
        <f t="shared" si="350"/>
        <v/>
      </c>
      <c r="AL79" s="3" t="e">
        <f t="shared" si="418"/>
        <v>#NUM!</v>
      </c>
      <c r="AM79" s="3" t="str">
        <f t="shared" si="419"/>
        <v/>
      </c>
      <c r="AN79" s="3" t="str">
        <f t="shared" si="420"/>
        <v/>
      </c>
      <c r="AO79" s="3" t="str">
        <f t="shared" si="421"/>
        <v/>
      </c>
      <c r="AP79" s="3" t="str">
        <f t="shared" si="422"/>
        <v/>
      </c>
      <c r="AQ79" s="3" t="e">
        <f t="shared" si="338"/>
        <v>#NUM!</v>
      </c>
      <c r="AR79" s="3" t="e">
        <f t="shared" si="339"/>
        <v>#NUM!</v>
      </c>
      <c r="AS79" s="3" t="str">
        <f t="shared" si="340"/>
        <v/>
      </c>
      <c r="AT79" s="3" t="str">
        <f t="shared" si="423"/>
        <v/>
      </c>
      <c r="AU79" s="3" t="str">
        <f t="shared" si="424"/>
        <v/>
      </c>
      <c r="AV79" s="3" t="e">
        <f t="shared" si="425"/>
        <v>#NUM!</v>
      </c>
      <c r="AW79" s="3" t="e">
        <f t="shared" si="426"/>
        <v>#NUM!</v>
      </c>
      <c r="AX79" s="3" t="str">
        <f t="shared" si="427"/>
        <v/>
      </c>
      <c r="AY79" s="3" t="str">
        <f t="shared" si="428"/>
        <v/>
      </c>
      <c r="AZ79" s="3" t="e">
        <f t="shared" si="429"/>
        <v>#NUM!</v>
      </c>
      <c r="BA79" s="3" t="e">
        <f t="shared" si="430"/>
        <v>#NUM!</v>
      </c>
      <c r="BB79" s="3" t="str">
        <f t="shared" si="431"/>
        <v/>
      </c>
      <c r="BC79" s="3" t="e">
        <f t="shared" si="432"/>
        <v>#NUM!</v>
      </c>
      <c r="BD79" s="3" t="e">
        <f t="shared" si="433"/>
        <v>#NUM!</v>
      </c>
      <c r="BE79" s="3" t="e">
        <f t="shared" si="434"/>
        <v>#NUM!</v>
      </c>
      <c r="BF79" s="9" t="e">
        <f t="shared" si="351"/>
        <v>#N/A</v>
      </c>
      <c r="BG79" s="3" t="e">
        <f t="shared" si="352"/>
        <v>#N/A</v>
      </c>
      <c r="BH79" s="3" t="e">
        <f t="shared" si="348"/>
        <v>#N/A</v>
      </c>
      <c r="BI79" s="3" t="e">
        <f t="shared" si="435"/>
        <v>#NUM!</v>
      </c>
      <c r="BJ79" s="44" t="str">
        <f t="shared" si="436"/>
        <v/>
      </c>
      <c r="BK79" s="52">
        <f t="shared" si="353"/>
        <v>2</v>
      </c>
      <c r="BL79" s="52" t="str">
        <f t="shared" ca="1" si="538"/>
        <v xml:space="preserve"> </v>
      </c>
      <c r="BM79" s="52" t="str">
        <f t="shared" ca="1" si="539"/>
        <v xml:space="preserve"> </v>
      </c>
      <c r="BN79" s="52" t="str">
        <f t="shared" ca="1" si="539"/>
        <v xml:space="preserve"> </v>
      </c>
      <c r="BO79" s="52" t="str">
        <f t="shared" ca="1" si="539"/>
        <v xml:space="preserve"> </v>
      </c>
      <c r="BP79" s="52" t="str">
        <f t="shared" ca="1" si="539"/>
        <v xml:space="preserve"> </v>
      </c>
      <c r="BQ79" s="52" t="str">
        <f t="shared" ca="1" si="540"/>
        <v xml:space="preserve"> </v>
      </c>
      <c r="BR79" s="52" t="e">
        <f t="shared" ca="1" si="354"/>
        <v>#N/A</v>
      </c>
      <c r="BS79" s="52"/>
      <c r="BT79" s="3" t="str">
        <f t="shared" si="355"/>
        <v/>
      </c>
      <c r="BU79" s="3">
        <f t="shared" si="356"/>
        <v>0</v>
      </c>
      <c r="BV79" s="3">
        <f t="shared" si="437"/>
        <v>1</v>
      </c>
      <c r="BW79" s="3">
        <f t="shared" si="438"/>
        <v>0</v>
      </c>
      <c r="BX79" s="3" t="str">
        <f t="shared" ca="1" si="357"/>
        <v xml:space="preserve"> </v>
      </c>
      <c r="BY79" s="3" t="str">
        <f t="shared" ca="1" si="541"/>
        <v/>
      </c>
      <c r="BZ79" s="3" t="str">
        <f t="shared" ca="1" si="541"/>
        <v/>
      </c>
      <c r="CA79" s="3" t="str">
        <f t="shared" ca="1" si="541"/>
        <v/>
      </c>
      <c r="CB79" s="3" t="str">
        <f t="shared" ca="1" si="541"/>
        <v/>
      </c>
      <c r="CC79" s="3" t="str">
        <f t="shared" ca="1" si="542"/>
        <v/>
      </c>
      <c r="CD79" s="3" t="str">
        <f t="shared" ca="1" si="358"/>
        <v/>
      </c>
      <c r="CE79" s="3" t="str">
        <f t="shared" ca="1" si="359"/>
        <v/>
      </c>
      <c r="CF79" s="3" t="str">
        <f t="shared" si="360"/>
        <v/>
      </c>
      <c r="CG79" s="37" t="e">
        <f t="shared" ca="1" si="361"/>
        <v>#N/A</v>
      </c>
      <c r="CH79" s="3" t="str">
        <f t="shared" si="362"/>
        <v/>
      </c>
      <c r="CI79" s="3">
        <f t="shared" si="439"/>
        <v>0</v>
      </c>
      <c r="CJ79" s="3">
        <f t="shared" si="529"/>
        <v>1</v>
      </c>
      <c r="CK79" s="3">
        <f t="shared" si="440"/>
        <v>0</v>
      </c>
      <c r="CL79" s="3" t="str">
        <f t="shared" ca="1" si="363"/>
        <v xml:space="preserve"> </v>
      </c>
      <c r="CM79" s="3" t="str">
        <f t="shared" ca="1" si="543"/>
        <v/>
      </c>
      <c r="CN79" s="3" t="str">
        <f t="shared" ca="1" si="543"/>
        <v/>
      </c>
      <c r="CO79" s="3" t="str">
        <f t="shared" ca="1" si="543"/>
        <v/>
      </c>
      <c r="CP79" s="3" t="str">
        <f t="shared" ca="1" si="543"/>
        <v/>
      </c>
      <c r="CQ79" s="3" t="str">
        <f t="shared" ca="1" si="544"/>
        <v/>
      </c>
      <c r="CR79" s="3" t="str">
        <f t="shared" ca="1" si="441"/>
        <v/>
      </c>
      <c r="CS79" s="3" t="str">
        <f t="shared" ca="1" si="364"/>
        <v/>
      </c>
      <c r="CT79" s="3" t="str">
        <f t="shared" si="442"/>
        <v/>
      </c>
      <c r="CU79" s="37" t="e">
        <f t="shared" ca="1" si="443"/>
        <v>#N/A</v>
      </c>
      <c r="CW79" s="3" t="str">
        <f t="shared" ca="1" si="444"/>
        <v/>
      </c>
      <c r="CX79" s="3">
        <f t="shared" ca="1" si="530"/>
        <v>0</v>
      </c>
      <c r="CY79" s="2">
        <f t="shared" ca="1" si="445"/>
        <v>0</v>
      </c>
      <c r="CZ79" s="3" t="str">
        <f t="shared" ca="1" si="365"/>
        <v/>
      </c>
      <c r="DA79" s="3" t="str">
        <f t="shared" ca="1" si="366"/>
        <v/>
      </c>
      <c r="DB79" s="3" t="str">
        <f t="shared" ca="1" si="367"/>
        <v/>
      </c>
      <c r="DC79" s="3" t="str">
        <f t="shared" ca="1" si="368"/>
        <v/>
      </c>
      <c r="DD79" s="37" t="e">
        <f t="shared" ca="1" si="369"/>
        <v>#N/A</v>
      </c>
      <c r="DE79" s="3" t="str">
        <f t="shared" ca="1" si="446"/>
        <v/>
      </c>
      <c r="DF79" s="3">
        <f t="shared" ca="1" si="531"/>
        <v>0</v>
      </c>
      <c r="DG79" s="2">
        <f t="shared" ca="1" si="447"/>
        <v>0</v>
      </c>
      <c r="DH79" s="3" t="str">
        <f t="shared" ca="1" si="370"/>
        <v/>
      </c>
      <c r="DI79" s="3" t="str">
        <f t="shared" ca="1" si="273"/>
        <v/>
      </c>
      <c r="DJ79" s="3" t="str">
        <f t="shared" ca="1" si="371"/>
        <v/>
      </c>
      <c r="DK79" s="3" t="str">
        <f t="shared" ca="1" si="448"/>
        <v/>
      </c>
      <c r="DL79" s="37" t="e">
        <f t="shared" ca="1" si="372"/>
        <v>#N/A</v>
      </c>
      <c r="DN79" s="2" t="str">
        <f t="shared" si="373"/>
        <v xml:space="preserve"> </v>
      </c>
      <c r="DO79" s="3" t="str">
        <f t="shared" si="449"/>
        <v xml:space="preserve"> </v>
      </c>
      <c r="DP79" s="3" t="str">
        <f t="shared" si="450"/>
        <v xml:space="preserve"> </v>
      </c>
      <c r="DT79" s="37" t="e">
        <f t="shared" si="374"/>
        <v>#N/A</v>
      </c>
      <c r="DU79" s="7">
        <v>72</v>
      </c>
      <c r="DV79" s="7">
        <v>29</v>
      </c>
      <c r="DW79" s="7">
        <v>44</v>
      </c>
      <c r="DX79" s="7"/>
      <c r="DY79" s="7" t="e">
        <f t="shared" si="375"/>
        <v>#NUM!</v>
      </c>
      <c r="DZ79" s="7" t="e">
        <f t="shared" si="376"/>
        <v>#NUM!</v>
      </c>
      <c r="EA79" s="7" t="e">
        <f t="shared" si="377"/>
        <v>#NUM!</v>
      </c>
      <c r="EB79" s="7" t="e">
        <f t="shared" si="451"/>
        <v>#NUM!</v>
      </c>
      <c r="EC79" s="3" t="e">
        <f t="shared" si="378"/>
        <v>#NUM!</v>
      </c>
      <c r="ED79" s="3" t="str">
        <f t="shared" si="452"/>
        <v/>
      </c>
      <c r="EE79" s="3" t="e">
        <f t="shared" si="453"/>
        <v>#DIV/0!</v>
      </c>
      <c r="EF79" s="3" t="str">
        <f t="shared" si="454"/>
        <v/>
      </c>
      <c r="EG79" s="3" t="str">
        <f t="shared" si="455"/>
        <v/>
      </c>
      <c r="EH79" s="3" t="str">
        <f t="shared" si="456"/>
        <v/>
      </c>
      <c r="EI79" s="3" t="str">
        <f t="shared" si="457"/>
        <v/>
      </c>
      <c r="EJ79" s="3" t="e">
        <f t="shared" si="458"/>
        <v>#DIV/0!</v>
      </c>
      <c r="EK79" s="3" t="e">
        <f t="shared" si="459"/>
        <v>#DIV/0!</v>
      </c>
      <c r="EL79" s="3" t="str">
        <f t="shared" si="460"/>
        <v/>
      </c>
      <c r="EM79" s="3" t="str">
        <f t="shared" si="461"/>
        <v/>
      </c>
      <c r="EN79" s="3" t="str">
        <f t="shared" si="462"/>
        <v/>
      </c>
      <c r="EO79" s="3" t="e">
        <f t="shared" si="463"/>
        <v>#DIV/0!</v>
      </c>
      <c r="EP79" s="3" t="e">
        <f t="shared" si="464"/>
        <v>#DIV/0!</v>
      </c>
      <c r="EQ79" s="3" t="str">
        <f t="shared" si="465"/>
        <v/>
      </c>
      <c r="ER79" s="3" t="str">
        <f t="shared" si="466"/>
        <v/>
      </c>
      <c r="ES79" s="3" t="e">
        <f t="shared" si="467"/>
        <v>#DIV/0!</v>
      </c>
      <c r="ET79" s="3" t="e">
        <f t="shared" si="468"/>
        <v>#DIV/0!</v>
      </c>
      <c r="EU79" s="3" t="str">
        <f t="shared" si="469"/>
        <v/>
      </c>
      <c r="EV79" s="3" t="e">
        <f t="shared" si="470"/>
        <v>#DIV/0!</v>
      </c>
      <c r="EW79" s="3" t="e">
        <f t="shared" si="471"/>
        <v>#DIV/0!</v>
      </c>
      <c r="EX79" s="3" t="e">
        <f t="shared" si="472"/>
        <v>#NUM!</v>
      </c>
      <c r="EZ79" s="40">
        <f t="shared" si="379"/>
        <v>1</v>
      </c>
      <c r="FA79" s="9" t="e">
        <f t="shared" si="380"/>
        <v>#NUM!</v>
      </c>
      <c r="FB79" s="9" t="e">
        <f t="shared" si="381"/>
        <v>#N/A</v>
      </c>
      <c r="FC79" s="9" t="e">
        <f t="shared" si="382"/>
        <v>#N/A</v>
      </c>
      <c r="FD79" s="9" t="e">
        <f t="shared" si="383"/>
        <v>#N/A</v>
      </c>
      <c r="FE79" s="3" t="e">
        <f t="shared" si="473"/>
        <v>#NUM!</v>
      </c>
      <c r="FG79" s="3" t="str">
        <f t="shared" si="474"/>
        <v/>
      </c>
      <c r="FH79" s="3" t="e">
        <f t="shared" si="475"/>
        <v>#DIV/0!</v>
      </c>
      <c r="FI79" s="3" t="str">
        <f t="shared" si="476"/>
        <v/>
      </c>
      <c r="FJ79" s="3" t="str">
        <f t="shared" si="477"/>
        <v/>
      </c>
      <c r="FK79" s="3" t="str">
        <f t="shared" si="478"/>
        <v/>
      </c>
      <c r="FL79" s="3" t="str">
        <f t="shared" si="479"/>
        <v/>
      </c>
      <c r="FM79" s="3" t="e">
        <f t="shared" si="480"/>
        <v>#DIV/0!</v>
      </c>
      <c r="FN79" s="3" t="e">
        <f t="shared" si="481"/>
        <v>#DIV/0!</v>
      </c>
      <c r="FO79" s="3" t="str">
        <f t="shared" si="482"/>
        <v/>
      </c>
      <c r="FP79" s="3" t="str">
        <f t="shared" si="483"/>
        <v/>
      </c>
      <c r="FQ79" s="3" t="str">
        <f t="shared" si="484"/>
        <v/>
      </c>
      <c r="FR79" s="3" t="e">
        <f t="shared" si="485"/>
        <v>#DIV/0!</v>
      </c>
      <c r="FS79" s="3" t="e">
        <f t="shared" si="486"/>
        <v>#DIV/0!</v>
      </c>
      <c r="FT79" s="3" t="str">
        <f t="shared" si="487"/>
        <v/>
      </c>
      <c r="FU79" s="3" t="str">
        <f t="shared" si="488"/>
        <v/>
      </c>
      <c r="FV79" s="3" t="e">
        <f t="shared" si="489"/>
        <v>#DIV/0!</v>
      </c>
      <c r="FW79" s="3" t="e">
        <f t="shared" si="490"/>
        <v>#DIV/0!</v>
      </c>
      <c r="FX79" s="3" t="str">
        <f t="shared" si="491"/>
        <v/>
      </c>
      <c r="FY79" s="3" t="e">
        <f t="shared" si="492"/>
        <v>#DIV/0!</v>
      </c>
      <c r="FZ79" s="3" t="e">
        <f t="shared" si="493"/>
        <v>#DIV/0!</v>
      </c>
      <c r="GA79" s="3" t="e">
        <f t="shared" si="494"/>
        <v>#NUM!</v>
      </c>
      <c r="GB79" s="3" t="str">
        <f t="shared" si="495"/>
        <v/>
      </c>
      <c r="GC79" s="3" t="str">
        <f t="shared" si="496"/>
        <v/>
      </c>
      <c r="GD79" s="3" t="str">
        <f t="shared" si="497"/>
        <v/>
      </c>
      <c r="GE79" s="3" t="str">
        <f t="shared" si="498"/>
        <v/>
      </c>
      <c r="GF79" s="3" t="str">
        <f t="shared" si="499"/>
        <v/>
      </c>
      <c r="GG79" s="3" t="str">
        <f t="shared" si="500"/>
        <v/>
      </c>
      <c r="GI79" s="9" t="str">
        <f t="shared" si="532"/>
        <v/>
      </c>
      <c r="GJ79" s="9" t="str">
        <f t="shared" si="501"/>
        <v/>
      </c>
      <c r="GK79" s="9" t="str">
        <f t="shared" si="502"/>
        <v/>
      </c>
      <c r="GL79" s="41" t="e">
        <f t="shared" si="503"/>
        <v>#DIV/0!</v>
      </c>
      <c r="GM79" s="41" t="e">
        <f t="shared" si="504"/>
        <v>#DIV/0!</v>
      </c>
      <c r="GN79" s="41" t="e">
        <f t="shared" si="384"/>
        <v>#N/A</v>
      </c>
      <c r="GO79" s="41" t="e">
        <f t="shared" si="385"/>
        <v>#N/A</v>
      </c>
      <c r="GP79" s="3" t="e">
        <f t="shared" si="505"/>
        <v>#NUM!</v>
      </c>
      <c r="GQ79" s="55" t="e">
        <f t="shared" si="386"/>
        <v>#NUM!</v>
      </c>
      <c r="GR79" s="55" t="e">
        <f t="shared" si="387"/>
        <v>#NUM!</v>
      </c>
      <c r="GS79" s="3" t="e">
        <f t="shared" si="388"/>
        <v>#NUM!</v>
      </c>
      <c r="GT79" s="3" t="e">
        <f t="shared" si="389"/>
        <v>#NUM!</v>
      </c>
      <c r="GU79" s="3" t="e">
        <f t="shared" si="390"/>
        <v>#NUM!</v>
      </c>
      <c r="GV79" s="3" t="e">
        <f t="shared" si="391"/>
        <v>#NUM!</v>
      </c>
      <c r="GX79" s="37" t="e">
        <f t="shared" si="392"/>
        <v>#NUM!</v>
      </c>
      <c r="GZ79" s="3" t="e">
        <f t="shared" si="393"/>
        <v>#NUM!</v>
      </c>
      <c r="HA79" s="3" t="e">
        <f t="shared" ca="1" si="533"/>
        <v>#NUM!</v>
      </c>
      <c r="HB79" s="2" t="e">
        <f t="shared" ca="1" si="536"/>
        <v>#NUM!</v>
      </c>
      <c r="HC79" s="2" t="e">
        <f t="shared" ca="1" si="537"/>
        <v>#NUM!</v>
      </c>
      <c r="HD79" s="39" t="e">
        <f t="shared" ca="1" si="506"/>
        <v>#NUM!</v>
      </c>
      <c r="HF79" s="3" t="str">
        <f t="shared" si="394"/>
        <v/>
      </c>
      <c r="HG79" s="3" t="str">
        <f t="shared" si="395"/>
        <v/>
      </c>
      <c r="HH79" s="3" t="str">
        <f t="shared" ca="1" si="342"/>
        <v xml:space="preserve"> </v>
      </c>
      <c r="HI79" s="3" t="str">
        <f t="shared" ca="1" si="248"/>
        <v/>
      </c>
      <c r="HJ79" s="3" t="str">
        <f t="shared" ca="1" si="248"/>
        <v/>
      </c>
      <c r="HK79" s="3" t="str">
        <f t="shared" ca="1" si="248"/>
        <v/>
      </c>
      <c r="HL79" s="3" t="str">
        <f t="shared" ca="1" si="248"/>
        <v/>
      </c>
      <c r="HM79" s="3" t="str">
        <f t="shared" ca="1" si="248"/>
        <v/>
      </c>
      <c r="HN79" s="3" t="str">
        <f t="shared" ca="1" si="248"/>
        <v/>
      </c>
      <c r="HO79" s="3" t="str">
        <f t="shared" ca="1" si="248"/>
        <v/>
      </c>
      <c r="HP79" s="37" t="e">
        <f t="shared" ca="1" si="396"/>
        <v>#N/A</v>
      </c>
      <c r="HQ79" s="3" t="str">
        <f t="shared" ca="1" si="343"/>
        <v xml:space="preserve"> </v>
      </c>
      <c r="HR79" s="3" t="str">
        <f t="shared" ca="1" si="250"/>
        <v/>
      </c>
      <c r="HS79" s="3" t="str">
        <f t="shared" ca="1" si="250"/>
        <v/>
      </c>
      <c r="HT79" s="3" t="str">
        <f t="shared" ca="1" si="250"/>
        <v/>
      </c>
      <c r="HU79" s="3" t="str">
        <f t="shared" ca="1" si="250"/>
        <v/>
      </c>
      <c r="HV79" s="3" t="str">
        <f t="shared" ca="1" si="250"/>
        <v/>
      </c>
      <c r="HW79" s="3" t="str">
        <f t="shared" ca="1" si="250"/>
        <v/>
      </c>
      <c r="HX79" s="3" t="str">
        <f t="shared" ca="1" si="250"/>
        <v/>
      </c>
      <c r="HY79" s="37" t="e">
        <f t="shared" ca="1" si="397"/>
        <v>#N/A</v>
      </c>
      <c r="IA79" s="3" t="e">
        <f t="shared" ca="1" si="507"/>
        <v>#NUM!</v>
      </c>
      <c r="IB79" s="3" t="e">
        <f t="shared" ca="1" si="534"/>
        <v>#NUM!</v>
      </c>
      <c r="IC79" s="2" t="e">
        <f t="shared" ca="1" si="508"/>
        <v>#NUM!</v>
      </c>
      <c r="ID79" s="37" t="e">
        <f t="shared" ca="1" si="398"/>
        <v>#NUM!</v>
      </c>
      <c r="IE79" s="3" t="e">
        <f t="shared" ca="1" si="509"/>
        <v>#NUM!</v>
      </c>
      <c r="IF79" s="3" t="e">
        <f t="shared" ca="1" si="510"/>
        <v>#NUM!</v>
      </c>
      <c r="IG79" s="2" t="e">
        <f t="shared" ca="1" si="511"/>
        <v>#NUM!</v>
      </c>
      <c r="IH79" s="37" t="e">
        <f t="shared" ca="1" si="399"/>
        <v>#NUM!</v>
      </c>
      <c r="II79" s="3" t="e">
        <f t="shared" si="512"/>
        <v>#N/A</v>
      </c>
      <c r="IJ79" s="3" t="e">
        <f t="shared" si="513"/>
        <v>#N/A</v>
      </c>
      <c r="IK79" s="3" t="e">
        <f t="shared" ca="1" si="346"/>
        <v>#N/A</v>
      </c>
      <c r="IL79" s="3" t="e">
        <f t="shared" ca="1" si="270"/>
        <v>#N/A</v>
      </c>
      <c r="IM79" s="3" t="e">
        <f t="shared" ca="1" si="267"/>
        <v>#N/A</v>
      </c>
      <c r="IN79" s="3" t="e">
        <f t="shared" ca="1" si="265"/>
        <v>#N/A</v>
      </c>
      <c r="IO79" s="3" t="e">
        <f t="shared" ca="1" si="263"/>
        <v>#N/A</v>
      </c>
      <c r="IP79" s="3" t="e">
        <f t="shared" ca="1" si="261"/>
        <v>#N/A</v>
      </c>
      <c r="IQ79" s="3" t="e">
        <f t="shared" ca="1" si="259"/>
        <v>#N/A</v>
      </c>
      <c r="IR79" s="3" t="e">
        <f t="shared" ca="1" si="257"/>
        <v>#N/A</v>
      </c>
      <c r="IS79" s="3" t="e">
        <f t="shared" ca="1" si="251"/>
        <v>#N/A</v>
      </c>
      <c r="IT79" s="3" t="e">
        <f t="shared" ca="1" si="251"/>
        <v>#N/A</v>
      </c>
      <c r="IU79" s="3" t="e">
        <f t="shared" ca="1" si="251"/>
        <v>#N/A</v>
      </c>
      <c r="IV79" s="3" t="e">
        <f t="shared" ca="1" si="251"/>
        <v>#N/A</v>
      </c>
      <c r="IW79" s="3" t="e">
        <f t="shared" ca="1" si="251"/>
        <v>#N/A</v>
      </c>
      <c r="IX79" s="3" t="e">
        <f t="shared" ca="1" si="251"/>
        <v>#N/A</v>
      </c>
      <c r="IY79" s="3" t="e">
        <f t="shared" ca="1" si="251"/>
        <v>#N/A</v>
      </c>
      <c r="IZ79" s="37" t="e">
        <f t="shared" ca="1" si="400"/>
        <v>#N/A</v>
      </c>
      <c r="JB79" s="3" t="str">
        <f t="shared" si="514"/>
        <v/>
      </c>
      <c r="JC79" s="55" t="e">
        <f t="shared" si="401"/>
        <v>#NUM!</v>
      </c>
      <c r="JD79" s="41" t="e">
        <f t="shared" si="515"/>
        <v>#NUM!</v>
      </c>
      <c r="JE79" s="41" t="e">
        <f t="shared" si="516"/>
        <v>#NUM!</v>
      </c>
      <c r="JF79" s="3" t="e">
        <f t="shared" si="517"/>
        <v>#NUM!</v>
      </c>
      <c r="JG79" s="41" t="e">
        <f t="shared" si="518"/>
        <v>#NUM!</v>
      </c>
      <c r="JH79" s="41" t="e">
        <f t="shared" si="519"/>
        <v>#NUM!</v>
      </c>
      <c r="JJ79" s="37" t="e">
        <f t="shared" si="520"/>
        <v>#NUM!</v>
      </c>
      <c r="JL79" s="3" t="e">
        <f t="shared" si="521"/>
        <v>#NUM!</v>
      </c>
      <c r="JM79" s="3" t="e">
        <f t="shared" ca="1" si="535"/>
        <v>#NUM!</v>
      </c>
      <c r="JP79" s="37" t="e">
        <f t="shared" ca="1" si="522"/>
        <v>#NUM!</v>
      </c>
      <c r="JR79" s="37" t="str">
        <f t="shared" si="523"/>
        <v/>
      </c>
      <c r="JS79" s="3" t="str">
        <f t="shared" si="524"/>
        <v/>
      </c>
      <c r="JT79" s="3" t="str">
        <f t="shared" ca="1" si="344"/>
        <v xml:space="preserve"> </v>
      </c>
      <c r="JU79" s="3" t="str">
        <f t="shared" ca="1" si="253"/>
        <v/>
      </c>
      <c r="JV79" s="3" t="str">
        <f t="shared" ca="1" si="253"/>
        <v/>
      </c>
      <c r="JW79" s="3" t="str">
        <f t="shared" ca="1" si="253"/>
        <v/>
      </c>
      <c r="JX79" s="3" t="str">
        <f t="shared" ca="1" si="253"/>
        <v/>
      </c>
      <c r="JY79" s="3" t="str">
        <f t="shared" ca="1" si="253"/>
        <v/>
      </c>
      <c r="JZ79" s="3" t="str">
        <f t="shared" ca="1" si="253"/>
        <v/>
      </c>
      <c r="KA79" s="3" t="str">
        <f t="shared" ca="1" si="253"/>
        <v/>
      </c>
      <c r="KB79" s="3" t="e">
        <f t="shared" ca="1" si="525"/>
        <v>#N/A</v>
      </c>
      <c r="KC79" s="3" t="str">
        <f t="shared" ca="1" si="345"/>
        <v xml:space="preserve"> </v>
      </c>
      <c r="KD79" s="3" t="str">
        <f t="shared" ca="1" si="255"/>
        <v/>
      </c>
      <c r="KE79" s="3" t="str">
        <f t="shared" ca="1" si="255"/>
        <v/>
      </c>
      <c r="KF79" s="3" t="str">
        <f t="shared" ca="1" si="255"/>
        <v/>
      </c>
      <c r="KG79" s="3" t="str">
        <f t="shared" ca="1" si="255"/>
        <v/>
      </c>
      <c r="KH79" s="3" t="str">
        <f t="shared" ca="1" si="255"/>
        <v/>
      </c>
      <c r="KI79" s="3" t="str">
        <f t="shared" ca="1" si="255"/>
        <v/>
      </c>
      <c r="KJ79" s="3" t="str">
        <f t="shared" ca="1" si="255"/>
        <v/>
      </c>
      <c r="KK79" s="3" t="e">
        <f t="shared" ca="1" si="526"/>
        <v>#N/A</v>
      </c>
      <c r="KU79" s="3" t="e">
        <f t="shared" si="527"/>
        <v>#NUM!</v>
      </c>
      <c r="KV79" s="3" t="e">
        <f t="shared" si="528"/>
        <v>#NUM!</v>
      </c>
      <c r="KW79" s="3" t="e">
        <f t="shared" ca="1" si="347"/>
        <v>#NUM!</v>
      </c>
      <c r="KX79" s="3" t="e">
        <f t="shared" ca="1" si="272"/>
        <v>#NUM!</v>
      </c>
      <c r="KY79" s="3" t="e">
        <f t="shared" ca="1" si="268"/>
        <v>#NUM!</v>
      </c>
      <c r="KZ79" s="3" t="e">
        <f t="shared" ca="1" si="266"/>
        <v>#NUM!</v>
      </c>
      <c r="LA79" s="3" t="e">
        <f t="shared" ca="1" si="264"/>
        <v>#NUM!</v>
      </c>
      <c r="LB79" s="3" t="e">
        <f t="shared" ca="1" si="262"/>
        <v>#NUM!</v>
      </c>
      <c r="LC79" s="3" t="e">
        <f t="shared" ca="1" si="260"/>
        <v>#NUM!</v>
      </c>
      <c r="LD79" s="3" t="e">
        <f t="shared" ca="1" si="258"/>
        <v>#NUM!</v>
      </c>
      <c r="LE79" s="3" t="e">
        <f t="shared" ca="1" si="256"/>
        <v>#NUM!</v>
      </c>
      <c r="LF79" s="3" t="e">
        <f t="shared" ca="1" si="256"/>
        <v>#NUM!</v>
      </c>
      <c r="LG79" s="3" t="e">
        <f t="shared" ca="1" si="256"/>
        <v>#NUM!</v>
      </c>
      <c r="LH79" s="3" t="e">
        <f t="shared" ca="1" si="256"/>
        <v>#NUM!</v>
      </c>
      <c r="LI79" s="3" t="e">
        <f t="shared" ca="1" si="256"/>
        <v>#NUM!</v>
      </c>
      <c r="LJ79" s="3" t="e">
        <f t="shared" ca="1" si="256"/>
        <v>#NUM!</v>
      </c>
      <c r="LK79" s="3" t="e">
        <f t="shared" ca="1" si="256"/>
        <v>#NUM!</v>
      </c>
      <c r="LL79" s="37" t="e">
        <f t="shared" ca="1" si="402"/>
        <v>#NUM!</v>
      </c>
    </row>
    <row r="80" spans="1:324" s="3" customFormat="1">
      <c r="A80" s="42" t="e">
        <f>IF(D80="","",Data!C88)</f>
        <v>#N/A</v>
      </c>
      <c r="B80" s="5" t="e">
        <f>IF(D80="","",Data!B88)</f>
        <v>#N/A</v>
      </c>
      <c r="C80" s="3">
        <v>72</v>
      </c>
      <c r="D80" s="3" t="e">
        <f>IF(Data!C88="", NA(), Data!C88)</f>
        <v>#N/A</v>
      </c>
      <c r="E80" s="3" t="str">
        <f>IF(Data!C88="", " ", Data!D88)</f>
        <v xml:space="preserve"> </v>
      </c>
      <c r="F80" s="3" t="str">
        <f>IF(E80=" "," ",Data!F$26)</f>
        <v xml:space="preserve"> </v>
      </c>
      <c r="G80" s="3" t="str">
        <f>IF($C80&lt;Data!$F$37,"x"," ")</f>
        <v xml:space="preserve"> </v>
      </c>
      <c r="H80" s="3" t="e">
        <f>IF(I80="",#REF!,I80)</f>
        <v>#N/A</v>
      </c>
      <c r="I80" s="2" t="e">
        <f t="shared" si="403"/>
        <v>#N/A</v>
      </c>
      <c r="J80" s="3" t="str">
        <f>IF(AND(Data!$F$37&lt;&gt;""),IF(AD80=$E80,1,""))</f>
        <v/>
      </c>
      <c r="K80" s="3">
        <f>IF(AND(Data!$F$40&lt;&gt;""),IF(AE80=$E80,2,""))</f>
        <v>2</v>
      </c>
      <c r="L80" s="3" t="str">
        <f>IF(AND(Data!$F$43&lt;&gt;""),IF(AF80=$E80,3,""))</f>
        <v/>
      </c>
      <c r="M80" s="3" t="str">
        <f>IF(AND(Data!$F$46&lt;&gt;""),IF(AG80=$E80,4,""))</f>
        <v/>
      </c>
      <c r="N80" s="3" t="str">
        <f>IF(AND(Data!$F$49&lt;&gt;""),IF(AH80=$E80,5,""))</f>
        <v/>
      </c>
      <c r="O80" s="3" t="str">
        <f>IF(AND(Calc!$LQ$3&lt;&gt;""),IF(AI80=$E80,6,""))</f>
        <v/>
      </c>
      <c r="P80" s="3">
        <f t="shared" si="404"/>
        <v>2</v>
      </c>
      <c r="Q80" s="3">
        <f t="shared" si="405"/>
        <v>2</v>
      </c>
      <c r="R80" s="3" t="str">
        <f t="shared" si="406"/>
        <v/>
      </c>
      <c r="S80" s="3" t="str">
        <f t="shared" si="407"/>
        <v/>
      </c>
      <c r="T80" s="3" t="str">
        <f t="shared" si="408"/>
        <v/>
      </c>
      <c r="U80" s="3">
        <f t="shared" si="409"/>
        <v>2</v>
      </c>
      <c r="V80" s="3">
        <f t="shared" si="410"/>
        <v>2</v>
      </c>
      <c r="W80" s="3" t="str">
        <f t="shared" si="411"/>
        <v/>
      </c>
      <c r="X80" s="3" t="str">
        <f t="shared" si="412"/>
        <v/>
      </c>
      <c r="Y80" s="3">
        <f t="shared" si="413"/>
        <v>2</v>
      </c>
      <c r="Z80" s="3">
        <f t="shared" si="414"/>
        <v>2</v>
      </c>
      <c r="AA80" s="3" t="str">
        <f t="shared" si="415"/>
        <v/>
      </c>
      <c r="AB80" s="3">
        <f t="shared" si="416"/>
        <v>2</v>
      </c>
      <c r="AC80" s="49">
        <f t="shared" si="417"/>
        <v>2</v>
      </c>
      <c r="AD80" s="3" t="str">
        <f>IF($C80&lt;Data!$F$37,E80,"")</f>
        <v/>
      </c>
      <c r="AE80" s="3" t="str">
        <f>IF(AND($C80&gt;=Data!$F$37),IF($C80&lt;Data!$F$40,E80,""))</f>
        <v xml:space="preserve"> </v>
      </c>
      <c r="AF80" s="3" t="b">
        <f>IF(AND($C80&gt;=Data!$F$40),IF($C80&lt;Data!$F$43,E80,""))</f>
        <v>0</v>
      </c>
      <c r="AG80" s="3" t="b">
        <f>IF(AND($C80&gt;=Data!$F$43),IF($C80&lt;Data!$F$46,E80,""))</f>
        <v>0</v>
      </c>
      <c r="AH80" s="3" t="b">
        <f>IF(AND($C80&gt;=Data!$F$46),IF($C80&lt;Data!$F$49,E80,""))</f>
        <v>0</v>
      </c>
      <c r="AI80" s="3" t="b">
        <f>IF(AND($C80&gt;=Data!$F$49),IF($C80&lt;=Calc!$LQ$3,E80,""))</f>
        <v>0</v>
      </c>
      <c r="AJ80" s="3" t="str">
        <f t="shared" si="349"/>
        <v xml:space="preserve"> </v>
      </c>
      <c r="AK80" s="3" t="str">
        <f t="shared" si="350"/>
        <v/>
      </c>
      <c r="AL80" s="3" t="e">
        <f t="shared" si="418"/>
        <v>#NUM!</v>
      </c>
      <c r="AM80" s="3" t="str">
        <f t="shared" si="419"/>
        <v/>
      </c>
      <c r="AN80" s="3" t="str">
        <f t="shared" si="420"/>
        <v/>
      </c>
      <c r="AO80" s="3" t="str">
        <f t="shared" si="421"/>
        <v/>
      </c>
      <c r="AP80" s="3" t="str">
        <f t="shared" si="422"/>
        <v/>
      </c>
      <c r="AQ80" s="3" t="e">
        <f t="shared" si="338"/>
        <v>#NUM!</v>
      </c>
      <c r="AR80" s="3" t="e">
        <f t="shared" si="339"/>
        <v>#NUM!</v>
      </c>
      <c r="AS80" s="3" t="str">
        <f t="shared" si="340"/>
        <v/>
      </c>
      <c r="AT80" s="3" t="str">
        <f t="shared" si="423"/>
        <v/>
      </c>
      <c r="AU80" s="3" t="str">
        <f t="shared" si="424"/>
        <v/>
      </c>
      <c r="AV80" s="3" t="e">
        <f t="shared" si="425"/>
        <v>#NUM!</v>
      </c>
      <c r="AW80" s="3" t="e">
        <f t="shared" si="426"/>
        <v>#NUM!</v>
      </c>
      <c r="AX80" s="3" t="str">
        <f t="shared" si="427"/>
        <v/>
      </c>
      <c r="AY80" s="3" t="str">
        <f t="shared" si="428"/>
        <v/>
      </c>
      <c r="AZ80" s="3" t="e">
        <f t="shared" si="429"/>
        <v>#NUM!</v>
      </c>
      <c r="BA80" s="3" t="e">
        <f t="shared" si="430"/>
        <v>#NUM!</v>
      </c>
      <c r="BB80" s="3" t="str">
        <f t="shared" si="431"/>
        <v/>
      </c>
      <c r="BC80" s="3" t="e">
        <f t="shared" si="432"/>
        <v>#NUM!</v>
      </c>
      <c r="BD80" s="3" t="e">
        <f t="shared" si="433"/>
        <v>#NUM!</v>
      </c>
      <c r="BE80" s="3" t="e">
        <f t="shared" si="434"/>
        <v>#NUM!</v>
      </c>
      <c r="BF80" s="9" t="e">
        <f t="shared" si="351"/>
        <v>#N/A</v>
      </c>
      <c r="BG80" s="3" t="e">
        <f t="shared" si="352"/>
        <v>#N/A</v>
      </c>
      <c r="BH80" s="3" t="e">
        <f t="shared" si="348"/>
        <v>#N/A</v>
      </c>
      <c r="BI80" s="3" t="e">
        <f t="shared" si="435"/>
        <v>#NUM!</v>
      </c>
      <c r="BJ80" s="44" t="str">
        <f t="shared" si="436"/>
        <v/>
      </c>
      <c r="BK80" s="52">
        <f t="shared" si="353"/>
        <v>2</v>
      </c>
      <c r="BL80" s="52" t="str">
        <f t="shared" ca="1" si="538"/>
        <v xml:space="preserve"> </v>
      </c>
      <c r="BM80" s="52" t="str">
        <f t="shared" ca="1" si="539"/>
        <v xml:space="preserve"> </v>
      </c>
      <c r="BN80" s="52" t="str">
        <f t="shared" ca="1" si="539"/>
        <v xml:space="preserve"> </v>
      </c>
      <c r="BO80" s="52" t="str">
        <f t="shared" ca="1" si="539"/>
        <v xml:space="preserve"> </v>
      </c>
      <c r="BP80" s="52" t="str">
        <f t="shared" ca="1" si="539"/>
        <v xml:space="preserve"> </v>
      </c>
      <c r="BQ80" s="52" t="str">
        <f t="shared" ca="1" si="540"/>
        <v xml:space="preserve"> </v>
      </c>
      <c r="BR80" s="52" t="e">
        <f t="shared" ca="1" si="354"/>
        <v>#N/A</v>
      </c>
      <c r="BS80" s="52"/>
      <c r="BT80" s="3" t="str">
        <f t="shared" si="355"/>
        <v/>
      </c>
      <c r="BU80" s="3">
        <f t="shared" si="356"/>
        <v>0</v>
      </c>
      <c r="BV80" s="3">
        <f t="shared" si="437"/>
        <v>1</v>
      </c>
      <c r="BW80" s="3">
        <f t="shared" si="438"/>
        <v>0</v>
      </c>
      <c r="BX80" s="3" t="str">
        <f t="shared" ca="1" si="357"/>
        <v xml:space="preserve"> </v>
      </c>
      <c r="BY80" s="3" t="str">
        <f t="shared" ca="1" si="541"/>
        <v/>
      </c>
      <c r="BZ80" s="3" t="str">
        <f t="shared" ca="1" si="541"/>
        <v/>
      </c>
      <c r="CA80" s="3" t="str">
        <f t="shared" ca="1" si="541"/>
        <v/>
      </c>
      <c r="CB80" s="3" t="str">
        <f t="shared" ca="1" si="541"/>
        <v/>
      </c>
      <c r="CC80" s="3" t="str">
        <f t="shared" ca="1" si="542"/>
        <v/>
      </c>
      <c r="CD80" s="3" t="str">
        <f t="shared" ca="1" si="358"/>
        <v/>
      </c>
      <c r="CE80" s="3" t="str">
        <f t="shared" ca="1" si="359"/>
        <v/>
      </c>
      <c r="CF80" s="3" t="str">
        <f t="shared" si="360"/>
        <v/>
      </c>
      <c r="CG80" s="37" t="e">
        <f t="shared" ca="1" si="361"/>
        <v>#N/A</v>
      </c>
      <c r="CH80" s="3" t="str">
        <f t="shared" si="362"/>
        <v/>
      </c>
      <c r="CI80" s="3">
        <f t="shared" si="439"/>
        <v>0</v>
      </c>
      <c r="CJ80" s="3">
        <f t="shared" si="529"/>
        <v>1</v>
      </c>
      <c r="CK80" s="3">
        <f t="shared" si="440"/>
        <v>0</v>
      </c>
      <c r="CL80" s="3" t="str">
        <f t="shared" ca="1" si="363"/>
        <v xml:space="preserve"> </v>
      </c>
      <c r="CM80" s="3" t="str">
        <f t="shared" ca="1" si="543"/>
        <v/>
      </c>
      <c r="CN80" s="3" t="str">
        <f t="shared" ca="1" si="543"/>
        <v/>
      </c>
      <c r="CO80" s="3" t="str">
        <f t="shared" ca="1" si="543"/>
        <v/>
      </c>
      <c r="CP80" s="3" t="str">
        <f t="shared" ca="1" si="543"/>
        <v/>
      </c>
      <c r="CQ80" s="3" t="str">
        <f t="shared" ca="1" si="544"/>
        <v/>
      </c>
      <c r="CR80" s="3" t="str">
        <f t="shared" ca="1" si="441"/>
        <v/>
      </c>
      <c r="CS80" s="3" t="str">
        <f t="shared" ca="1" si="364"/>
        <v/>
      </c>
      <c r="CT80" s="3" t="str">
        <f t="shared" si="442"/>
        <v/>
      </c>
      <c r="CU80" s="37" t="e">
        <f t="shared" ca="1" si="443"/>
        <v>#N/A</v>
      </c>
      <c r="CW80" s="3" t="str">
        <f t="shared" ca="1" si="444"/>
        <v/>
      </c>
      <c r="CX80" s="3">
        <f t="shared" ca="1" si="530"/>
        <v>0</v>
      </c>
      <c r="CY80" s="2">
        <f t="shared" ca="1" si="445"/>
        <v>0</v>
      </c>
      <c r="CZ80" s="3" t="str">
        <f t="shared" ca="1" si="365"/>
        <v/>
      </c>
      <c r="DA80" s="3" t="str">
        <f t="shared" ca="1" si="366"/>
        <v/>
      </c>
      <c r="DB80" s="3" t="str">
        <f t="shared" ca="1" si="367"/>
        <v/>
      </c>
      <c r="DC80" s="3" t="str">
        <f t="shared" ca="1" si="368"/>
        <v/>
      </c>
      <c r="DD80" s="37" t="e">
        <f t="shared" ca="1" si="369"/>
        <v>#N/A</v>
      </c>
      <c r="DE80" s="3" t="str">
        <f t="shared" ca="1" si="446"/>
        <v/>
      </c>
      <c r="DF80" s="3">
        <f t="shared" ca="1" si="531"/>
        <v>0</v>
      </c>
      <c r="DG80" s="2">
        <f t="shared" ca="1" si="447"/>
        <v>0</v>
      </c>
      <c r="DH80" s="3" t="str">
        <f t="shared" ca="1" si="370"/>
        <v/>
      </c>
      <c r="DI80" s="3" t="str">
        <f t="shared" ca="1" si="273"/>
        <v/>
      </c>
      <c r="DJ80" s="3" t="str">
        <f t="shared" ca="1" si="371"/>
        <v/>
      </c>
      <c r="DK80" s="3" t="str">
        <f t="shared" ca="1" si="448"/>
        <v/>
      </c>
      <c r="DL80" s="37" t="e">
        <f t="shared" ca="1" si="372"/>
        <v>#N/A</v>
      </c>
      <c r="DN80" s="2" t="str">
        <f t="shared" si="373"/>
        <v xml:space="preserve"> </v>
      </c>
      <c r="DO80" s="3" t="str">
        <f t="shared" si="449"/>
        <v xml:space="preserve"> </v>
      </c>
      <c r="DP80" s="3" t="str">
        <f t="shared" si="450"/>
        <v xml:space="preserve"> </v>
      </c>
      <c r="DT80" s="37" t="e">
        <f t="shared" si="374"/>
        <v>#N/A</v>
      </c>
      <c r="DU80" s="7">
        <v>73</v>
      </c>
      <c r="DV80" s="7">
        <v>30</v>
      </c>
      <c r="DW80" s="7">
        <v>44</v>
      </c>
      <c r="DX80" s="7"/>
      <c r="DY80" s="7" t="e">
        <f t="shared" si="375"/>
        <v>#NUM!</v>
      </c>
      <c r="DZ80" s="7" t="e">
        <f t="shared" si="376"/>
        <v>#NUM!</v>
      </c>
      <c r="EA80" s="7" t="e">
        <f t="shared" si="377"/>
        <v>#NUM!</v>
      </c>
      <c r="EB80" s="7" t="e">
        <f t="shared" si="451"/>
        <v>#NUM!</v>
      </c>
      <c r="EC80" s="3" t="e">
        <f t="shared" si="378"/>
        <v>#NUM!</v>
      </c>
      <c r="ED80" s="3" t="str">
        <f t="shared" si="452"/>
        <v/>
      </c>
      <c r="EE80" s="3" t="e">
        <f t="shared" si="453"/>
        <v>#DIV/0!</v>
      </c>
      <c r="EF80" s="3" t="str">
        <f t="shared" si="454"/>
        <v/>
      </c>
      <c r="EG80" s="3" t="str">
        <f t="shared" si="455"/>
        <v/>
      </c>
      <c r="EH80" s="3" t="str">
        <f t="shared" si="456"/>
        <v/>
      </c>
      <c r="EI80" s="3" t="str">
        <f t="shared" si="457"/>
        <v/>
      </c>
      <c r="EJ80" s="3" t="e">
        <f t="shared" si="458"/>
        <v>#DIV/0!</v>
      </c>
      <c r="EK80" s="3" t="e">
        <f t="shared" si="459"/>
        <v>#DIV/0!</v>
      </c>
      <c r="EL80" s="3" t="str">
        <f t="shared" si="460"/>
        <v/>
      </c>
      <c r="EM80" s="3" t="str">
        <f t="shared" si="461"/>
        <v/>
      </c>
      <c r="EN80" s="3" t="str">
        <f t="shared" si="462"/>
        <v/>
      </c>
      <c r="EO80" s="3" t="e">
        <f t="shared" si="463"/>
        <v>#DIV/0!</v>
      </c>
      <c r="EP80" s="3" t="e">
        <f t="shared" si="464"/>
        <v>#DIV/0!</v>
      </c>
      <c r="EQ80" s="3" t="str">
        <f t="shared" si="465"/>
        <v/>
      </c>
      <c r="ER80" s="3" t="str">
        <f t="shared" si="466"/>
        <v/>
      </c>
      <c r="ES80" s="3" t="e">
        <f t="shared" si="467"/>
        <v>#DIV/0!</v>
      </c>
      <c r="ET80" s="3" t="e">
        <f t="shared" si="468"/>
        <v>#DIV/0!</v>
      </c>
      <c r="EU80" s="3" t="str">
        <f t="shared" si="469"/>
        <v/>
      </c>
      <c r="EV80" s="3" t="e">
        <f t="shared" si="470"/>
        <v>#DIV/0!</v>
      </c>
      <c r="EW80" s="3" t="e">
        <f t="shared" si="471"/>
        <v>#DIV/0!</v>
      </c>
      <c r="EX80" s="3" t="e">
        <f t="shared" si="472"/>
        <v>#NUM!</v>
      </c>
      <c r="EZ80" s="40">
        <f t="shared" si="379"/>
        <v>1</v>
      </c>
      <c r="FA80" s="9" t="e">
        <f t="shared" si="380"/>
        <v>#NUM!</v>
      </c>
      <c r="FB80" s="9" t="e">
        <f t="shared" si="381"/>
        <v>#N/A</v>
      </c>
      <c r="FC80" s="9" t="e">
        <f t="shared" si="382"/>
        <v>#N/A</v>
      </c>
      <c r="FD80" s="9" t="e">
        <f t="shared" si="383"/>
        <v>#N/A</v>
      </c>
      <c r="FE80" s="3" t="e">
        <f t="shared" si="473"/>
        <v>#NUM!</v>
      </c>
      <c r="FG80" s="3" t="str">
        <f t="shared" si="474"/>
        <v/>
      </c>
      <c r="FH80" s="3" t="e">
        <f t="shared" si="475"/>
        <v>#DIV/0!</v>
      </c>
      <c r="FI80" s="3" t="str">
        <f t="shared" si="476"/>
        <v/>
      </c>
      <c r="FJ80" s="3" t="str">
        <f t="shared" si="477"/>
        <v/>
      </c>
      <c r="FK80" s="3" t="str">
        <f t="shared" si="478"/>
        <v/>
      </c>
      <c r="FL80" s="3" t="str">
        <f t="shared" si="479"/>
        <v/>
      </c>
      <c r="FM80" s="3" t="e">
        <f t="shared" si="480"/>
        <v>#DIV/0!</v>
      </c>
      <c r="FN80" s="3" t="e">
        <f t="shared" si="481"/>
        <v>#DIV/0!</v>
      </c>
      <c r="FO80" s="3" t="str">
        <f t="shared" si="482"/>
        <v/>
      </c>
      <c r="FP80" s="3" t="str">
        <f t="shared" si="483"/>
        <v/>
      </c>
      <c r="FQ80" s="3" t="str">
        <f t="shared" si="484"/>
        <v/>
      </c>
      <c r="FR80" s="3" t="e">
        <f t="shared" si="485"/>
        <v>#DIV/0!</v>
      </c>
      <c r="FS80" s="3" t="e">
        <f t="shared" si="486"/>
        <v>#DIV/0!</v>
      </c>
      <c r="FT80" s="3" t="str">
        <f t="shared" si="487"/>
        <v/>
      </c>
      <c r="FU80" s="3" t="str">
        <f t="shared" si="488"/>
        <v/>
      </c>
      <c r="FV80" s="3" t="e">
        <f t="shared" si="489"/>
        <v>#DIV/0!</v>
      </c>
      <c r="FW80" s="3" t="e">
        <f t="shared" si="490"/>
        <v>#DIV/0!</v>
      </c>
      <c r="FX80" s="3" t="str">
        <f t="shared" si="491"/>
        <v/>
      </c>
      <c r="FY80" s="3" t="e">
        <f t="shared" si="492"/>
        <v>#DIV/0!</v>
      </c>
      <c r="FZ80" s="3" t="e">
        <f t="shared" si="493"/>
        <v>#DIV/0!</v>
      </c>
      <c r="GA80" s="3" t="e">
        <f t="shared" si="494"/>
        <v>#NUM!</v>
      </c>
      <c r="GB80" s="3" t="str">
        <f t="shared" si="495"/>
        <v/>
      </c>
      <c r="GC80" s="3" t="str">
        <f t="shared" si="496"/>
        <v/>
      </c>
      <c r="GD80" s="3" t="str">
        <f t="shared" si="497"/>
        <v/>
      </c>
      <c r="GE80" s="3" t="str">
        <f t="shared" si="498"/>
        <v/>
      </c>
      <c r="GF80" s="3" t="str">
        <f t="shared" si="499"/>
        <v/>
      </c>
      <c r="GG80" s="3" t="str">
        <f t="shared" si="500"/>
        <v/>
      </c>
      <c r="GI80" s="9" t="str">
        <f t="shared" si="532"/>
        <v/>
      </c>
      <c r="GJ80" s="9" t="str">
        <f t="shared" si="501"/>
        <v/>
      </c>
      <c r="GK80" s="9" t="str">
        <f t="shared" si="502"/>
        <v/>
      </c>
      <c r="GL80" s="41" t="e">
        <f t="shared" si="503"/>
        <v>#DIV/0!</v>
      </c>
      <c r="GM80" s="41" t="e">
        <f t="shared" si="504"/>
        <v>#DIV/0!</v>
      </c>
      <c r="GN80" s="41" t="e">
        <f t="shared" si="384"/>
        <v>#N/A</v>
      </c>
      <c r="GO80" s="41" t="e">
        <f t="shared" si="385"/>
        <v>#N/A</v>
      </c>
      <c r="GP80" s="3" t="e">
        <f t="shared" si="505"/>
        <v>#NUM!</v>
      </c>
      <c r="GQ80" s="55" t="e">
        <f t="shared" si="386"/>
        <v>#NUM!</v>
      </c>
      <c r="GR80" s="55" t="e">
        <f t="shared" si="387"/>
        <v>#NUM!</v>
      </c>
      <c r="GS80" s="3" t="e">
        <f t="shared" si="388"/>
        <v>#NUM!</v>
      </c>
      <c r="GT80" s="3" t="e">
        <f t="shared" si="389"/>
        <v>#NUM!</v>
      </c>
      <c r="GU80" s="3" t="e">
        <f t="shared" si="390"/>
        <v>#NUM!</v>
      </c>
      <c r="GV80" s="3" t="e">
        <f t="shared" si="391"/>
        <v>#NUM!</v>
      </c>
      <c r="GX80" s="37" t="e">
        <f t="shared" si="392"/>
        <v>#NUM!</v>
      </c>
      <c r="GZ80" s="3" t="e">
        <f t="shared" si="393"/>
        <v>#NUM!</v>
      </c>
      <c r="HA80" s="3" t="e">
        <f t="shared" ca="1" si="533"/>
        <v>#NUM!</v>
      </c>
      <c r="HB80" s="2" t="e">
        <f t="shared" ca="1" si="536"/>
        <v>#NUM!</v>
      </c>
      <c r="HC80" s="2" t="e">
        <f t="shared" ca="1" si="537"/>
        <v>#NUM!</v>
      </c>
      <c r="HD80" s="39" t="e">
        <f t="shared" ca="1" si="506"/>
        <v>#NUM!</v>
      </c>
      <c r="HF80" s="3" t="str">
        <f t="shared" si="394"/>
        <v/>
      </c>
      <c r="HG80" s="3" t="str">
        <f t="shared" si="395"/>
        <v/>
      </c>
      <c r="HH80" s="3" t="str">
        <f t="shared" ref="HH80:HH111" ca="1" si="545">IF(AND(G80=" ",OFFSET(G80,-7,0)="x"), " ", IF(SUM(OFFSET(HF80,0,0,-8,1))&gt;7,1," "))</f>
        <v xml:space="preserve"> </v>
      </c>
      <c r="HI80" s="3" t="str">
        <f t="shared" ref="HI80:HL143" ca="1" si="546">IF(HH81=1,1,"")</f>
        <v/>
      </c>
      <c r="HJ80" s="3" t="str">
        <f t="shared" ca="1" si="546"/>
        <v/>
      </c>
      <c r="HK80" s="3" t="str">
        <f t="shared" ca="1" si="546"/>
        <v/>
      </c>
      <c r="HL80" s="3" t="str">
        <f t="shared" ca="1" si="546"/>
        <v/>
      </c>
      <c r="HM80" s="3" t="str">
        <f t="shared" ref="HM80:HO143" ca="1" si="547">IF(HL81=1,1,"")</f>
        <v/>
      </c>
      <c r="HN80" s="3" t="str">
        <f t="shared" ca="1" si="547"/>
        <v/>
      </c>
      <c r="HO80" s="3" t="str">
        <f t="shared" ca="1" si="547"/>
        <v/>
      </c>
      <c r="HP80" s="37" t="e">
        <f t="shared" ca="1" si="396"/>
        <v>#N/A</v>
      </c>
      <c r="HQ80" s="3" t="str">
        <f t="shared" ref="HQ80:HQ111" ca="1" si="548">IF(AND(G80=" ",OFFSET(G80,-7,0)="x"), " ", IF(SUM(OFFSET(HG80,0,0,-8,1))&gt;7,1," "))</f>
        <v xml:space="preserve"> </v>
      </c>
      <c r="HR80" s="3" t="str">
        <f t="shared" ref="HR80:HU143" ca="1" si="549">IF(HQ81=1,1,"")</f>
        <v/>
      </c>
      <c r="HS80" s="3" t="str">
        <f t="shared" ca="1" si="549"/>
        <v/>
      </c>
      <c r="HT80" s="3" t="str">
        <f t="shared" ca="1" si="549"/>
        <v/>
      </c>
      <c r="HU80" s="3" t="str">
        <f t="shared" ca="1" si="549"/>
        <v/>
      </c>
      <c r="HV80" s="3" t="str">
        <f t="shared" ref="HV80:HX143" ca="1" si="550">IF(HU81=1,1,"")</f>
        <v/>
      </c>
      <c r="HW80" s="3" t="str">
        <f t="shared" ca="1" si="550"/>
        <v/>
      </c>
      <c r="HX80" s="3" t="str">
        <f t="shared" ca="1" si="550"/>
        <v/>
      </c>
      <c r="HY80" s="37" t="e">
        <f t="shared" ca="1" si="397"/>
        <v>#N/A</v>
      </c>
      <c r="IA80" s="3" t="e">
        <f t="shared" ca="1" si="507"/>
        <v>#NUM!</v>
      </c>
      <c r="IB80" s="3" t="e">
        <f t="shared" ca="1" si="534"/>
        <v>#NUM!</v>
      </c>
      <c r="IC80" s="2" t="e">
        <f t="shared" ca="1" si="508"/>
        <v>#NUM!</v>
      </c>
      <c r="ID80" s="37" t="e">
        <f t="shared" ca="1" si="398"/>
        <v>#NUM!</v>
      </c>
      <c r="IE80" s="3" t="e">
        <f t="shared" ca="1" si="509"/>
        <v>#NUM!</v>
      </c>
      <c r="IF80" s="3" t="e">
        <f t="shared" ca="1" si="510"/>
        <v>#NUM!</v>
      </c>
      <c r="IG80" s="2" t="e">
        <f t="shared" ca="1" si="511"/>
        <v>#NUM!</v>
      </c>
      <c r="IH80" s="37" t="e">
        <f t="shared" ca="1" si="399"/>
        <v>#NUM!</v>
      </c>
      <c r="II80" s="3" t="e">
        <f t="shared" si="512"/>
        <v>#N/A</v>
      </c>
      <c r="IJ80" s="3" t="e">
        <f t="shared" si="513"/>
        <v>#N/A</v>
      </c>
      <c r="IK80" s="3" t="e">
        <f t="shared" ca="1" si="346"/>
        <v>#N/A</v>
      </c>
      <c r="IL80" s="3" t="e">
        <f t="shared" ca="1" si="270"/>
        <v>#N/A</v>
      </c>
      <c r="IM80" s="3" t="e">
        <f t="shared" ca="1" si="267"/>
        <v>#N/A</v>
      </c>
      <c r="IN80" s="3" t="e">
        <f t="shared" ca="1" si="265"/>
        <v>#N/A</v>
      </c>
      <c r="IO80" s="3" t="e">
        <f t="shared" ca="1" si="263"/>
        <v>#N/A</v>
      </c>
      <c r="IP80" s="3" t="e">
        <f t="shared" ca="1" si="261"/>
        <v>#N/A</v>
      </c>
      <c r="IQ80" s="3" t="e">
        <f t="shared" ca="1" si="259"/>
        <v>#N/A</v>
      </c>
      <c r="IR80" s="3" t="e">
        <f t="shared" ca="1" si="257"/>
        <v>#N/A</v>
      </c>
      <c r="IS80" s="3" t="e">
        <f t="shared" ca="1" si="257"/>
        <v>#N/A</v>
      </c>
      <c r="IT80" s="3" t="e">
        <f t="shared" ca="1" si="257"/>
        <v>#N/A</v>
      </c>
      <c r="IU80" s="3" t="e">
        <f t="shared" ca="1" si="257"/>
        <v>#N/A</v>
      </c>
      <c r="IV80" s="3" t="e">
        <f t="shared" ca="1" si="257"/>
        <v>#N/A</v>
      </c>
      <c r="IW80" s="3" t="e">
        <f t="shared" ca="1" si="257"/>
        <v>#N/A</v>
      </c>
      <c r="IX80" s="3" t="e">
        <f t="shared" ca="1" si="257"/>
        <v>#N/A</v>
      </c>
      <c r="IY80" s="3" t="e">
        <f t="shared" ca="1" si="257"/>
        <v>#N/A</v>
      </c>
      <c r="IZ80" s="37" t="e">
        <f t="shared" ca="1" si="400"/>
        <v>#N/A</v>
      </c>
      <c r="JB80" s="3" t="str">
        <f t="shared" si="514"/>
        <v/>
      </c>
      <c r="JC80" s="55" t="e">
        <f t="shared" si="401"/>
        <v>#NUM!</v>
      </c>
      <c r="JD80" s="41" t="e">
        <f t="shared" si="515"/>
        <v>#NUM!</v>
      </c>
      <c r="JE80" s="41" t="e">
        <f t="shared" si="516"/>
        <v>#NUM!</v>
      </c>
      <c r="JF80" s="3" t="e">
        <f t="shared" si="517"/>
        <v>#NUM!</v>
      </c>
      <c r="JG80" s="41" t="e">
        <f t="shared" si="518"/>
        <v>#NUM!</v>
      </c>
      <c r="JH80" s="41" t="e">
        <f t="shared" si="519"/>
        <v>#NUM!</v>
      </c>
      <c r="JJ80" s="37" t="e">
        <f t="shared" si="520"/>
        <v>#NUM!</v>
      </c>
      <c r="JL80" s="3" t="e">
        <f t="shared" si="521"/>
        <v>#NUM!</v>
      </c>
      <c r="JM80" s="3" t="e">
        <f t="shared" ca="1" si="535"/>
        <v>#NUM!</v>
      </c>
      <c r="JP80" s="37" t="e">
        <f t="shared" ca="1" si="522"/>
        <v>#NUM!</v>
      </c>
      <c r="JR80" s="37" t="str">
        <f t="shared" si="523"/>
        <v/>
      </c>
      <c r="JS80" s="3" t="str">
        <f t="shared" si="524"/>
        <v/>
      </c>
      <c r="JT80" s="3" t="str">
        <f t="shared" ref="JT80:JT111" ca="1" si="551">IF(AND(G80=" ",OFFSET(G80,-7,0)="x"), " ", IF(SUM(OFFSET(JS80,0,0,-8,1))&gt;7,1," "))</f>
        <v xml:space="preserve"> </v>
      </c>
      <c r="JU80" s="3" t="str">
        <f t="shared" ref="JU80:JX143" ca="1" si="552">IF(JT81=1,1,"")</f>
        <v/>
      </c>
      <c r="JV80" s="3" t="str">
        <f t="shared" ca="1" si="552"/>
        <v/>
      </c>
      <c r="JW80" s="3" t="str">
        <f t="shared" ca="1" si="552"/>
        <v/>
      </c>
      <c r="JX80" s="3" t="str">
        <f t="shared" ca="1" si="552"/>
        <v/>
      </c>
      <c r="JY80" s="3" t="str">
        <f t="shared" ref="JY80:KA143" ca="1" si="553">IF(JX81=1,1,"")</f>
        <v/>
      </c>
      <c r="JZ80" s="3" t="str">
        <f t="shared" ca="1" si="553"/>
        <v/>
      </c>
      <c r="KA80" s="3" t="str">
        <f t="shared" ca="1" si="553"/>
        <v/>
      </c>
      <c r="KB80" s="3" t="e">
        <f t="shared" ca="1" si="525"/>
        <v>#N/A</v>
      </c>
      <c r="KC80" s="3" t="str">
        <f t="shared" ref="KC80:KC111" ca="1" si="554">IF(AND(G80=" ",OFFSET(G80,-7,0)="x"), " ", IF(SUM(OFFSET(JS80,0,0,-8,1))&gt;7,1," "))</f>
        <v xml:space="preserve"> </v>
      </c>
      <c r="KD80" s="3" t="str">
        <f t="shared" ref="KD80:KG143" ca="1" si="555">IF(KC81=1,1,"")</f>
        <v/>
      </c>
      <c r="KE80" s="3" t="str">
        <f t="shared" ca="1" si="555"/>
        <v/>
      </c>
      <c r="KF80" s="3" t="str">
        <f t="shared" ca="1" si="555"/>
        <v/>
      </c>
      <c r="KG80" s="3" t="str">
        <f t="shared" ca="1" si="555"/>
        <v/>
      </c>
      <c r="KH80" s="3" t="str">
        <f t="shared" ref="KH80:KJ143" ca="1" si="556">IF(KG81=1,1,"")</f>
        <v/>
      </c>
      <c r="KI80" s="3" t="str">
        <f t="shared" ca="1" si="556"/>
        <v/>
      </c>
      <c r="KJ80" s="3" t="str">
        <f t="shared" ca="1" si="556"/>
        <v/>
      </c>
      <c r="KK80" s="3" t="e">
        <f t="shared" ca="1" si="526"/>
        <v>#N/A</v>
      </c>
      <c r="KU80" s="3" t="e">
        <f t="shared" si="527"/>
        <v>#NUM!</v>
      </c>
      <c r="KV80" s="3" t="e">
        <f t="shared" si="528"/>
        <v>#NUM!</v>
      </c>
      <c r="KW80" s="3" t="e">
        <f t="shared" ca="1" si="347"/>
        <v>#NUM!</v>
      </c>
      <c r="KX80" s="3" t="e">
        <f t="shared" ca="1" si="272"/>
        <v>#NUM!</v>
      </c>
      <c r="KY80" s="3" t="e">
        <f t="shared" ca="1" si="268"/>
        <v>#NUM!</v>
      </c>
      <c r="KZ80" s="3" t="e">
        <f t="shared" ca="1" si="266"/>
        <v>#NUM!</v>
      </c>
      <c r="LA80" s="3" t="e">
        <f t="shared" ca="1" si="264"/>
        <v>#NUM!</v>
      </c>
      <c r="LB80" s="3" t="e">
        <f t="shared" ca="1" si="262"/>
        <v>#NUM!</v>
      </c>
      <c r="LC80" s="3" t="e">
        <f t="shared" ca="1" si="260"/>
        <v>#NUM!</v>
      </c>
      <c r="LD80" s="3" t="e">
        <f t="shared" ca="1" si="258"/>
        <v>#NUM!</v>
      </c>
      <c r="LE80" s="3" t="e">
        <f t="shared" ca="1" si="258"/>
        <v>#NUM!</v>
      </c>
      <c r="LF80" s="3" t="e">
        <f t="shared" ca="1" si="258"/>
        <v>#NUM!</v>
      </c>
      <c r="LG80" s="3" t="e">
        <f t="shared" ca="1" si="258"/>
        <v>#NUM!</v>
      </c>
      <c r="LH80" s="3" t="e">
        <f t="shared" ca="1" si="258"/>
        <v>#NUM!</v>
      </c>
      <c r="LI80" s="3" t="e">
        <f t="shared" ca="1" si="258"/>
        <v>#NUM!</v>
      </c>
      <c r="LJ80" s="3" t="e">
        <f t="shared" ca="1" si="258"/>
        <v>#NUM!</v>
      </c>
      <c r="LK80" s="3" t="e">
        <f t="shared" ca="1" si="258"/>
        <v>#NUM!</v>
      </c>
      <c r="LL80" s="37" t="e">
        <f t="shared" ca="1" si="402"/>
        <v>#NUM!</v>
      </c>
    </row>
    <row r="81" spans="1:324" s="3" customFormat="1">
      <c r="A81" s="42" t="e">
        <f>IF(D81="","",Data!C89)</f>
        <v>#N/A</v>
      </c>
      <c r="B81" s="5" t="e">
        <f>IF(D81="","",Data!B89)</f>
        <v>#N/A</v>
      </c>
      <c r="C81" s="3">
        <v>73</v>
      </c>
      <c r="D81" s="3" t="e">
        <f>IF(Data!C89="", NA(), Data!C89)</f>
        <v>#N/A</v>
      </c>
      <c r="E81" s="3" t="str">
        <f>IF(Data!C89="", " ", Data!D89)</f>
        <v xml:space="preserve"> </v>
      </c>
      <c r="F81" s="3" t="str">
        <f>IF(E81=" "," ",Data!F$26)</f>
        <v xml:space="preserve"> </v>
      </c>
      <c r="G81" s="3" t="str">
        <f>IF($C81&lt;Data!$F$37,"x"," ")</f>
        <v xml:space="preserve"> </v>
      </c>
      <c r="H81" s="3" t="e">
        <f>IF(I81="",#REF!,I81)</f>
        <v>#N/A</v>
      </c>
      <c r="I81" s="2" t="e">
        <f t="shared" si="403"/>
        <v>#N/A</v>
      </c>
      <c r="J81" s="3" t="str">
        <f>IF(AND(Data!$F$37&lt;&gt;""),IF(AD81=$E81,1,""))</f>
        <v/>
      </c>
      <c r="K81" s="3">
        <f>IF(AND(Data!$F$40&lt;&gt;""),IF(AE81=$E81,2,""))</f>
        <v>2</v>
      </c>
      <c r="L81" s="3" t="str">
        <f>IF(AND(Data!$F$43&lt;&gt;""),IF(AF81=$E81,3,""))</f>
        <v/>
      </c>
      <c r="M81" s="3" t="str">
        <f>IF(AND(Data!$F$46&lt;&gt;""),IF(AG81=$E81,4,""))</f>
        <v/>
      </c>
      <c r="N81" s="3" t="str">
        <f>IF(AND(Data!$F$49&lt;&gt;""),IF(AH81=$E81,5,""))</f>
        <v/>
      </c>
      <c r="O81" s="3" t="str">
        <f>IF(AND(Calc!$LQ$3&lt;&gt;""),IF(AI81=$E81,6,""))</f>
        <v/>
      </c>
      <c r="P81" s="3">
        <f t="shared" si="404"/>
        <v>2</v>
      </c>
      <c r="Q81" s="3">
        <f t="shared" si="405"/>
        <v>2</v>
      </c>
      <c r="R81" s="3" t="str">
        <f t="shared" si="406"/>
        <v/>
      </c>
      <c r="S81" s="3" t="str">
        <f t="shared" si="407"/>
        <v/>
      </c>
      <c r="T81" s="3" t="str">
        <f t="shared" si="408"/>
        <v/>
      </c>
      <c r="U81" s="3">
        <f t="shared" si="409"/>
        <v>2</v>
      </c>
      <c r="V81" s="3">
        <f t="shared" si="410"/>
        <v>2</v>
      </c>
      <c r="W81" s="3" t="str">
        <f t="shared" si="411"/>
        <v/>
      </c>
      <c r="X81" s="3" t="str">
        <f t="shared" si="412"/>
        <v/>
      </c>
      <c r="Y81" s="3">
        <f t="shared" si="413"/>
        <v>2</v>
      </c>
      <c r="Z81" s="3">
        <f t="shared" si="414"/>
        <v>2</v>
      </c>
      <c r="AA81" s="3" t="str">
        <f t="shared" si="415"/>
        <v/>
      </c>
      <c r="AB81" s="3">
        <f t="shared" si="416"/>
        <v>2</v>
      </c>
      <c r="AC81" s="49">
        <f t="shared" si="417"/>
        <v>2</v>
      </c>
      <c r="AD81" s="3" t="str">
        <f>IF($C81&lt;Data!$F$37,E81,"")</f>
        <v/>
      </c>
      <c r="AE81" s="3" t="str">
        <f>IF(AND($C81&gt;=Data!$F$37),IF($C81&lt;Data!$F$40,E81,""))</f>
        <v xml:space="preserve"> </v>
      </c>
      <c r="AF81" s="3" t="b">
        <f>IF(AND($C81&gt;=Data!$F$40),IF($C81&lt;Data!$F$43,E81,""))</f>
        <v>0</v>
      </c>
      <c r="AG81" s="3" t="b">
        <f>IF(AND($C81&gt;=Data!$F$43),IF($C81&lt;Data!$F$46,E81,""))</f>
        <v>0</v>
      </c>
      <c r="AH81" s="3" t="b">
        <f>IF(AND($C81&gt;=Data!$F$46),IF($C81&lt;Data!$F$49,E81,""))</f>
        <v>0</v>
      </c>
      <c r="AI81" s="3" t="b">
        <f>IF(AND($C81&gt;=Data!$F$49),IF($C81&lt;=Calc!$LQ$3,E81,""))</f>
        <v>0</v>
      </c>
      <c r="AJ81" s="3" t="str">
        <f t="shared" si="349"/>
        <v xml:space="preserve"> </v>
      </c>
      <c r="AK81" s="3" t="str">
        <f t="shared" si="350"/>
        <v/>
      </c>
      <c r="AL81" s="3" t="e">
        <f t="shared" si="418"/>
        <v>#NUM!</v>
      </c>
      <c r="AM81" s="3" t="str">
        <f t="shared" si="419"/>
        <v/>
      </c>
      <c r="AN81" s="3" t="str">
        <f t="shared" si="420"/>
        <v/>
      </c>
      <c r="AO81" s="3" t="str">
        <f t="shared" si="421"/>
        <v/>
      </c>
      <c r="AP81" s="3" t="str">
        <f t="shared" si="422"/>
        <v/>
      </c>
      <c r="AQ81" s="3" t="e">
        <f t="shared" si="338"/>
        <v>#NUM!</v>
      </c>
      <c r="AR81" s="3" t="e">
        <f t="shared" si="339"/>
        <v>#NUM!</v>
      </c>
      <c r="AS81" s="3" t="str">
        <f t="shared" si="340"/>
        <v/>
      </c>
      <c r="AT81" s="3" t="str">
        <f t="shared" si="423"/>
        <v/>
      </c>
      <c r="AU81" s="3" t="str">
        <f t="shared" si="424"/>
        <v/>
      </c>
      <c r="AV81" s="3" t="e">
        <f t="shared" si="425"/>
        <v>#NUM!</v>
      </c>
      <c r="AW81" s="3" t="e">
        <f t="shared" si="426"/>
        <v>#NUM!</v>
      </c>
      <c r="AX81" s="3" t="str">
        <f t="shared" si="427"/>
        <v/>
      </c>
      <c r="AY81" s="3" t="str">
        <f t="shared" si="428"/>
        <v/>
      </c>
      <c r="AZ81" s="3" t="e">
        <f t="shared" si="429"/>
        <v>#NUM!</v>
      </c>
      <c r="BA81" s="3" t="e">
        <f t="shared" si="430"/>
        <v>#NUM!</v>
      </c>
      <c r="BB81" s="3" t="str">
        <f t="shared" si="431"/>
        <v/>
      </c>
      <c r="BC81" s="3" t="e">
        <f t="shared" si="432"/>
        <v>#NUM!</v>
      </c>
      <c r="BD81" s="3" t="e">
        <f t="shared" si="433"/>
        <v>#NUM!</v>
      </c>
      <c r="BE81" s="3" t="e">
        <f t="shared" si="434"/>
        <v>#NUM!</v>
      </c>
      <c r="BF81" s="9" t="e">
        <f t="shared" si="351"/>
        <v>#N/A</v>
      </c>
      <c r="BG81" s="3" t="e">
        <f t="shared" si="352"/>
        <v>#N/A</v>
      </c>
      <c r="BH81" s="3" t="e">
        <f t="shared" si="348"/>
        <v>#N/A</v>
      </c>
      <c r="BI81" s="3" t="e">
        <f t="shared" si="435"/>
        <v>#NUM!</v>
      </c>
      <c r="BJ81" s="44" t="str">
        <f t="shared" si="436"/>
        <v/>
      </c>
      <c r="BK81" s="52">
        <f t="shared" si="353"/>
        <v>2</v>
      </c>
      <c r="BL81" s="52" t="str">
        <f t="shared" ca="1" si="538"/>
        <v xml:space="preserve"> </v>
      </c>
      <c r="BM81" s="52" t="str">
        <f t="shared" ca="1" si="539"/>
        <v xml:space="preserve"> </v>
      </c>
      <c r="BN81" s="52" t="str">
        <f t="shared" ca="1" si="539"/>
        <v xml:space="preserve"> </v>
      </c>
      <c r="BO81" s="52" t="str">
        <f t="shared" ca="1" si="539"/>
        <v xml:space="preserve"> </v>
      </c>
      <c r="BP81" s="52" t="str">
        <f t="shared" ca="1" si="539"/>
        <v xml:space="preserve"> </v>
      </c>
      <c r="BQ81" s="52" t="str">
        <f t="shared" ca="1" si="540"/>
        <v xml:space="preserve"> </v>
      </c>
      <c r="BR81" s="52" t="e">
        <f t="shared" ca="1" si="354"/>
        <v>#N/A</v>
      </c>
      <c r="BS81" s="52"/>
      <c r="BT81" s="3" t="str">
        <f t="shared" si="355"/>
        <v/>
      </c>
      <c r="BU81" s="3">
        <f t="shared" si="356"/>
        <v>0</v>
      </c>
      <c r="BV81" s="3">
        <f t="shared" si="437"/>
        <v>1</v>
      </c>
      <c r="BW81" s="3">
        <f t="shared" si="438"/>
        <v>0</v>
      </c>
      <c r="BX81" s="3" t="str">
        <f t="shared" ca="1" si="357"/>
        <v xml:space="preserve"> </v>
      </c>
      <c r="BY81" s="3" t="str">
        <f t="shared" ca="1" si="541"/>
        <v/>
      </c>
      <c r="BZ81" s="3" t="str">
        <f t="shared" ca="1" si="541"/>
        <v/>
      </c>
      <c r="CA81" s="3" t="str">
        <f t="shared" ca="1" si="541"/>
        <v/>
      </c>
      <c r="CB81" s="3" t="str">
        <f t="shared" ca="1" si="541"/>
        <v/>
      </c>
      <c r="CC81" s="3" t="str">
        <f t="shared" ca="1" si="542"/>
        <v/>
      </c>
      <c r="CD81" s="3" t="str">
        <f t="shared" ca="1" si="358"/>
        <v/>
      </c>
      <c r="CE81" s="3" t="str">
        <f t="shared" ca="1" si="359"/>
        <v/>
      </c>
      <c r="CF81" s="3" t="str">
        <f t="shared" si="360"/>
        <v/>
      </c>
      <c r="CG81" s="37" t="e">
        <f t="shared" ca="1" si="361"/>
        <v>#N/A</v>
      </c>
      <c r="CH81" s="3" t="str">
        <f t="shared" si="362"/>
        <v/>
      </c>
      <c r="CI81" s="3">
        <f t="shared" si="439"/>
        <v>0</v>
      </c>
      <c r="CJ81" s="3">
        <f t="shared" si="529"/>
        <v>1</v>
      </c>
      <c r="CK81" s="3">
        <f t="shared" si="440"/>
        <v>0</v>
      </c>
      <c r="CL81" s="3" t="str">
        <f t="shared" ca="1" si="363"/>
        <v xml:space="preserve"> </v>
      </c>
      <c r="CM81" s="3" t="str">
        <f t="shared" ca="1" si="543"/>
        <v/>
      </c>
      <c r="CN81" s="3" t="str">
        <f t="shared" ca="1" si="543"/>
        <v/>
      </c>
      <c r="CO81" s="3" t="str">
        <f t="shared" ca="1" si="543"/>
        <v/>
      </c>
      <c r="CP81" s="3" t="str">
        <f t="shared" ca="1" si="543"/>
        <v/>
      </c>
      <c r="CQ81" s="3" t="str">
        <f t="shared" ca="1" si="544"/>
        <v/>
      </c>
      <c r="CR81" s="3" t="str">
        <f t="shared" ca="1" si="441"/>
        <v/>
      </c>
      <c r="CS81" s="3" t="str">
        <f t="shared" ca="1" si="364"/>
        <v/>
      </c>
      <c r="CT81" s="3" t="str">
        <f t="shared" si="442"/>
        <v/>
      </c>
      <c r="CU81" s="37" t="e">
        <f t="shared" ca="1" si="443"/>
        <v>#N/A</v>
      </c>
      <c r="CW81" s="3" t="str">
        <f t="shared" ca="1" si="444"/>
        <v/>
      </c>
      <c r="CX81" s="3">
        <f t="shared" ca="1" si="530"/>
        <v>0</v>
      </c>
      <c r="CY81" s="2">
        <f t="shared" ca="1" si="445"/>
        <v>0</v>
      </c>
      <c r="CZ81" s="3" t="str">
        <f t="shared" ca="1" si="365"/>
        <v/>
      </c>
      <c r="DA81" s="3" t="str">
        <f t="shared" ca="1" si="366"/>
        <v/>
      </c>
      <c r="DB81" s="3" t="str">
        <f t="shared" ca="1" si="367"/>
        <v/>
      </c>
      <c r="DC81" s="3" t="str">
        <f t="shared" ca="1" si="368"/>
        <v/>
      </c>
      <c r="DD81" s="37" t="e">
        <f t="shared" ca="1" si="369"/>
        <v>#N/A</v>
      </c>
      <c r="DE81" s="3" t="str">
        <f t="shared" ca="1" si="446"/>
        <v/>
      </c>
      <c r="DF81" s="3">
        <f t="shared" ca="1" si="531"/>
        <v>0</v>
      </c>
      <c r="DG81" s="2">
        <f t="shared" ca="1" si="447"/>
        <v>0</v>
      </c>
      <c r="DH81" s="3" t="str">
        <f t="shared" ca="1" si="370"/>
        <v/>
      </c>
      <c r="DI81" s="3" t="str">
        <f t="shared" ca="1" si="273"/>
        <v/>
      </c>
      <c r="DJ81" s="3" t="str">
        <f t="shared" ca="1" si="371"/>
        <v/>
      </c>
      <c r="DK81" s="3" t="str">
        <f t="shared" ca="1" si="448"/>
        <v/>
      </c>
      <c r="DL81" s="37" t="e">
        <f t="shared" ca="1" si="372"/>
        <v>#N/A</v>
      </c>
      <c r="DN81" s="2" t="str">
        <f t="shared" si="373"/>
        <v xml:space="preserve"> </v>
      </c>
      <c r="DO81" s="3" t="str">
        <f t="shared" si="449"/>
        <v xml:space="preserve"> </v>
      </c>
      <c r="DP81" s="3" t="str">
        <f t="shared" si="450"/>
        <v xml:space="preserve"> </v>
      </c>
      <c r="DT81" s="37" t="e">
        <f t="shared" si="374"/>
        <v>#N/A</v>
      </c>
      <c r="DU81" s="7">
        <v>74</v>
      </c>
      <c r="DV81" s="7">
        <v>30</v>
      </c>
      <c r="DW81" s="7">
        <v>45</v>
      </c>
      <c r="DX81" s="7"/>
      <c r="DY81" s="7" t="e">
        <f t="shared" si="375"/>
        <v>#NUM!</v>
      </c>
      <c r="DZ81" s="7" t="e">
        <f t="shared" si="376"/>
        <v>#NUM!</v>
      </c>
      <c r="EA81" s="7" t="e">
        <f t="shared" si="377"/>
        <v>#NUM!</v>
      </c>
      <c r="EB81" s="7" t="e">
        <f t="shared" si="451"/>
        <v>#NUM!</v>
      </c>
      <c r="EC81" s="3" t="e">
        <f t="shared" si="378"/>
        <v>#NUM!</v>
      </c>
      <c r="ED81" s="3" t="str">
        <f t="shared" si="452"/>
        <v/>
      </c>
      <c r="EE81" s="3" t="e">
        <f t="shared" si="453"/>
        <v>#DIV/0!</v>
      </c>
      <c r="EF81" s="3" t="str">
        <f t="shared" si="454"/>
        <v/>
      </c>
      <c r="EG81" s="3" t="str">
        <f t="shared" si="455"/>
        <v/>
      </c>
      <c r="EH81" s="3" t="str">
        <f t="shared" si="456"/>
        <v/>
      </c>
      <c r="EI81" s="3" t="str">
        <f t="shared" si="457"/>
        <v/>
      </c>
      <c r="EJ81" s="3" t="e">
        <f t="shared" si="458"/>
        <v>#DIV/0!</v>
      </c>
      <c r="EK81" s="3" t="e">
        <f t="shared" si="459"/>
        <v>#DIV/0!</v>
      </c>
      <c r="EL81" s="3" t="str">
        <f t="shared" si="460"/>
        <v/>
      </c>
      <c r="EM81" s="3" t="str">
        <f t="shared" si="461"/>
        <v/>
      </c>
      <c r="EN81" s="3" t="str">
        <f t="shared" si="462"/>
        <v/>
      </c>
      <c r="EO81" s="3" t="e">
        <f t="shared" si="463"/>
        <v>#DIV/0!</v>
      </c>
      <c r="EP81" s="3" t="e">
        <f t="shared" si="464"/>
        <v>#DIV/0!</v>
      </c>
      <c r="EQ81" s="3" t="str">
        <f t="shared" si="465"/>
        <v/>
      </c>
      <c r="ER81" s="3" t="str">
        <f t="shared" si="466"/>
        <v/>
      </c>
      <c r="ES81" s="3" t="e">
        <f t="shared" si="467"/>
        <v>#DIV/0!</v>
      </c>
      <c r="ET81" s="3" t="e">
        <f t="shared" si="468"/>
        <v>#DIV/0!</v>
      </c>
      <c r="EU81" s="3" t="str">
        <f t="shared" si="469"/>
        <v/>
      </c>
      <c r="EV81" s="3" t="e">
        <f t="shared" si="470"/>
        <v>#DIV/0!</v>
      </c>
      <c r="EW81" s="3" t="e">
        <f t="shared" si="471"/>
        <v>#DIV/0!</v>
      </c>
      <c r="EX81" s="3" t="e">
        <f t="shared" si="472"/>
        <v>#NUM!</v>
      </c>
      <c r="EZ81" s="40">
        <f t="shared" si="379"/>
        <v>1</v>
      </c>
      <c r="FA81" s="9" t="e">
        <f t="shared" si="380"/>
        <v>#NUM!</v>
      </c>
      <c r="FB81" s="9" t="e">
        <f t="shared" si="381"/>
        <v>#N/A</v>
      </c>
      <c r="FC81" s="9" t="e">
        <f t="shared" si="382"/>
        <v>#N/A</v>
      </c>
      <c r="FD81" s="9" t="e">
        <f t="shared" si="383"/>
        <v>#N/A</v>
      </c>
      <c r="FE81" s="3" t="e">
        <f t="shared" si="473"/>
        <v>#NUM!</v>
      </c>
      <c r="FG81" s="3" t="str">
        <f t="shared" si="474"/>
        <v/>
      </c>
      <c r="FH81" s="3" t="e">
        <f t="shared" si="475"/>
        <v>#DIV/0!</v>
      </c>
      <c r="FI81" s="3" t="str">
        <f t="shared" si="476"/>
        <v/>
      </c>
      <c r="FJ81" s="3" t="str">
        <f t="shared" si="477"/>
        <v/>
      </c>
      <c r="FK81" s="3" t="str">
        <f t="shared" si="478"/>
        <v/>
      </c>
      <c r="FL81" s="3" t="str">
        <f t="shared" si="479"/>
        <v/>
      </c>
      <c r="FM81" s="3" t="e">
        <f t="shared" si="480"/>
        <v>#DIV/0!</v>
      </c>
      <c r="FN81" s="3" t="e">
        <f t="shared" si="481"/>
        <v>#DIV/0!</v>
      </c>
      <c r="FO81" s="3" t="str">
        <f t="shared" si="482"/>
        <v/>
      </c>
      <c r="FP81" s="3" t="str">
        <f t="shared" si="483"/>
        <v/>
      </c>
      <c r="FQ81" s="3" t="str">
        <f t="shared" si="484"/>
        <v/>
      </c>
      <c r="FR81" s="3" t="e">
        <f t="shared" si="485"/>
        <v>#DIV/0!</v>
      </c>
      <c r="FS81" s="3" t="e">
        <f t="shared" si="486"/>
        <v>#DIV/0!</v>
      </c>
      <c r="FT81" s="3" t="str">
        <f t="shared" si="487"/>
        <v/>
      </c>
      <c r="FU81" s="3" t="str">
        <f t="shared" si="488"/>
        <v/>
      </c>
      <c r="FV81" s="3" t="e">
        <f t="shared" si="489"/>
        <v>#DIV/0!</v>
      </c>
      <c r="FW81" s="3" t="e">
        <f t="shared" si="490"/>
        <v>#DIV/0!</v>
      </c>
      <c r="FX81" s="3" t="str">
        <f t="shared" si="491"/>
        <v/>
      </c>
      <c r="FY81" s="3" t="e">
        <f t="shared" si="492"/>
        <v>#DIV/0!</v>
      </c>
      <c r="FZ81" s="3" t="e">
        <f t="shared" si="493"/>
        <v>#DIV/0!</v>
      </c>
      <c r="GA81" s="3" t="e">
        <f t="shared" si="494"/>
        <v>#NUM!</v>
      </c>
      <c r="GB81" s="3" t="str">
        <f t="shared" si="495"/>
        <v/>
      </c>
      <c r="GC81" s="3" t="str">
        <f t="shared" si="496"/>
        <v/>
      </c>
      <c r="GD81" s="3" t="str">
        <f t="shared" si="497"/>
        <v/>
      </c>
      <c r="GE81" s="3" t="str">
        <f t="shared" si="498"/>
        <v/>
      </c>
      <c r="GF81" s="3" t="str">
        <f t="shared" si="499"/>
        <v/>
      </c>
      <c r="GG81" s="3" t="str">
        <f t="shared" si="500"/>
        <v/>
      </c>
      <c r="GI81" s="9" t="str">
        <f t="shared" si="532"/>
        <v/>
      </c>
      <c r="GJ81" s="9" t="str">
        <f t="shared" si="501"/>
        <v/>
      </c>
      <c r="GK81" s="9" t="str">
        <f t="shared" si="502"/>
        <v/>
      </c>
      <c r="GL81" s="41" t="e">
        <f t="shared" si="503"/>
        <v>#DIV/0!</v>
      </c>
      <c r="GM81" s="41" t="e">
        <f t="shared" si="504"/>
        <v>#DIV/0!</v>
      </c>
      <c r="GN81" s="41" t="e">
        <f t="shared" si="384"/>
        <v>#N/A</v>
      </c>
      <c r="GO81" s="41" t="e">
        <f t="shared" si="385"/>
        <v>#N/A</v>
      </c>
      <c r="GP81" s="3" t="e">
        <f t="shared" si="505"/>
        <v>#NUM!</v>
      </c>
      <c r="GQ81" s="55" t="e">
        <f t="shared" si="386"/>
        <v>#NUM!</v>
      </c>
      <c r="GR81" s="55" t="e">
        <f t="shared" si="387"/>
        <v>#NUM!</v>
      </c>
      <c r="GS81" s="3" t="e">
        <f t="shared" si="388"/>
        <v>#NUM!</v>
      </c>
      <c r="GT81" s="3" t="e">
        <f t="shared" si="389"/>
        <v>#NUM!</v>
      </c>
      <c r="GU81" s="3" t="e">
        <f t="shared" si="390"/>
        <v>#NUM!</v>
      </c>
      <c r="GV81" s="3" t="e">
        <f t="shared" si="391"/>
        <v>#NUM!</v>
      </c>
      <c r="GX81" s="37" t="e">
        <f t="shared" si="392"/>
        <v>#NUM!</v>
      </c>
      <c r="GZ81" s="3" t="e">
        <f t="shared" si="393"/>
        <v>#NUM!</v>
      </c>
      <c r="HA81" s="3" t="e">
        <f t="shared" ca="1" si="533"/>
        <v>#NUM!</v>
      </c>
      <c r="HB81" s="2" t="e">
        <f t="shared" ca="1" si="536"/>
        <v>#NUM!</v>
      </c>
      <c r="HC81" s="2" t="e">
        <f t="shared" ca="1" si="537"/>
        <v>#NUM!</v>
      </c>
      <c r="HD81" s="39" t="e">
        <f t="shared" ca="1" si="506"/>
        <v>#NUM!</v>
      </c>
      <c r="HF81" s="3" t="str">
        <f t="shared" si="394"/>
        <v/>
      </c>
      <c r="HG81" s="3" t="str">
        <f t="shared" si="395"/>
        <v/>
      </c>
      <c r="HH81" s="3" t="str">
        <f t="shared" ca="1" si="545"/>
        <v xml:space="preserve"> </v>
      </c>
      <c r="HI81" s="3" t="str">
        <f t="shared" ca="1" si="546"/>
        <v/>
      </c>
      <c r="HJ81" s="3" t="str">
        <f t="shared" ca="1" si="546"/>
        <v/>
      </c>
      <c r="HK81" s="3" t="str">
        <f t="shared" ca="1" si="546"/>
        <v/>
      </c>
      <c r="HL81" s="3" t="str">
        <f t="shared" ca="1" si="546"/>
        <v/>
      </c>
      <c r="HM81" s="3" t="str">
        <f t="shared" ca="1" si="547"/>
        <v/>
      </c>
      <c r="HN81" s="3" t="str">
        <f t="shared" ca="1" si="547"/>
        <v/>
      </c>
      <c r="HO81" s="3" t="str">
        <f t="shared" ca="1" si="547"/>
        <v/>
      </c>
      <c r="HP81" s="37" t="e">
        <f t="shared" ca="1" si="396"/>
        <v>#N/A</v>
      </c>
      <c r="HQ81" s="3" t="str">
        <f t="shared" ca="1" si="548"/>
        <v xml:space="preserve"> </v>
      </c>
      <c r="HR81" s="3" t="str">
        <f t="shared" ca="1" si="549"/>
        <v/>
      </c>
      <c r="HS81" s="3" t="str">
        <f t="shared" ca="1" si="549"/>
        <v/>
      </c>
      <c r="HT81" s="3" t="str">
        <f t="shared" ca="1" si="549"/>
        <v/>
      </c>
      <c r="HU81" s="3" t="str">
        <f t="shared" ca="1" si="549"/>
        <v/>
      </c>
      <c r="HV81" s="3" t="str">
        <f t="shared" ca="1" si="550"/>
        <v/>
      </c>
      <c r="HW81" s="3" t="str">
        <f t="shared" ca="1" si="550"/>
        <v/>
      </c>
      <c r="HX81" s="3" t="str">
        <f t="shared" ca="1" si="550"/>
        <v/>
      </c>
      <c r="HY81" s="37" t="e">
        <f t="shared" ca="1" si="397"/>
        <v>#N/A</v>
      </c>
      <c r="IA81" s="3" t="e">
        <f t="shared" ca="1" si="507"/>
        <v>#NUM!</v>
      </c>
      <c r="IB81" s="3" t="e">
        <f t="shared" ca="1" si="534"/>
        <v>#NUM!</v>
      </c>
      <c r="IC81" s="2" t="e">
        <f t="shared" ca="1" si="508"/>
        <v>#NUM!</v>
      </c>
      <c r="ID81" s="37" t="e">
        <f t="shared" ca="1" si="398"/>
        <v>#NUM!</v>
      </c>
      <c r="IE81" s="3" t="e">
        <f t="shared" ca="1" si="509"/>
        <v>#NUM!</v>
      </c>
      <c r="IF81" s="3" t="e">
        <f t="shared" ca="1" si="510"/>
        <v>#NUM!</v>
      </c>
      <c r="IG81" s="2" t="e">
        <f t="shared" ca="1" si="511"/>
        <v>#NUM!</v>
      </c>
      <c r="IH81" s="37" t="e">
        <f t="shared" ca="1" si="399"/>
        <v>#NUM!</v>
      </c>
      <c r="II81" s="3" t="e">
        <f t="shared" si="512"/>
        <v>#N/A</v>
      </c>
      <c r="IJ81" s="3" t="e">
        <f t="shared" si="513"/>
        <v>#N/A</v>
      </c>
      <c r="IK81" s="3" t="e">
        <f t="shared" ca="1" si="346"/>
        <v>#N/A</v>
      </c>
      <c r="IL81" s="3" t="e">
        <f t="shared" ca="1" si="270"/>
        <v>#N/A</v>
      </c>
      <c r="IM81" s="3" t="e">
        <f t="shared" ca="1" si="267"/>
        <v>#N/A</v>
      </c>
      <c r="IN81" s="3" t="e">
        <f t="shared" ca="1" si="265"/>
        <v>#N/A</v>
      </c>
      <c r="IO81" s="3" t="e">
        <f t="shared" ca="1" si="263"/>
        <v>#N/A</v>
      </c>
      <c r="IP81" s="3" t="e">
        <f t="shared" ca="1" si="261"/>
        <v>#N/A</v>
      </c>
      <c r="IQ81" s="3" t="e">
        <f t="shared" ca="1" si="259"/>
        <v>#N/A</v>
      </c>
      <c r="IR81" s="3" t="e">
        <f t="shared" ca="1" si="259"/>
        <v>#N/A</v>
      </c>
      <c r="IS81" s="3" t="e">
        <f t="shared" ca="1" si="259"/>
        <v>#N/A</v>
      </c>
      <c r="IT81" s="3" t="e">
        <f t="shared" ca="1" si="259"/>
        <v>#N/A</v>
      </c>
      <c r="IU81" s="3" t="e">
        <f t="shared" ca="1" si="259"/>
        <v>#N/A</v>
      </c>
      <c r="IV81" s="3" t="e">
        <f t="shared" ca="1" si="259"/>
        <v>#N/A</v>
      </c>
      <c r="IW81" s="3" t="e">
        <f t="shared" ca="1" si="259"/>
        <v>#N/A</v>
      </c>
      <c r="IX81" s="3" t="e">
        <f t="shared" ca="1" si="259"/>
        <v>#N/A</v>
      </c>
      <c r="IY81" s="3" t="e">
        <f t="shared" ca="1" si="259"/>
        <v>#N/A</v>
      </c>
      <c r="IZ81" s="37" t="e">
        <f t="shared" ca="1" si="400"/>
        <v>#N/A</v>
      </c>
      <c r="JB81" s="3" t="str">
        <f t="shared" si="514"/>
        <v/>
      </c>
      <c r="JC81" s="55" t="e">
        <f t="shared" si="401"/>
        <v>#NUM!</v>
      </c>
      <c r="JD81" s="41" t="e">
        <f t="shared" si="515"/>
        <v>#NUM!</v>
      </c>
      <c r="JE81" s="41" t="e">
        <f t="shared" si="516"/>
        <v>#NUM!</v>
      </c>
      <c r="JF81" s="3" t="e">
        <f t="shared" si="517"/>
        <v>#NUM!</v>
      </c>
      <c r="JG81" s="41" t="e">
        <f t="shared" si="518"/>
        <v>#NUM!</v>
      </c>
      <c r="JH81" s="41" t="e">
        <f t="shared" si="519"/>
        <v>#NUM!</v>
      </c>
      <c r="JJ81" s="37" t="e">
        <f t="shared" si="520"/>
        <v>#NUM!</v>
      </c>
      <c r="JL81" s="3" t="e">
        <f t="shared" si="521"/>
        <v>#NUM!</v>
      </c>
      <c r="JM81" s="3" t="e">
        <f t="shared" ca="1" si="535"/>
        <v>#NUM!</v>
      </c>
      <c r="JP81" s="37" t="e">
        <f t="shared" ca="1" si="522"/>
        <v>#NUM!</v>
      </c>
      <c r="JR81" s="37" t="str">
        <f t="shared" si="523"/>
        <v/>
      </c>
      <c r="JS81" s="3" t="str">
        <f t="shared" si="524"/>
        <v/>
      </c>
      <c r="JT81" s="3" t="str">
        <f t="shared" ca="1" si="551"/>
        <v xml:space="preserve"> </v>
      </c>
      <c r="JU81" s="3" t="str">
        <f t="shared" ca="1" si="552"/>
        <v/>
      </c>
      <c r="JV81" s="3" t="str">
        <f t="shared" ca="1" si="552"/>
        <v/>
      </c>
      <c r="JW81" s="3" t="str">
        <f t="shared" ca="1" si="552"/>
        <v/>
      </c>
      <c r="JX81" s="3" t="str">
        <f t="shared" ca="1" si="552"/>
        <v/>
      </c>
      <c r="JY81" s="3" t="str">
        <f t="shared" ca="1" si="553"/>
        <v/>
      </c>
      <c r="JZ81" s="3" t="str">
        <f t="shared" ca="1" si="553"/>
        <v/>
      </c>
      <c r="KA81" s="3" t="str">
        <f t="shared" ca="1" si="553"/>
        <v/>
      </c>
      <c r="KB81" s="3" t="e">
        <f t="shared" ca="1" si="525"/>
        <v>#N/A</v>
      </c>
      <c r="KC81" s="3" t="str">
        <f t="shared" ca="1" si="554"/>
        <v xml:space="preserve"> </v>
      </c>
      <c r="KD81" s="3" t="str">
        <f t="shared" ca="1" si="555"/>
        <v/>
      </c>
      <c r="KE81" s="3" t="str">
        <f t="shared" ca="1" si="555"/>
        <v/>
      </c>
      <c r="KF81" s="3" t="str">
        <f t="shared" ca="1" si="555"/>
        <v/>
      </c>
      <c r="KG81" s="3" t="str">
        <f t="shared" ca="1" si="555"/>
        <v/>
      </c>
      <c r="KH81" s="3" t="str">
        <f t="shared" ca="1" si="556"/>
        <v/>
      </c>
      <c r="KI81" s="3" t="str">
        <f t="shared" ca="1" si="556"/>
        <v/>
      </c>
      <c r="KJ81" s="3" t="str">
        <f t="shared" ca="1" si="556"/>
        <v/>
      </c>
      <c r="KK81" s="3" t="e">
        <f t="shared" ca="1" si="526"/>
        <v>#N/A</v>
      </c>
      <c r="KU81" s="3" t="e">
        <f t="shared" si="527"/>
        <v>#NUM!</v>
      </c>
      <c r="KV81" s="3" t="e">
        <f t="shared" si="528"/>
        <v>#NUM!</v>
      </c>
      <c r="KW81" s="3" t="e">
        <f t="shared" ca="1" si="347"/>
        <v>#NUM!</v>
      </c>
      <c r="KX81" s="3" t="e">
        <f t="shared" ca="1" si="272"/>
        <v>#NUM!</v>
      </c>
      <c r="KY81" s="3" t="e">
        <f t="shared" ca="1" si="268"/>
        <v>#NUM!</v>
      </c>
      <c r="KZ81" s="3" t="e">
        <f t="shared" ca="1" si="266"/>
        <v>#NUM!</v>
      </c>
      <c r="LA81" s="3" t="e">
        <f t="shared" ca="1" si="264"/>
        <v>#NUM!</v>
      </c>
      <c r="LB81" s="3" t="e">
        <f t="shared" ca="1" si="262"/>
        <v>#NUM!</v>
      </c>
      <c r="LC81" s="3" t="e">
        <f t="shared" ca="1" si="260"/>
        <v>#NUM!</v>
      </c>
      <c r="LD81" s="3" t="e">
        <f t="shared" ca="1" si="260"/>
        <v>#NUM!</v>
      </c>
      <c r="LE81" s="3" t="e">
        <f t="shared" ca="1" si="260"/>
        <v>#NUM!</v>
      </c>
      <c r="LF81" s="3" t="e">
        <f t="shared" ca="1" si="260"/>
        <v>#NUM!</v>
      </c>
      <c r="LG81" s="3" t="e">
        <f t="shared" ca="1" si="260"/>
        <v>#NUM!</v>
      </c>
      <c r="LH81" s="3" t="e">
        <f t="shared" ca="1" si="260"/>
        <v>#NUM!</v>
      </c>
      <c r="LI81" s="3" t="e">
        <f t="shared" ca="1" si="260"/>
        <v>#NUM!</v>
      </c>
      <c r="LJ81" s="3" t="e">
        <f t="shared" ca="1" si="260"/>
        <v>#NUM!</v>
      </c>
      <c r="LK81" s="3" t="e">
        <f t="shared" ca="1" si="260"/>
        <v>#NUM!</v>
      </c>
      <c r="LL81" s="37" t="e">
        <f t="shared" ca="1" si="402"/>
        <v>#NUM!</v>
      </c>
    </row>
    <row r="82" spans="1:324" s="3" customFormat="1">
      <c r="A82" s="42" t="e">
        <f>IF(D82="","",Data!C90)</f>
        <v>#N/A</v>
      </c>
      <c r="B82" s="5" t="e">
        <f>IF(D82="","",Data!B90)</f>
        <v>#N/A</v>
      </c>
      <c r="C82" s="3">
        <v>74</v>
      </c>
      <c r="D82" s="3" t="e">
        <f>IF(Data!C90="", NA(), Data!C90)</f>
        <v>#N/A</v>
      </c>
      <c r="E82" s="3" t="str">
        <f>IF(Data!C90="", " ", Data!D90)</f>
        <v xml:space="preserve"> </v>
      </c>
      <c r="F82" s="3" t="str">
        <f>IF(E82=" "," ",Data!F$26)</f>
        <v xml:space="preserve"> </v>
      </c>
      <c r="G82" s="3" t="str">
        <f>IF($C82&lt;Data!$F$37,"x"," ")</f>
        <v xml:space="preserve"> </v>
      </c>
      <c r="H82" s="3" t="e">
        <f>IF(I82="",#REF!,I82)</f>
        <v>#N/A</v>
      </c>
      <c r="I82" s="2" t="e">
        <f t="shared" si="403"/>
        <v>#N/A</v>
      </c>
      <c r="J82" s="3" t="str">
        <f>IF(AND(Data!$F$37&lt;&gt;""),IF(AD82=$E82,1,""))</f>
        <v/>
      </c>
      <c r="K82" s="3">
        <f>IF(AND(Data!$F$40&lt;&gt;""),IF(AE82=$E82,2,""))</f>
        <v>2</v>
      </c>
      <c r="L82" s="3" t="str">
        <f>IF(AND(Data!$F$43&lt;&gt;""),IF(AF82=$E82,3,""))</f>
        <v/>
      </c>
      <c r="M82" s="3" t="str">
        <f>IF(AND(Data!$F$46&lt;&gt;""),IF(AG82=$E82,4,""))</f>
        <v/>
      </c>
      <c r="N82" s="3" t="str">
        <f>IF(AND(Data!$F$49&lt;&gt;""),IF(AH82=$E82,5,""))</f>
        <v/>
      </c>
      <c r="O82" s="3" t="str">
        <f>IF(AND(Calc!$LQ$3&lt;&gt;""),IF(AI82=$E82,6,""))</f>
        <v/>
      </c>
      <c r="P82" s="3">
        <f t="shared" si="404"/>
        <v>2</v>
      </c>
      <c r="Q82" s="3">
        <f t="shared" si="405"/>
        <v>2</v>
      </c>
      <c r="R82" s="3" t="str">
        <f t="shared" si="406"/>
        <v/>
      </c>
      <c r="S82" s="3" t="str">
        <f t="shared" si="407"/>
        <v/>
      </c>
      <c r="T82" s="3" t="str">
        <f t="shared" si="408"/>
        <v/>
      </c>
      <c r="U82" s="3">
        <f t="shared" si="409"/>
        <v>2</v>
      </c>
      <c r="V82" s="3">
        <f t="shared" si="410"/>
        <v>2</v>
      </c>
      <c r="W82" s="3" t="str">
        <f t="shared" si="411"/>
        <v/>
      </c>
      <c r="X82" s="3" t="str">
        <f t="shared" si="412"/>
        <v/>
      </c>
      <c r="Y82" s="3">
        <f t="shared" si="413"/>
        <v>2</v>
      </c>
      <c r="Z82" s="3">
        <f t="shared" si="414"/>
        <v>2</v>
      </c>
      <c r="AA82" s="3" t="str">
        <f t="shared" si="415"/>
        <v/>
      </c>
      <c r="AB82" s="3">
        <f t="shared" si="416"/>
        <v>2</v>
      </c>
      <c r="AC82" s="49">
        <f t="shared" si="417"/>
        <v>2</v>
      </c>
      <c r="AD82" s="3" t="str">
        <f>IF($C82&lt;Data!$F$37,E82,"")</f>
        <v/>
      </c>
      <c r="AE82" s="3" t="str">
        <f>IF(AND($C82&gt;=Data!$F$37),IF($C82&lt;Data!$F$40,E82,""))</f>
        <v xml:space="preserve"> </v>
      </c>
      <c r="AF82" s="3" t="b">
        <f>IF(AND($C82&gt;=Data!$F$40),IF($C82&lt;Data!$F$43,E82,""))</f>
        <v>0</v>
      </c>
      <c r="AG82" s="3" t="b">
        <f>IF(AND($C82&gt;=Data!$F$43),IF($C82&lt;Data!$F$46,E82,""))</f>
        <v>0</v>
      </c>
      <c r="AH82" s="3" t="b">
        <f>IF(AND($C82&gt;=Data!$F$46),IF($C82&lt;Data!$F$49,E82,""))</f>
        <v>0</v>
      </c>
      <c r="AI82" s="3" t="b">
        <f>IF(AND($C82&gt;=Data!$F$49),IF($C82&lt;=Calc!$LQ$3,E82,""))</f>
        <v>0</v>
      </c>
      <c r="AJ82" s="3" t="str">
        <f t="shared" si="349"/>
        <v xml:space="preserve"> </v>
      </c>
      <c r="AK82" s="3" t="str">
        <f t="shared" si="350"/>
        <v/>
      </c>
      <c r="AL82" s="3" t="e">
        <f t="shared" si="418"/>
        <v>#NUM!</v>
      </c>
      <c r="AM82" s="3" t="str">
        <f t="shared" si="419"/>
        <v/>
      </c>
      <c r="AN82" s="3" t="str">
        <f t="shared" si="420"/>
        <v/>
      </c>
      <c r="AO82" s="3" t="str">
        <f t="shared" si="421"/>
        <v/>
      </c>
      <c r="AP82" s="3" t="str">
        <f t="shared" si="422"/>
        <v/>
      </c>
      <c r="AQ82" s="3" t="e">
        <f t="shared" si="338"/>
        <v>#NUM!</v>
      </c>
      <c r="AR82" s="3" t="e">
        <f t="shared" si="339"/>
        <v>#NUM!</v>
      </c>
      <c r="AS82" s="3" t="str">
        <f t="shared" si="340"/>
        <v/>
      </c>
      <c r="AT82" s="3" t="str">
        <f t="shared" si="423"/>
        <v/>
      </c>
      <c r="AU82" s="3" t="str">
        <f t="shared" si="424"/>
        <v/>
      </c>
      <c r="AV82" s="3" t="e">
        <f t="shared" si="425"/>
        <v>#NUM!</v>
      </c>
      <c r="AW82" s="3" t="e">
        <f t="shared" si="426"/>
        <v>#NUM!</v>
      </c>
      <c r="AX82" s="3" t="str">
        <f t="shared" si="427"/>
        <v/>
      </c>
      <c r="AY82" s="3" t="str">
        <f t="shared" si="428"/>
        <v/>
      </c>
      <c r="AZ82" s="3" t="e">
        <f t="shared" si="429"/>
        <v>#NUM!</v>
      </c>
      <c r="BA82" s="3" t="e">
        <f t="shared" si="430"/>
        <v>#NUM!</v>
      </c>
      <c r="BB82" s="3" t="str">
        <f t="shared" si="431"/>
        <v/>
      </c>
      <c r="BC82" s="3" t="e">
        <f t="shared" si="432"/>
        <v>#NUM!</v>
      </c>
      <c r="BD82" s="3" t="e">
        <f t="shared" si="433"/>
        <v>#NUM!</v>
      </c>
      <c r="BE82" s="3" t="e">
        <f t="shared" si="434"/>
        <v>#NUM!</v>
      </c>
      <c r="BF82" s="9" t="e">
        <f t="shared" si="351"/>
        <v>#N/A</v>
      </c>
      <c r="BG82" s="3" t="e">
        <f t="shared" si="352"/>
        <v>#N/A</v>
      </c>
      <c r="BH82" s="3" t="e">
        <f t="shared" si="348"/>
        <v>#N/A</v>
      </c>
      <c r="BI82" s="3" t="e">
        <f t="shared" si="435"/>
        <v>#NUM!</v>
      </c>
      <c r="BJ82" s="44" t="str">
        <f t="shared" si="436"/>
        <v/>
      </c>
      <c r="BK82" s="52">
        <f t="shared" si="353"/>
        <v>2</v>
      </c>
      <c r="BL82" s="52" t="str">
        <f t="shared" ca="1" si="538"/>
        <v xml:space="preserve"> </v>
      </c>
      <c r="BM82" s="52" t="str">
        <f t="shared" ca="1" si="539"/>
        <v xml:space="preserve"> </v>
      </c>
      <c r="BN82" s="52" t="str">
        <f t="shared" ca="1" si="539"/>
        <v xml:space="preserve"> </v>
      </c>
      <c r="BO82" s="52" t="str">
        <f t="shared" ca="1" si="539"/>
        <v xml:space="preserve"> </v>
      </c>
      <c r="BP82" s="52" t="str">
        <f t="shared" ca="1" si="539"/>
        <v xml:space="preserve"> </v>
      </c>
      <c r="BQ82" s="52" t="str">
        <f t="shared" ca="1" si="540"/>
        <v xml:space="preserve"> </v>
      </c>
      <c r="BR82" s="52" t="e">
        <f t="shared" ca="1" si="354"/>
        <v>#N/A</v>
      </c>
      <c r="BS82" s="52"/>
      <c r="BT82" s="3" t="str">
        <f t="shared" si="355"/>
        <v/>
      </c>
      <c r="BU82" s="3">
        <f t="shared" si="356"/>
        <v>0</v>
      </c>
      <c r="BV82" s="3">
        <f t="shared" si="437"/>
        <v>1</v>
      </c>
      <c r="BW82" s="3">
        <f t="shared" si="438"/>
        <v>0</v>
      </c>
      <c r="BX82" s="3" t="str">
        <f t="shared" ca="1" si="357"/>
        <v xml:space="preserve"> </v>
      </c>
      <c r="BY82" s="3" t="str">
        <f t="shared" ca="1" si="541"/>
        <v/>
      </c>
      <c r="BZ82" s="3" t="str">
        <f t="shared" ca="1" si="541"/>
        <v/>
      </c>
      <c r="CA82" s="3" t="str">
        <f t="shared" ca="1" si="541"/>
        <v/>
      </c>
      <c r="CB82" s="3" t="str">
        <f t="shared" ca="1" si="541"/>
        <v/>
      </c>
      <c r="CC82" s="3" t="str">
        <f t="shared" ca="1" si="542"/>
        <v/>
      </c>
      <c r="CD82" s="3" t="str">
        <f t="shared" ca="1" si="358"/>
        <v/>
      </c>
      <c r="CE82" s="3" t="str">
        <f t="shared" ca="1" si="359"/>
        <v/>
      </c>
      <c r="CF82" s="3" t="str">
        <f t="shared" si="360"/>
        <v/>
      </c>
      <c r="CG82" s="37" t="e">
        <f t="shared" ca="1" si="361"/>
        <v>#N/A</v>
      </c>
      <c r="CH82" s="3" t="str">
        <f t="shared" si="362"/>
        <v/>
      </c>
      <c r="CI82" s="3">
        <f t="shared" si="439"/>
        <v>0</v>
      </c>
      <c r="CJ82" s="3">
        <f t="shared" si="529"/>
        <v>1</v>
      </c>
      <c r="CK82" s="3">
        <f t="shared" si="440"/>
        <v>0</v>
      </c>
      <c r="CL82" s="3" t="str">
        <f t="shared" ca="1" si="363"/>
        <v xml:space="preserve"> </v>
      </c>
      <c r="CM82" s="3" t="str">
        <f t="shared" ca="1" si="543"/>
        <v/>
      </c>
      <c r="CN82" s="3" t="str">
        <f t="shared" ca="1" si="543"/>
        <v/>
      </c>
      <c r="CO82" s="3" t="str">
        <f t="shared" ca="1" si="543"/>
        <v/>
      </c>
      <c r="CP82" s="3" t="str">
        <f t="shared" ca="1" si="543"/>
        <v/>
      </c>
      <c r="CQ82" s="3" t="str">
        <f t="shared" ca="1" si="544"/>
        <v/>
      </c>
      <c r="CR82" s="3" t="str">
        <f t="shared" ca="1" si="441"/>
        <v/>
      </c>
      <c r="CS82" s="3" t="str">
        <f t="shared" ca="1" si="364"/>
        <v/>
      </c>
      <c r="CT82" s="3" t="str">
        <f t="shared" si="442"/>
        <v/>
      </c>
      <c r="CU82" s="37" t="e">
        <f t="shared" ca="1" si="443"/>
        <v>#N/A</v>
      </c>
      <c r="CW82" s="3" t="str">
        <f t="shared" ca="1" si="444"/>
        <v/>
      </c>
      <c r="CX82" s="3">
        <f t="shared" ca="1" si="530"/>
        <v>0</v>
      </c>
      <c r="CY82" s="2">
        <f t="shared" ca="1" si="445"/>
        <v>0</v>
      </c>
      <c r="CZ82" s="3" t="str">
        <f t="shared" ca="1" si="365"/>
        <v/>
      </c>
      <c r="DA82" s="3" t="str">
        <f t="shared" ca="1" si="366"/>
        <v/>
      </c>
      <c r="DB82" s="3" t="str">
        <f t="shared" ca="1" si="367"/>
        <v/>
      </c>
      <c r="DC82" s="3" t="str">
        <f t="shared" ca="1" si="368"/>
        <v/>
      </c>
      <c r="DD82" s="37" t="e">
        <f t="shared" ca="1" si="369"/>
        <v>#N/A</v>
      </c>
      <c r="DE82" s="3" t="str">
        <f t="shared" ca="1" si="446"/>
        <v/>
      </c>
      <c r="DF82" s="3">
        <f t="shared" ca="1" si="531"/>
        <v>0</v>
      </c>
      <c r="DG82" s="2">
        <f t="shared" ca="1" si="447"/>
        <v>0</v>
      </c>
      <c r="DH82" s="3" t="str">
        <f t="shared" ca="1" si="370"/>
        <v/>
      </c>
      <c r="DI82" s="3" t="str">
        <f t="shared" ca="1" si="273"/>
        <v/>
      </c>
      <c r="DJ82" s="3" t="str">
        <f t="shared" ca="1" si="371"/>
        <v/>
      </c>
      <c r="DK82" s="3" t="str">
        <f t="shared" ca="1" si="448"/>
        <v/>
      </c>
      <c r="DL82" s="37" t="e">
        <f t="shared" ca="1" si="372"/>
        <v>#N/A</v>
      </c>
      <c r="DN82" s="2" t="str">
        <f t="shared" si="373"/>
        <v xml:space="preserve"> </v>
      </c>
      <c r="DO82" s="3" t="str">
        <f t="shared" si="449"/>
        <v xml:space="preserve"> </v>
      </c>
      <c r="DP82" s="3" t="str">
        <f t="shared" si="450"/>
        <v xml:space="preserve"> </v>
      </c>
      <c r="DT82" s="37" t="e">
        <f t="shared" si="374"/>
        <v>#N/A</v>
      </c>
      <c r="DU82" s="7">
        <v>75</v>
      </c>
      <c r="DV82" s="7">
        <v>31</v>
      </c>
      <c r="DW82" s="7">
        <v>45</v>
      </c>
      <c r="DX82" s="7"/>
      <c r="DY82" s="7" t="e">
        <f t="shared" si="375"/>
        <v>#NUM!</v>
      </c>
      <c r="DZ82" s="7" t="e">
        <f t="shared" si="376"/>
        <v>#NUM!</v>
      </c>
      <c r="EA82" s="7" t="e">
        <f t="shared" si="377"/>
        <v>#NUM!</v>
      </c>
      <c r="EB82" s="7" t="e">
        <f t="shared" si="451"/>
        <v>#NUM!</v>
      </c>
      <c r="EC82" s="3" t="e">
        <f t="shared" si="378"/>
        <v>#NUM!</v>
      </c>
      <c r="ED82" s="3" t="str">
        <f t="shared" si="452"/>
        <v/>
      </c>
      <c r="EE82" s="3" t="e">
        <f t="shared" si="453"/>
        <v>#DIV/0!</v>
      </c>
      <c r="EF82" s="3" t="str">
        <f t="shared" si="454"/>
        <v/>
      </c>
      <c r="EG82" s="3" t="str">
        <f t="shared" si="455"/>
        <v/>
      </c>
      <c r="EH82" s="3" t="str">
        <f t="shared" si="456"/>
        <v/>
      </c>
      <c r="EI82" s="3" t="str">
        <f t="shared" si="457"/>
        <v/>
      </c>
      <c r="EJ82" s="3" t="e">
        <f t="shared" si="458"/>
        <v>#DIV/0!</v>
      </c>
      <c r="EK82" s="3" t="e">
        <f t="shared" si="459"/>
        <v>#DIV/0!</v>
      </c>
      <c r="EL82" s="3" t="str">
        <f t="shared" si="460"/>
        <v/>
      </c>
      <c r="EM82" s="3" t="str">
        <f t="shared" si="461"/>
        <v/>
      </c>
      <c r="EN82" s="3" t="str">
        <f t="shared" si="462"/>
        <v/>
      </c>
      <c r="EO82" s="3" t="e">
        <f t="shared" si="463"/>
        <v>#DIV/0!</v>
      </c>
      <c r="EP82" s="3" t="e">
        <f t="shared" si="464"/>
        <v>#DIV/0!</v>
      </c>
      <c r="EQ82" s="3" t="str">
        <f t="shared" si="465"/>
        <v/>
      </c>
      <c r="ER82" s="3" t="str">
        <f t="shared" si="466"/>
        <v/>
      </c>
      <c r="ES82" s="3" t="e">
        <f t="shared" si="467"/>
        <v>#DIV/0!</v>
      </c>
      <c r="ET82" s="3" t="e">
        <f t="shared" si="468"/>
        <v>#DIV/0!</v>
      </c>
      <c r="EU82" s="3" t="str">
        <f t="shared" si="469"/>
        <v/>
      </c>
      <c r="EV82" s="3" t="e">
        <f t="shared" si="470"/>
        <v>#DIV/0!</v>
      </c>
      <c r="EW82" s="3" t="e">
        <f t="shared" si="471"/>
        <v>#DIV/0!</v>
      </c>
      <c r="EX82" s="3" t="e">
        <f t="shared" si="472"/>
        <v>#NUM!</v>
      </c>
      <c r="EZ82" s="40">
        <f t="shared" si="379"/>
        <v>1</v>
      </c>
      <c r="FA82" s="9" t="e">
        <f t="shared" si="380"/>
        <v>#NUM!</v>
      </c>
      <c r="FB82" s="9" t="e">
        <f t="shared" si="381"/>
        <v>#N/A</v>
      </c>
      <c r="FC82" s="9" t="e">
        <f t="shared" si="382"/>
        <v>#N/A</v>
      </c>
      <c r="FD82" s="9" t="e">
        <f t="shared" si="383"/>
        <v>#N/A</v>
      </c>
      <c r="FE82" s="3" t="e">
        <f t="shared" si="473"/>
        <v>#NUM!</v>
      </c>
      <c r="FG82" s="3" t="str">
        <f t="shared" si="474"/>
        <v/>
      </c>
      <c r="FH82" s="3" t="e">
        <f t="shared" si="475"/>
        <v>#DIV/0!</v>
      </c>
      <c r="FI82" s="3" t="str">
        <f t="shared" si="476"/>
        <v/>
      </c>
      <c r="FJ82" s="3" t="str">
        <f t="shared" si="477"/>
        <v/>
      </c>
      <c r="FK82" s="3" t="str">
        <f t="shared" si="478"/>
        <v/>
      </c>
      <c r="FL82" s="3" t="str">
        <f t="shared" si="479"/>
        <v/>
      </c>
      <c r="FM82" s="3" t="e">
        <f t="shared" si="480"/>
        <v>#DIV/0!</v>
      </c>
      <c r="FN82" s="3" t="e">
        <f t="shared" si="481"/>
        <v>#DIV/0!</v>
      </c>
      <c r="FO82" s="3" t="str">
        <f t="shared" si="482"/>
        <v/>
      </c>
      <c r="FP82" s="3" t="str">
        <f t="shared" si="483"/>
        <v/>
      </c>
      <c r="FQ82" s="3" t="str">
        <f t="shared" si="484"/>
        <v/>
      </c>
      <c r="FR82" s="3" t="e">
        <f t="shared" si="485"/>
        <v>#DIV/0!</v>
      </c>
      <c r="FS82" s="3" t="e">
        <f t="shared" si="486"/>
        <v>#DIV/0!</v>
      </c>
      <c r="FT82" s="3" t="str">
        <f t="shared" si="487"/>
        <v/>
      </c>
      <c r="FU82" s="3" t="str">
        <f t="shared" si="488"/>
        <v/>
      </c>
      <c r="FV82" s="3" t="e">
        <f t="shared" si="489"/>
        <v>#DIV/0!</v>
      </c>
      <c r="FW82" s="3" t="e">
        <f t="shared" si="490"/>
        <v>#DIV/0!</v>
      </c>
      <c r="FX82" s="3" t="str">
        <f t="shared" si="491"/>
        <v/>
      </c>
      <c r="FY82" s="3" t="e">
        <f t="shared" si="492"/>
        <v>#DIV/0!</v>
      </c>
      <c r="FZ82" s="3" t="e">
        <f t="shared" si="493"/>
        <v>#DIV/0!</v>
      </c>
      <c r="GA82" s="3" t="e">
        <f t="shared" si="494"/>
        <v>#NUM!</v>
      </c>
      <c r="GB82" s="3" t="str">
        <f t="shared" si="495"/>
        <v/>
      </c>
      <c r="GC82" s="3" t="str">
        <f t="shared" si="496"/>
        <v/>
      </c>
      <c r="GD82" s="3" t="str">
        <f t="shared" si="497"/>
        <v/>
      </c>
      <c r="GE82" s="3" t="str">
        <f t="shared" si="498"/>
        <v/>
      </c>
      <c r="GF82" s="3" t="str">
        <f t="shared" si="499"/>
        <v/>
      </c>
      <c r="GG82" s="3" t="str">
        <f t="shared" si="500"/>
        <v/>
      </c>
      <c r="GI82" s="9" t="str">
        <f t="shared" si="532"/>
        <v/>
      </c>
      <c r="GJ82" s="9" t="str">
        <f t="shared" si="501"/>
        <v/>
      </c>
      <c r="GK82" s="9" t="str">
        <f t="shared" si="502"/>
        <v/>
      </c>
      <c r="GL82" s="41" t="e">
        <f t="shared" si="503"/>
        <v>#DIV/0!</v>
      </c>
      <c r="GM82" s="41" t="e">
        <f t="shared" si="504"/>
        <v>#DIV/0!</v>
      </c>
      <c r="GN82" s="41" t="e">
        <f t="shared" si="384"/>
        <v>#N/A</v>
      </c>
      <c r="GO82" s="41" t="e">
        <f t="shared" si="385"/>
        <v>#N/A</v>
      </c>
      <c r="GP82" s="3" t="e">
        <f t="shared" si="505"/>
        <v>#NUM!</v>
      </c>
      <c r="GQ82" s="55" t="e">
        <f t="shared" si="386"/>
        <v>#NUM!</v>
      </c>
      <c r="GR82" s="55" t="e">
        <f t="shared" si="387"/>
        <v>#NUM!</v>
      </c>
      <c r="GS82" s="3" t="e">
        <f t="shared" si="388"/>
        <v>#NUM!</v>
      </c>
      <c r="GT82" s="3" t="e">
        <f t="shared" si="389"/>
        <v>#NUM!</v>
      </c>
      <c r="GU82" s="3" t="e">
        <f t="shared" si="390"/>
        <v>#NUM!</v>
      </c>
      <c r="GV82" s="3" t="e">
        <f t="shared" si="391"/>
        <v>#NUM!</v>
      </c>
      <c r="GX82" s="37" t="e">
        <f t="shared" si="392"/>
        <v>#NUM!</v>
      </c>
      <c r="GZ82" s="3" t="e">
        <f t="shared" si="393"/>
        <v>#NUM!</v>
      </c>
      <c r="HA82" s="3" t="e">
        <f t="shared" ca="1" si="533"/>
        <v>#NUM!</v>
      </c>
      <c r="HB82" s="2" t="e">
        <f t="shared" ca="1" si="536"/>
        <v>#NUM!</v>
      </c>
      <c r="HC82" s="2" t="e">
        <f t="shared" ca="1" si="537"/>
        <v>#NUM!</v>
      </c>
      <c r="HD82" s="39" t="e">
        <f t="shared" ca="1" si="506"/>
        <v>#NUM!</v>
      </c>
      <c r="HF82" s="3" t="str">
        <f t="shared" si="394"/>
        <v/>
      </c>
      <c r="HG82" s="3" t="str">
        <f t="shared" si="395"/>
        <v/>
      </c>
      <c r="HH82" s="3" t="str">
        <f t="shared" ca="1" si="545"/>
        <v xml:space="preserve"> </v>
      </c>
      <c r="HI82" s="3" t="str">
        <f t="shared" ca="1" si="546"/>
        <v/>
      </c>
      <c r="HJ82" s="3" t="str">
        <f t="shared" ca="1" si="546"/>
        <v/>
      </c>
      <c r="HK82" s="3" t="str">
        <f t="shared" ca="1" si="546"/>
        <v/>
      </c>
      <c r="HL82" s="3" t="str">
        <f t="shared" ca="1" si="546"/>
        <v/>
      </c>
      <c r="HM82" s="3" t="str">
        <f t="shared" ca="1" si="547"/>
        <v/>
      </c>
      <c r="HN82" s="3" t="str">
        <f t="shared" ca="1" si="547"/>
        <v/>
      </c>
      <c r="HO82" s="3" t="str">
        <f t="shared" ca="1" si="547"/>
        <v/>
      </c>
      <c r="HP82" s="37" t="e">
        <f t="shared" ca="1" si="396"/>
        <v>#N/A</v>
      </c>
      <c r="HQ82" s="3" t="str">
        <f t="shared" ca="1" si="548"/>
        <v xml:space="preserve"> </v>
      </c>
      <c r="HR82" s="3" t="str">
        <f t="shared" ca="1" si="549"/>
        <v/>
      </c>
      <c r="HS82" s="3" t="str">
        <f t="shared" ca="1" si="549"/>
        <v/>
      </c>
      <c r="HT82" s="3" t="str">
        <f t="shared" ca="1" si="549"/>
        <v/>
      </c>
      <c r="HU82" s="3" t="str">
        <f t="shared" ca="1" si="549"/>
        <v/>
      </c>
      <c r="HV82" s="3" t="str">
        <f t="shared" ca="1" si="550"/>
        <v/>
      </c>
      <c r="HW82" s="3" t="str">
        <f t="shared" ca="1" si="550"/>
        <v/>
      </c>
      <c r="HX82" s="3" t="str">
        <f t="shared" ca="1" si="550"/>
        <v/>
      </c>
      <c r="HY82" s="37" t="e">
        <f t="shared" ca="1" si="397"/>
        <v>#N/A</v>
      </c>
      <c r="IA82" s="3" t="e">
        <f t="shared" ca="1" si="507"/>
        <v>#NUM!</v>
      </c>
      <c r="IB82" s="3" t="e">
        <f t="shared" ca="1" si="534"/>
        <v>#NUM!</v>
      </c>
      <c r="IC82" s="2" t="e">
        <f t="shared" ca="1" si="508"/>
        <v>#NUM!</v>
      </c>
      <c r="ID82" s="37" t="e">
        <f t="shared" ca="1" si="398"/>
        <v>#NUM!</v>
      </c>
      <c r="IE82" s="3" t="e">
        <f t="shared" ca="1" si="509"/>
        <v>#NUM!</v>
      </c>
      <c r="IF82" s="3" t="e">
        <f t="shared" ca="1" si="510"/>
        <v>#NUM!</v>
      </c>
      <c r="IG82" s="2" t="e">
        <f t="shared" ca="1" si="511"/>
        <v>#NUM!</v>
      </c>
      <c r="IH82" s="37" t="e">
        <f t="shared" ca="1" si="399"/>
        <v>#NUM!</v>
      </c>
      <c r="II82" s="3" t="e">
        <f t="shared" si="512"/>
        <v>#N/A</v>
      </c>
      <c r="IJ82" s="3" t="e">
        <f t="shared" si="513"/>
        <v>#N/A</v>
      </c>
      <c r="IK82" s="3" t="e">
        <f t="shared" ca="1" si="346"/>
        <v>#N/A</v>
      </c>
      <c r="IL82" s="3" t="e">
        <f t="shared" ca="1" si="270"/>
        <v>#N/A</v>
      </c>
      <c r="IM82" s="3" t="e">
        <f t="shared" ca="1" si="267"/>
        <v>#N/A</v>
      </c>
      <c r="IN82" s="3" t="e">
        <f t="shared" ca="1" si="265"/>
        <v>#N/A</v>
      </c>
      <c r="IO82" s="3" t="e">
        <f t="shared" ca="1" si="263"/>
        <v>#N/A</v>
      </c>
      <c r="IP82" s="3" t="e">
        <f t="shared" ca="1" si="261"/>
        <v>#N/A</v>
      </c>
      <c r="IQ82" s="3" t="e">
        <f t="shared" ca="1" si="261"/>
        <v>#N/A</v>
      </c>
      <c r="IR82" s="3" t="e">
        <f t="shared" ca="1" si="261"/>
        <v>#N/A</v>
      </c>
      <c r="IS82" s="3" t="e">
        <f t="shared" ca="1" si="261"/>
        <v>#N/A</v>
      </c>
      <c r="IT82" s="3" t="e">
        <f t="shared" ca="1" si="261"/>
        <v>#N/A</v>
      </c>
      <c r="IU82" s="3" t="e">
        <f t="shared" ca="1" si="261"/>
        <v>#N/A</v>
      </c>
      <c r="IV82" s="3" t="e">
        <f t="shared" ca="1" si="261"/>
        <v>#N/A</v>
      </c>
      <c r="IW82" s="3" t="e">
        <f t="shared" ca="1" si="261"/>
        <v>#N/A</v>
      </c>
      <c r="IX82" s="3" t="e">
        <f t="shared" ca="1" si="261"/>
        <v>#N/A</v>
      </c>
      <c r="IY82" s="3" t="e">
        <f t="shared" ca="1" si="261"/>
        <v>#N/A</v>
      </c>
      <c r="IZ82" s="37" t="e">
        <f t="shared" ca="1" si="400"/>
        <v>#N/A</v>
      </c>
      <c r="JB82" s="3" t="str">
        <f t="shared" si="514"/>
        <v/>
      </c>
      <c r="JC82" s="55" t="e">
        <f t="shared" si="401"/>
        <v>#NUM!</v>
      </c>
      <c r="JD82" s="41" t="e">
        <f t="shared" si="515"/>
        <v>#NUM!</v>
      </c>
      <c r="JE82" s="41" t="e">
        <f t="shared" si="516"/>
        <v>#NUM!</v>
      </c>
      <c r="JF82" s="3" t="e">
        <f t="shared" si="517"/>
        <v>#NUM!</v>
      </c>
      <c r="JG82" s="41" t="e">
        <f t="shared" si="518"/>
        <v>#NUM!</v>
      </c>
      <c r="JH82" s="41" t="e">
        <f t="shared" si="519"/>
        <v>#NUM!</v>
      </c>
      <c r="JJ82" s="37" t="e">
        <f t="shared" si="520"/>
        <v>#NUM!</v>
      </c>
      <c r="JL82" s="3" t="e">
        <f t="shared" si="521"/>
        <v>#NUM!</v>
      </c>
      <c r="JM82" s="3" t="e">
        <f t="shared" ca="1" si="535"/>
        <v>#NUM!</v>
      </c>
      <c r="JP82" s="37" t="e">
        <f t="shared" ca="1" si="522"/>
        <v>#NUM!</v>
      </c>
      <c r="JR82" s="37" t="str">
        <f t="shared" si="523"/>
        <v/>
      </c>
      <c r="JS82" s="3" t="str">
        <f t="shared" si="524"/>
        <v/>
      </c>
      <c r="JT82" s="3" t="str">
        <f t="shared" ca="1" si="551"/>
        <v xml:space="preserve"> </v>
      </c>
      <c r="JU82" s="3" t="str">
        <f t="shared" ca="1" si="552"/>
        <v/>
      </c>
      <c r="JV82" s="3" t="str">
        <f t="shared" ca="1" si="552"/>
        <v/>
      </c>
      <c r="JW82" s="3" t="str">
        <f t="shared" ca="1" si="552"/>
        <v/>
      </c>
      <c r="JX82" s="3" t="str">
        <f t="shared" ca="1" si="552"/>
        <v/>
      </c>
      <c r="JY82" s="3" t="str">
        <f t="shared" ca="1" si="553"/>
        <v/>
      </c>
      <c r="JZ82" s="3" t="str">
        <f t="shared" ca="1" si="553"/>
        <v/>
      </c>
      <c r="KA82" s="3" t="str">
        <f t="shared" ca="1" si="553"/>
        <v/>
      </c>
      <c r="KB82" s="3" t="e">
        <f t="shared" ca="1" si="525"/>
        <v>#N/A</v>
      </c>
      <c r="KC82" s="3" t="str">
        <f t="shared" ca="1" si="554"/>
        <v xml:space="preserve"> </v>
      </c>
      <c r="KD82" s="3" t="str">
        <f t="shared" ca="1" si="555"/>
        <v/>
      </c>
      <c r="KE82" s="3" t="str">
        <f t="shared" ca="1" si="555"/>
        <v/>
      </c>
      <c r="KF82" s="3" t="str">
        <f t="shared" ca="1" si="555"/>
        <v/>
      </c>
      <c r="KG82" s="3" t="str">
        <f t="shared" ca="1" si="555"/>
        <v/>
      </c>
      <c r="KH82" s="3" t="str">
        <f t="shared" ca="1" si="556"/>
        <v/>
      </c>
      <c r="KI82" s="3" t="str">
        <f t="shared" ca="1" si="556"/>
        <v/>
      </c>
      <c r="KJ82" s="3" t="str">
        <f t="shared" ca="1" si="556"/>
        <v/>
      </c>
      <c r="KK82" s="3" t="e">
        <f t="shared" ca="1" si="526"/>
        <v>#N/A</v>
      </c>
      <c r="KU82" s="3" t="e">
        <f t="shared" si="527"/>
        <v>#NUM!</v>
      </c>
      <c r="KV82" s="3" t="e">
        <f t="shared" si="528"/>
        <v>#NUM!</v>
      </c>
      <c r="KW82" s="3" t="e">
        <f t="shared" ca="1" si="347"/>
        <v>#NUM!</v>
      </c>
      <c r="KX82" s="3" t="e">
        <f t="shared" ca="1" si="272"/>
        <v>#NUM!</v>
      </c>
      <c r="KY82" s="3" t="e">
        <f t="shared" ca="1" si="268"/>
        <v>#NUM!</v>
      </c>
      <c r="KZ82" s="3" t="e">
        <f t="shared" ca="1" si="266"/>
        <v>#NUM!</v>
      </c>
      <c r="LA82" s="3" t="e">
        <f t="shared" ca="1" si="264"/>
        <v>#NUM!</v>
      </c>
      <c r="LB82" s="3" t="e">
        <f t="shared" ca="1" si="262"/>
        <v>#NUM!</v>
      </c>
      <c r="LC82" s="3" t="e">
        <f t="shared" ca="1" si="262"/>
        <v>#NUM!</v>
      </c>
      <c r="LD82" s="3" t="e">
        <f t="shared" ca="1" si="262"/>
        <v>#NUM!</v>
      </c>
      <c r="LE82" s="3" t="e">
        <f t="shared" ca="1" si="262"/>
        <v>#NUM!</v>
      </c>
      <c r="LF82" s="3" t="e">
        <f t="shared" ca="1" si="262"/>
        <v>#NUM!</v>
      </c>
      <c r="LG82" s="3" t="e">
        <f t="shared" ca="1" si="262"/>
        <v>#NUM!</v>
      </c>
      <c r="LH82" s="3" t="e">
        <f t="shared" ca="1" si="262"/>
        <v>#NUM!</v>
      </c>
      <c r="LI82" s="3" t="e">
        <f t="shared" ca="1" si="262"/>
        <v>#NUM!</v>
      </c>
      <c r="LJ82" s="3" t="e">
        <f t="shared" ca="1" si="262"/>
        <v>#NUM!</v>
      </c>
      <c r="LK82" s="3" t="e">
        <f t="shared" ca="1" si="262"/>
        <v>#NUM!</v>
      </c>
      <c r="LL82" s="37" t="e">
        <f t="shared" ca="1" si="402"/>
        <v>#NUM!</v>
      </c>
    </row>
    <row r="83" spans="1:324" s="3" customFormat="1">
      <c r="A83" s="42" t="e">
        <f>IF(D83="","",Data!C91)</f>
        <v>#N/A</v>
      </c>
      <c r="B83" s="5" t="e">
        <f>IF(D83="","",Data!B91)</f>
        <v>#N/A</v>
      </c>
      <c r="C83" s="3">
        <v>75</v>
      </c>
      <c r="D83" s="3" t="e">
        <f>IF(Data!C91="", NA(), Data!C91)</f>
        <v>#N/A</v>
      </c>
      <c r="E83" s="3" t="str">
        <f>IF(Data!C91="", " ", Data!D91)</f>
        <v xml:space="preserve"> </v>
      </c>
      <c r="F83" s="3" t="str">
        <f>IF(E83=" "," ",Data!F$26)</f>
        <v xml:space="preserve"> </v>
      </c>
      <c r="G83" s="3" t="str">
        <f>IF($C83&lt;Data!$F$37,"x"," ")</f>
        <v xml:space="preserve"> </v>
      </c>
      <c r="H83" s="3" t="e">
        <f>IF(I83="",#REF!,I83)</f>
        <v>#N/A</v>
      </c>
      <c r="I83" s="2" t="e">
        <f t="shared" si="403"/>
        <v>#N/A</v>
      </c>
      <c r="J83" s="3" t="str">
        <f>IF(AND(Data!$F$37&lt;&gt;""),IF(AD83=$E83,1,""))</f>
        <v/>
      </c>
      <c r="K83" s="3">
        <f>IF(AND(Data!$F$40&lt;&gt;""),IF(AE83=$E83,2,""))</f>
        <v>2</v>
      </c>
      <c r="L83" s="3" t="str">
        <f>IF(AND(Data!$F$43&lt;&gt;""),IF(AF83=$E83,3,""))</f>
        <v/>
      </c>
      <c r="M83" s="3" t="str">
        <f>IF(AND(Data!$F$46&lt;&gt;""),IF(AG83=$E83,4,""))</f>
        <v/>
      </c>
      <c r="N83" s="3" t="str">
        <f>IF(AND(Data!$F$49&lt;&gt;""),IF(AH83=$E83,5,""))</f>
        <v/>
      </c>
      <c r="O83" s="3" t="str">
        <f>IF(AND(Calc!$LQ$3&lt;&gt;""),IF(AI83=$E83,6,""))</f>
        <v/>
      </c>
      <c r="P83" s="3">
        <f t="shared" si="404"/>
        <v>2</v>
      </c>
      <c r="Q83" s="3">
        <f t="shared" si="405"/>
        <v>2</v>
      </c>
      <c r="R83" s="3" t="str">
        <f t="shared" si="406"/>
        <v/>
      </c>
      <c r="S83" s="3" t="str">
        <f t="shared" si="407"/>
        <v/>
      </c>
      <c r="T83" s="3" t="str">
        <f t="shared" si="408"/>
        <v/>
      </c>
      <c r="U83" s="3">
        <f t="shared" si="409"/>
        <v>2</v>
      </c>
      <c r="V83" s="3">
        <f t="shared" si="410"/>
        <v>2</v>
      </c>
      <c r="W83" s="3" t="str">
        <f t="shared" si="411"/>
        <v/>
      </c>
      <c r="X83" s="3" t="str">
        <f t="shared" si="412"/>
        <v/>
      </c>
      <c r="Y83" s="3">
        <f t="shared" si="413"/>
        <v>2</v>
      </c>
      <c r="Z83" s="3">
        <f t="shared" si="414"/>
        <v>2</v>
      </c>
      <c r="AA83" s="3" t="str">
        <f t="shared" si="415"/>
        <v/>
      </c>
      <c r="AB83" s="3">
        <f t="shared" si="416"/>
        <v>2</v>
      </c>
      <c r="AC83" s="49">
        <f t="shared" si="417"/>
        <v>2</v>
      </c>
      <c r="AD83" s="3" t="str">
        <f>IF($C83&lt;Data!$F$37,E83,"")</f>
        <v/>
      </c>
      <c r="AE83" s="3" t="str">
        <f>IF(AND($C83&gt;=Data!$F$37),IF($C83&lt;Data!$F$40,E83,""))</f>
        <v xml:space="preserve"> </v>
      </c>
      <c r="AF83" s="3" t="b">
        <f>IF(AND($C83&gt;=Data!$F$40),IF($C83&lt;Data!$F$43,E83,""))</f>
        <v>0</v>
      </c>
      <c r="AG83" s="3" t="b">
        <f>IF(AND($C83&gt;=Data!$F$43),IF($C83&lt;Data!$F$46,E83,""))</f>
        <v>0</v>
      </c>
      <c r="AH83" s="3" t="b">
        <f>IF(AND($C83&gt;=Data!$F$46),IF($C83&lt;Data!$F$49,E83,""))</f>
        <v>0</v>
      </c>
      <c r="AI83" s="3" t="b">
        <f>IF(AND($C83&gt;=Data!$F$49),IF($C83&lt;=Calc!$LQ$3,E83,""))</f>
        <v>0</v>
      </c>
      <c r="AJ83" s="3" t="str">
        <f t="shared" si="349"/>
        <v xml:space="preserve"> </v>
      </c>
      <c r="AK83" s="3" t="str">
        <f t="shared" si="350"/>
        <v/>
      </c>
      <c r="AL83" s="3" t="e">
        <f t="shared" si="418"/>
        <v>#NUM!</v>
      </c>
      <c r="AM83" s="3" t="str">
        <f t="shared" si="419"/>
        <v/>
      </c>
      <c r="AN83" s="3" t="str">
        <f t="shared" si="420"/>
        <v/>
      </c>
      <c r="AO83" s="3" t="str">
        <f t="shared" si="421"/>
        <v/>
      </c>
      <c r="AP83" s="3" t="str">
        <f t="shared" si="422"/>
        <v/>
      </c>
      <c r="AQ83" s="3" t="e">
        <f t="shared" si="338"/>
        <v>#NUM!</v>
      </c>
      <c r="AR83" s="3" t="e">
        <f t="shared" si="339"/>
        <v>#NUM!</v>
      </c>
      <c r="AS83" s="3" t="str">
        <f t="shared" si="340"/>
        <v/>
      </c>
      <c r="AT83" s="3" t="str">
        <f t="shared" si="423"/>
        <v/>
      </c>
      <c r="AU83" s="3" t="str">
        <f t="shared" si="424"/>
        <v/>
      </c>
      <c r="AV83" s="3" t="e">
        <f t="shared" si="425"/>
        <v>#NUM!</v>
      </c>
      <c r="AW83" s="3" t="e">
        <f t="shared" si="426"/>
        <v>#NUM!</v>
      </c>
      <c r="AX83" s="3" t="str">
        <f t="shared" si="427"/>
        <v/>
      </c>
      <c r="AY83" s="3" t="str">
        <f t="shared" si="428"/>
        <v/>
      </c>
      <c r="AZ83" s="3" t="e">
        <f t="shared" si="429"/>
        <v>#NUM!</v>
      </c>
      <c r="BA83" s="3" t="e">
        <f t="shared" si="430"/>
        <v>#NUM!</v>
      </c>
      <c r="BB83" s="3" t="str">
        <f t="shared" si="431"/>
        <v/>
      </c>
      <c r="BC83" s="3" t="e">
        <f t="shared" si="432"/>
        <v>#NUM!</v>
      </c>
      <c r="BD83" s="3" t="e">
        <f t="shared" si="433"/>
        <v>#NUM!</v>
      </c>
      <c r="BE83" s="3" t="e">
        <f t="shared" si="434"/>
        <v>#NUM!</v>
      </c>
      <c r="BF83" s="9" t="e">
        <f t="shared" si="351"/>
        <v>#N/A</v>
      </c>
      <c r="BG83" s="3" t="e">
        <f t="shared" si="352"/>
        <v>#N/A</v>
      </c>
      <c r="BH83" s="3" t="e">
        <f t="shared" si="348"/>
        <v>#N/A</v>
      </c>
      <c r="BI83" s="3" t="e">
        <f t="shared" si="435"/>
        <v>#NUM!</v>
      </c>
      <c r="BJ83" s="44" t="str">
        <f t="shared" si="436"/>
        <v/>
      </c>
      <c r="BK83" s="52">
        <f t="shared" si="353"/>
        <v>2</v>
      </c>
      <c r="BL83" s="52" t="str">
        <f t="shared" ca="1" si="538"/>
        <v xml:space="preserve"> </v>
      </c>
      <c r="BM83" s="52" t="str">
        <f t="shared" ca="1" si="539"/>
        <v xml:space="preserve"> </v>
      </c>
      <c r="BN83" s="52" t="str">
        <f t="shared" ca="1" si="539"/>
        <v xml:space="preserve"> </v>
      </c>
      <c r="BO83" s="52" t="str">
        <f t="shared" ca="1" si="539"/>
        <v xml:space="preserve"> </v>
      </c>
      <c r="BP83" s="52" t="str">
        <f t="shared" ca="1" si="539"/>
        <v xml:space="preserve"> </v>
      </c>
      <c r="BQ83" s="52" t="str">
        <f t="shared" ca="1" si="540"/>
        <v xml:space="preserve"> </v>
      </c>
      <c r="BR83" s="52" t="e">
        <f t="shared" ca="1" si="354"/>
        <v>#N/A</v>
      </c>
      <c r="BS83" s="52"/>
      <c r="BT83" s="3" t="str">
        <f t="shared" si="355"/>
        <v/>
      </c>
      <c r="BU83" s="3">
        <f t="shared" si="356"/>
        <v>0</v>
      </c>
      <c r="BV83" s="3">
        <f t="shared" si="437"/>
        <v>1</v>
      </c>
      <c r="BW83" s="3">
        <f t="shared" si="438"/>
        <v>0</v>
      </c>
      <c r="BX83" s="3" t="str">
        <f t="shared" ca="1" si="357"/>
        <v xml:space="preserve"> </v>
      </c>
      <c r="BY83" s="3" t="str">
        <f t="shared" ca="1" si="541"/>
        <v/>
      </c>
      <c r="BZ83" s="3" t="str">
        <f t="shared" ca="1" si="541"/>
        <v/>
      </c>
      <c r="CA83" s="3" t="str">
        <f t="shared" ca="1" si="541"/>
        <v/>
      </c>
      <c r="CB83" s="3" t="str">
        <f t="shared" ca="1" si="541"/>
        <v/>
      </c>
      <c r="CC83" s="3" t="str">
        <f t="shared" ca="1" si="542"/>
        <v/>
      </c>
      <c r="CD83" s="3" t="str">
        <f t="shared" ca="1" si="358"/>
        <v/>
      </c>
      <c r="CE83" s="3" t="str">
        <f t="shared" ca="1" si="359"/>
        <v/>
      </c>
      <c r="CF83" s="3" t="str">
        <f t="shared" si="360"/>
        <v/>
      </c>
      <c r="CG83" s="37" t="e">
        <f t="shared" ca="1" si="361"/>
        <v>#N/A</v>
      </c>
      <c r="CH83" s="3" t="str">
        <f t="shared" si="362"/>
        <v/>
      </c>
      <c r="CI83" s="3">
        <f t="shared" si="439"/>
        <v>0</v>
      </c>
      <c r="CJ83" s="3">
        <f t="shared" si="529"/>
        <v>1</v>
      </c>
      <c r="CK83" s="3">
        <f t="shared" si="440"/>
        <v>0</v>
      </c>
      <c r="CL83" s="3" t="str">
        <f t="shared" ca="1" si="363"/>
        <v xml:space="preserve"> </v>
      </c>
      <c r="CM83" s="3" t="str">
        <f t="shared" ca="1" si="543"/>
        <v/>
      </c>
      <c r="CN83" s="3" t="str">
        <f t="shared" ca="1" si="543"/>
        <v/>
      </c>
      <c r="CO83" s="3" t="str">
        <f t="shared" ca="1" si="543"/>
        <v/>
      </c>
      <c r="CP83" s="3" t="str">
        <f t="shared" ca="1" si="543"/>
        <v/>
      </c>
      <c r="CQ83" s="3" t="str">
        <f t="shared" ca="1" si="544"/>
        <v/>
      </c>
      <c r="CR83" s="3" t="str">
        <f t="shared" ca="1" si="441"/>
        <v/>
      </c>
      <c r="CS83" s="3" t="str">
        <f t="shared" ca="1" si="364"/>
        <v/>
      </c>
      <c r="CT83" s="3" t="str">
        <f t="shared" si="442"/>
        <v/>
      </c>
      <c r="CU83" s="37" t="e">
        <f t="shared" ca="1" si="443"/>
        <v>#N/A</v>
      </c>
      <c r="CW83" s="3" t="str">
        <f t="shared" ca="1" si="444"/>
        <v/>
      </c>
      <c r="CX83" s="3">
        <f t="shared" ca="1" si="530"/>
        <v>0</v>
      </c>
      <c r="CY83" s="2">
        <f t="shared" ca="1" si="445"/>
        <v>0</v>
      </c>
      <c r="CZ83" s="3" t="str">
        <f t="shared" ca="1" si="365"/>
        <v/>
      </c>
      <c r="DA83" s="3" t="str">
        <f t="shared" ca="1" si="366"/>
        <v/>
      </c>
      <c r="DB83" s="3" t="str">
        <f t="shared" ca="1" si="367"/>
        <v/>
      </c>
      <c r="DC83" s="3" t="str">
        <f t="shared" ca="1" si="368"/>
        <v/>
      </c>
      <c r="DD83" s="37" t="e">
        <f t="shared" ca="1" si="369"/>
        <v>#N/A</v>
      </c>
      <c r="DE83" s="3" t="str">
        <f t="shared" ca="1" si="446"/>
        <v/>
      </c>
      <c r="DF83" s="3">
        <f t="shared" ca="1" si="531"/>
        <v>0</v>
      </c>
      <c r="DG83" s="2">
        <f t="shared" ca="1" si="447"/>
        <v>0</v>
      </c>
      <c r="DH83" s="3" t="str">
        <f t="shared" ca="1" si="370"/>
        <v/>
      </c>
      <c r="DI83" s="3" t="str">
        <f t="shared" ca="1" si="273"/>
        <v/>
      </c>
      <c r="DJ83" s="3" t="str">
        <f t="shared" ca="1" si="371"/>
        <v/>
      </c>
      <c r="DK83" s="3" t="str">
        <f t="shared" ca="1" si="448"/>
        <v/>
      </c>
      <c r="DL83" s="37" t="e">
        <f t="shared" ca="1" si="372"/>
        <v>#N/A</v>
      </c>
      <c r="DN83" s="2" t="str">
        <f t="shared" si="373"/>
        <v xml:space="preserve"> </v>
      </c>
      <c r="DO83" s="3" t="str">
        <f t="shared" si="449"/>
        <v xml:space="preserve"> </v>
      </c>
      <c r="DP83" s="3" t="str">
        <f t="shared" si="450"/>
        <v xml:space="preserve"> </v>
      </c>
      <c r="DT83" s="37" t="e">
        <f t="shared" si="374"/>
        <v>#N/A</v>
      </c>
      <c r="DU83" s="7">
        <v>76</v>
      </c>
      <c r="DV83" s="7">
        <v>31</v>
      </c>
      <c r="DW83" s="7">
        <v>46</v>
      </c>
      <c r="DX83" s="7"/>
      <c r="DY83" s="7" t="e">
        <f t="shared" si="375"/>
        <v>#NUM!</v>
      </c>
      <c r="DZ83" s="7" t="e">
        <f t="shared" si="376"/>
        <v>#NUM!</v>
      </c>
      <c r="EA83" s="7" t="e">
        <f t="shared" si="377"/>
        <v>#NUM!</v>
      </c>
      <c r="EB83" s="7" t="e">
        <f t="shared" si="451"/>
        <v>#NUM!</v>
      </c>
      <c r="EC83" s="3" t="e">
        <f t="shared" si="378"/>
        <v>#NUM!</v>
      </c>
      <c r="ED83" s="3" t="str">
        <f t="shared" si="452"/>
        <v/>
      </c>
      <c r="EE83" s="3" t="e">
        <f t="shared" si="453"/>
        <v>#DIV/0!</v>
      </c>
      <c r="EF83" s="3" t="str">
        <f t="shared" si="454"/>
        <v/>
      </c>
      <c r="EG83" s="3" t="str">
        <f t="shared" si="455"/>
        <v/>
      </c>
      <c r="EH83" s="3" t="str">
        <f t="shared" si="456"/>
        <v/>
      </c>
      <c r="EI83" s="3" t="str">
        <f t="shared" si="457"/>
        <v/>
      </c>
      <c r="EJ83" s="3" t="e">
        <f t="shared" si="458"/>
        <v>#DIV/0!</v>
      </c>
      <c r="EK83" s="3" t="e">
        <f t="shared" si="459"/>
        <v>#DIV/0!</v>
      </c>
      <c r="EL83" s="3" t="str">
        <f t="shared" si="460"/>
        <v/>
      </c>
      <c r="EM83" s="3" t="str">
        <f t="shared" si="461"/>
        <v/>
      </c>
      <c r="EN83" s="3" t="str">
        <f t="shared" si="462"/>
        <v/>
      </c>
      <c r="EO83" s="3" t="e">
        <f t="shared" si="463"/>
        <v>#DIV/0!</v>
      </c>
      <c r="EP83" s="3" t="e">
        <f t="shared" si="464"/>
        <v>#DIV/0!</v>
      </c>
      <c r="EQ83" s="3" t="str">
        <f t="shared" si="465"/>
        <v/>
      </c>
      <c r="ER83" s="3" t="str">
        <f t="shared" si="466"/>
        <v/>
      </c>
      <c r="ES83" s="3" t="e">
        <f t="shared" si="467"/>
        <v>#DIV/0!</v>
      </c>
      <c r="ET83" s="3" t="e">
        <f t="shared" si="468"/>
        <v>#DIV/0!</v>
      </c>
      <c r="EU83" s="3" t="str">
        <f t="shared" si="469"/>
        <v/>
      </c>
      <c r="EV83" s="3" t="e">
        <f t="shared" si="470"/>
        <v>#DIV/0!</v>
      </c>
      <c r="EW83" s="3" t="e">
        <f t="shared" si="471"/>
        <v>#DIV/0!</v>
      </c>
      <c r="EX83" s="3" t="e">
        <f t="shared" si="472"/>
        <v>#NUM!</v>
      </c>
      <c r="EZ83" s="40">
        <f t="shared" si="379"/>
        <v>1</v>
      </c>
      <c r="FA83" s="9" t="e">
        <f t="shared" si="380"/>
        <v>#NUM!</v>
      </c>
      <c r="FB83" s="9" t="e">
        <f t="shared" si="381"/>
        <v>#N/A</v>
      </c>
      <c r="FC83" s="9" t="e">
        <f t="shared" si="382"/>
        <v>#N/A</v>
      </c>
      <c r="FD83" s="9" t="e">
        <f t="shared" si="383"/>
        <v>#N/A</v>
      </c>
      <c r="FE83" s="3" t="e">
        <f t="shared" si="473"/>
        <v>#NUM!</v>
      </c>
      <c r="FG83" s="3" t="str">
        <f t="shared" si="474"/>
        <v/>
      </c>
      <c r="FH83" s="3" t="e">
        <f t="shared" si="475"/>
        <v>#DIV/0!</v>
      </c>
      <c r="FI83" s="3" t="str">
        <f t="shared" si="476"/>
        <v/>
      </c>
      <c r="FJ83" s="3" t="str">
        <f t="shared" si="477"/>
        <v/>
      </c>
      <c r="FK83" s="3" t="str">
        <f t="shared" si="478"/>
        <v/>
      </c>
      <c r="FL83" s="3" t="str">
        <f t="shared" si="479"/>
        <v/>
      </c>
      <c r="FM83" s="3" t="e">
        <f t="shared" si="480"/>
        <v>#DIV/0!</v>
      </c>
      <c r="FN83" s="3" t="e">
        <f t="shared" si="481"/>
        <v>#DIV/0!</v>
      </c>
      <c r="FO83" s="3" t="str">
        <f t="shared" si="482"/>
        <v/>
      </c>
      <c r="FP83" s="3" t="str">
        <f t="shared" si="483"/>
        <v/>
      </c>
      <c r="FQ83" s="3" t="str">
        <f t="shared" si="484"/>
        <v/>
      </c>
      <c r="FR83" s="3" t="e">
        <f t="shared" si="485"/>
        <v>#DIV/0!</v>
      </c>
      <c r="FS83" s="3" t="e">
        <f t="shared" si="486"/>
        <v>#DIV/0!</v>
      </c>
      <c r="FT83" s="3" t="str">
        <f t="shared" si="487"/>
        <v/>
      </c>
      <c r="FU83" s="3" t="str">
        <f t="shared" si="488"/>
        <v/>
      </c>
      <c r="FV83" s="3" t="e">
        <f t="shared" si="489"/>
        <v>#DIV/0!</v>
      </c>
      <c r="FW83" s="3" t="e">
        <f t="shared" si="490"/>
        <v>#DIV/0!</v>
      </c>
      <c r="FX83" s="3" t="str">
        <f t="shared" si="491"/>
        <v/>
      </c>
      <c r="FY83" s="3" t="e">
        <f t="shared" si="492"/>
        <v>#DIV/0!</v>
      </c>
      <c r="FZ83" s="3" t="e">
        <f t="shared" si="493"/>
        <v>#DIV/0!</v>
      </c>
      <c r="GA83" s="3" t="e">
        <f t="shared" si="494"/>
        <v>#NUM!</v>
      </c>
      <c r="GB83" s="3" t="str">
        <f t="shared" si="495"/>
        <v/>
      </c>
      <c r="GC83" s="3" t="str">
        <f t="shared" si="496"/>
        <v/>
      </c>
      <c r="GD83" s="3" t="str">
        <f t="shared" si="497"/>
        <v/>
      </c>
      <c r="GE83" s="3" t="str">
        <f t="shared" si="498"/>
        <v/>
      </c>
      <c r="GF83" s="3" t="str">
        <f t="shared" si="499"/>
        <v/>
      </c>
      <c r="GG83" s="3" t="str">
        <f t="shared" si="500"/>
        <v/>
      </c>
      <c r="GI83" s="9" t="str">
        <f t="shared" si="532"/>
        <v/>
      </c>
      <c r="GJ83" s="9" t="str">
        <f t="shared" si="501"/>
        <v/>
      </c>
      <c r="GK83" s="9" t="str">
        <f t="shared" si="502"/>
        <v/>
      </c>
      <c r="GL83" s="41" t="e">
        <f t="shared" si="503"/>
        <v>#DIV/0!</v>
      </c>
      <c r="GM83" s="41" t="e">
        <f t="shared" si="504"/>
        <v>#DIV/0!</v>
      </c>
      <c r="GN83" s="41" t="e">
        <f t="shared" si="384"/>
        <v>#N/A</v>
      </c>
      <c r="GO83" s="41" t="e">
        <f t="shared" si="385"/>
        <v>#N/A</v>
      </c>
      <c r="GP83" s="3" t="e">
        <f t="shared" si="505"/>
        <v>#NUM!</v>
      </c>
      <c r="GQ83" s="55" t="e">
        <f t="shared" si="386"/>
        <v>#NUM!</v>
      </c>
      <c r="GR83" s="55" t="e">
        <f t="shared" si="387"/>
        <v>#NUM!</v>
      </c>
      <c r="GS83" s="3" t="e">
        <f t="shared" si="388"/>
        <v>#NUM!</v>
      </c>
      <c r="GT83" s="3" t="e">
        <f t="shared" si="389"/>
        <v>#NUM!</v>
      </c>
      <c r="GU83" s="3" t="e">
        <f t="shared" si="390"/>
        <v>#NUM!</v>
      </c>
      <c r="GV83" s="3" t="e">
        <f t="shared" si="391"/>
        <v>#NUM!</v>
      </c>
      <c r="GX83" s="37" t="e">
        <f t="shared" si="392"/>
        <v>#NUM!</v>
      </c>
      <c r="GZ83" s="3" t="e">
        <f t="shared" si="393"/>
        <v>#NUM!</v>
      </c>
      <c r="HA83" s="3" t="e">
        <f t="shared" ca="1" si="533"/>
        <v>#NUM!</v>
      </c>
      <c r="HB83" s="2" t="e">
        <f t="shared" ca="1" si="536"/>
        <v>#NUM!</v>
      </c>
      <c r="HC83" s="2" t="e">
        <f t="shared" ca="1" si="537"/>
        <v>#NUM!</v>
      </c>
      <c r="HD83" s="39" t="e">
        <f t="shared" ca="1" si="506"/>
        <v>#NUM!</v>
      </c>
      <c r="HF83" s="3" t="str">
        <f t="shared" si="394"/>
        <v/>
      </c>
      <c r="HG83" s="3" t="str">
        <f t="shared" si="395"/>
        <v/>
      </c>
      <c r="HH83" s="3" t="str">
        <f t="shared" ca="1" si="545"/>
        <v xml:space="preserve"> </v>
      </c>
      <c r="HI83" s="3" t="str">
        <f t="shared" ca="1" si="546"/>
        <v/>
      </c>
      <c r="HJ83" s="3" t="str">
        <f t="shared" ca="1" si="546"/>
        <v/>
      </c>
      <c r="HK83" s="3" t="str">
        <f t="shared" ca="1" si="546"/>
        <v/>
      </c>
      <c r="HL83" s="3" t="str">
        <f t="shared" ca="1" si="546"/>
        <v/>
      </c>
      <c r="HM83" s="3" t="str">
        <f t="shared" ca="1" si="547"/>
        <v/>
      </c>
      <c r="HN83" s="3" t="str">
        <f t="shared" ca="1" si="547"/>
        <v/>
      </c>
      <c r="HO83" s="3" t="str">
        <f t="shared" ca="1" si="547"/>
        <v/>
      </c>
      <c r="HP83" s="37" t="e">
        <f t="shared" ca="1" si="396"/>
        <v>#N/A</v>
      </c>
      <c r="HQ83" s="3" t="str">
        <f t="shared" ca="1" si="548"/>
        <v xml:space="preserve"> </v>
      </c>
      <c r="HR83" s="3" t="str">
        <f t="shared" ca="1" si="549"/>
        <v/>
      </c>
      <c r="HS83" s="3" t="str">
        <f t="shared" ca="1" si="549"/>
        <v/>
      </c>
      <c r="HT83" s="3" t="str">
        <f t="shared" ca="1" si="549"/>
        <v/>
      </c>
      <c r="HU83" s="3" t="str">
        <f t="shared" ca="1" si="549"/>
        <v/>
      </c>
      <c r="HV83" s="3" t="str">
        <f t="shared" ca="1" si="550"/>
        <v/>
      </c>
      <c r="HW83" s="3" t="str">
        <f t="shared" ca="1" si="550"/>
        <v/>
      </c>
      <c r="HX83" s="3" t="str">
        <f t="shared" ca="1" si="550"/>
        <v/>
      </c>
      <c r="HY83" s="37" t="e">
        <f t="shared" ca="1" si="397"/>
        <v>#N/A</v>
      </c>
      <c r="IA83" s="3" t="e">
        <f t="shared" ca="1" si="507"/>
        <v>#NUM!</v>
      </c>
      <c r="IB83" s="3" t="e">
        <f t="shared" ca="1" si="534"/>
        <v>#NUM!</v>
      </c>
      <c r="IC83" s="2" t="e">
        <f t="shared" ca="1" si="508"/>
        <v>#NUM!</v>
      </c>
      <c r="ID83" s="37" t="e">
        <f t="shared" ca="1" si="398"/>
        <v>#NUM!</v>
      </c>
      <c r="IE83" s="3" t="e">
        <f t="shared" ca="1" si="509"/>
        <v>#NUM!</v>
      </c>
      <c r="IF83" s="3" t="e">
        <f t="shared" ca="1" si="510"/>
        <v>#NUM!</v>
      </c>
      <c r="IG83" s="2" t="e">
        <f t="shared" ca="1" si="511"/>
        <v>#NUM!</v>
      </c>
      <c r="IH83" s="37" t="e">
        <f t="shared" ca="1" si="399"/>
        <v>#NUM!</v>
      </c>
      <c r="II83" s="3" t="e">
        <f t="shared" si="512"/>
        <v>#N/A</v>
      </c>
      <c r="IJ83" s="3" t="e">
        <f t="shared" si="513"/>
        <v>#N/A</v>
      </c>
      <c r="IK83" s="3" t="e">
        <f t="shared" ca="1" si="346"/>
        <v>#N/A</v>
      </c>
      <c r="IL83" s="3" t="e">
        <f t="shared" ca="1" si="270"/>
        <v>#N/A</v>
      </c>
      <c r="IM83" s="3" t="e">
        <f t="shared" ca="1" si="267"/>
        <v>#N/A</v>
      </c>
      <c r="IN83" s="3" t="e">
        <f t="shared" ca="1" si="265"/>
        <v>#N/A</v>
      </c>
      <c r="IO83" s="3" t="e">
        <f t="shared" ca="1" si="263"/>
        <v>#N/A</v>
      </c>
      <c r="IP83" s="3" t="e">
        <f t="shared" ca="1" si="263"/>
        <v>#N/A</v>
      </c>
      <c r="IQ83" s="3" t="e">
        <f t="shared" ca="1" si="263"/>
        <v>#N/A</v>
      </c>
      <c r="IR83" s="3" t="e">
        <f t="shared" ca="1" si="263"/>
        <v>#N/A</v>
      </c>
      <c r="IS83" s="3" t="e">
        <f t="shared" ca="1" si="263"/>
        <v>#N/A</v>
      </c>
      <c r="IT83" s="3" t="e">
        <f t="shared" ca="1" si="263"/>
        <v>#N/A</v>
      </c>
      <c r="IU83" s="3" t="e">
        <f t="shared" ca="1" si="263"/>
        <v>#N/A</v>
      </c>
      <c r="IV83" s="3" t="e">
        <f t="shared" ca="1" si="263"/>
        <v>#N/A</v>
      </c>
      <c r="IW83" s="3" t="e">
        <f t="shared" ca="1" si="263"/>
        <v>#N/A</v>
      </c>
      <c r="IX83" s="3" t="e">
        <f t="shared" ca="1" si="263"/>
        <v>#N/A</v>
      </c>
      <c r="IY83" s="3" t="e">
        <f t="shared" ca="1" si="263"/>
        <v>#N/A</v>
      </c>
      <c r="IZ83" s="37" t="e">
        <f t="shared" ca="1" si="400"/>
        <v>#N/A</v>
      </c>
      <c r="JB83" s="3" t="str">
        <f t="shared" si="514"/>
        <v/>
      </c>
      <c r="JC83" s="55" t="e">
        <f t="shared" si="401"/>
        <v>#NUM!</v>
      </c>
      <c r="JD83" s="41" t="e">
        <f t="shared" si="515"/>
        <v>#NUM!</v>
      </c>
      <c r="JE83" s="41" t="e">
        <f t="shared" si="516"/>
        <v>#NUM!</v>
      </c>
      <c r="JF83" s="3" t="e">
        <f t="shared" si="517"/>
        <v>#NUM!</v>
      </c>
      <c r="JG83" s="41" t="e">
        <f t="shared" si="518"/>
        <v>#NUM!</v>
      </c>
      <c r="JH83" s="41" t="e">
        <f t="shared" si="519"/>
        <v>#NUM!</v>
      </c>
      <c r="JJ83" s="37" t="e">
        <f t="shared" si="520"/>
        <v>#NUM!</v>
      </c>
      <c r="JL83" s="3" t="e">
        <f t="shared" si="521"/>
        <v>#NUM!</v>
      </c>
      <c r="JM83" s="3" t="e">
        <f t="shared" ca="1" si="535"/>
        <v>#NUM!</v>
      </c>
      <c r="JP83" s="37" t="e">
        <f t="shared" ca="1" si="522"/>
        <v>#NUM!</v>
      </c>
      <c r="JR83" s="37" t="str">
        <f t="shared" si="523"/>
        <v/>
      </c>
      <c r="JS83" s="3" t="str">
        <f t="shared" si="524"/>
        <v/>
      </c>
      <c r="JT83" s="3" t="str">
        <f t="shared" ca="1" si="551"/>
        <v xml:space="preserve"> </v>
      </c>
      <c r="JU83" s="3" t="str">
        <f t="shared" ca="1" si="552"/>
        <v/>
      </c>
      <c r="JV83" s="3" t="str">
        <f t="shared" ca="1" si="552"/>
        <v/>
      </c>
      <c r="JW83" s="3" t="str">
        <f t="shared" ca="1" si="552"/>
        <v/>
      </c>
      <c r="JX83" s="3" t="str">
        <f t="shared" ca="1" si="552"/>
        <v/>
      </c>
      <c r="JY83" s="3" t="str">
        <f t="shared" ca="1" si="553"/>
        <v/>
      </c>
      <c r="JZ83" s="3" t="str">
        <f t="shared" ca="1" si="553"/>
        <v/>
      </c>
      <c r="KA83" s="3" t="str">
        <f t="shared" ca="1" si="553"/>
        <v/>
      </c>
      <c r="KB83" s="3" t="e">
        <f t="shared" ca="1" si="525"/>
        <v>#N/A</v>
      </c>
      <c r="KC83" s="3" t="str">
        <f t="shared" ca="1" si="554"/>
        <v xml:space="preserve"> </v>
      </c>
      <c r="KD83" s="3" t="str">
        <f t="shared" ca="1" si="555"/>
        <v/>
      </c>
      <c r="KE83" s="3" t="str">
        <f t="shared" ca="1" si="555"/>
        <v/>
      </c>
      <c r="KF83" s="3" t="str">
        <f t="shared" ca="1" si="555"/>
        <v/>
      </c>
      <c r="KG83" s="3" t="str">
        <f t="shared" ca="1" si="555"/>
        <v/>
      </c>
      <c r="KH83" s="3" t="str">
        <f t="shared" ca="1" si="556"/>
        <v/>
      </c>
      <c r="KI83" s="3" t="str">
        <f t="shared" ca="1" si="556"/>
        <v/>
      </c>
      <c r="KJ83" s="3" t="str">
        <f t="shared" ca="1" si="556"/>
        <v/>
      </c>
      <c r="KK83" s="3" t="e">
        <f t="shared" ca="1" si="526"/>
        <v>#N/A</v>
      </c>
      <c r="KU83" s="3" t="e">
        <f t="shared" si="527"/>
        <v>#NUM!</v>
      </c>
      <c r="KV83" s="3" t="e">
        <f t="shared" si="528"/>
        <v>#NUM!</v>
      </c>
      <c r="KW83" s="3" t="e">
        <f t="shared" ca="1" si="347"/>
        <v>#NUM!</v>
      </c>
      <c r="KX83" s="3" t="e">
        <f t="shared" ca="1" si="272"/>
        <v>#NUM!</v>
      </c>
      <c r="KY83" s="3" t="e">
        <f t="shared" ca="1" si="268"/>
        <v>#NUM!</v>
      </c>
      <c r="KZ83" s="3" t="e">
        <f t="shared" ca="1" si="266"/>
        <v>#NUM!</v>
      </c>
      <c r="LA83" s="3" t="e">
        <f t="shared" ca="1" si="264"/>
        <v>#NUM!</v>
      </c>
      <c r="LB83" s="3" t="e">
        <f t="shared" ca="1" si="264"/>
        <v>#NUM!</v>
      </c>
      <c r="LC83" s="3" t="e">
        <f t="shared" ca="1" si="264"/>
        <v>#NUM!</v>
      </c>
      <c r="LD83" s="3" t="e">
        <f t="shared" ca="1" si="264"/>
        <v>#NUM!</v>
      </c>
      <c r="LE83" s="3" t="e">
        <f t="shared" ca="1" si="264"/>
        <v>#NUM!</v>
      </c>
      <c r="LF83" s="3" t="e">
        <f t="shared" ca="1" si="264"/>
        <v>#NUM!</v>
      </c>
      <c r="LG83" s="3" t="e">
        <f t="shared" ca="1" si="264"/>
        <v>#NUM!</v>
      </c>
      <c r="LH83" s="3" t="e">
        <f t="shared" ca="1" si="264"/>
        <v>#NUM!</v>
      </c>
      <c r="LI83" s="3" t="e">
        <f t="shared" ca="1" si="264"/>
        <v>#NUM!</v>
      </c>
      <c r="LJ83" s="3" t="e">
        <f t="shared" ca="1" si="264"/>
        <v>#NUM!</v>
      </c>
      <c r="LK83" s="3" t="e">
        <f t="shared" ca="1" si="264"/>
        <v>#NUM!</v>
      </c>
      <c r="LL83" s="37" t="e">
        <f t="shared" ca="1" si="402"/>
        <v>#NUM!</v>
      </c>
    </row>
    <row r="84" spans="1:324" s="3" customFormat="1">
      <c r="A84" s="42" t="e">
        <f>IF(D84="","",Data!C92)</f>
        <v>#N/A</v>
      </c>
      <c r="B84" s="5" t="e">
        <f>IF(D84="","",Data!B92)</f>
        <v>#N/A</v>
      </c>
      <c r="C84" s="3">
        <v>76</v>
      </c>
      <c r="D84" s="3" t="e">
        <f>IF(Data!C92="", NA(), Data!C92)</f>
        <v>#N/A</v>
      </c>
      <c r="E84" s="3" t="str">
        <f>IF(Data!C92="", " ", Data!D92)</f>
        <v xml:space="preserve"> </v>
      </c>
      <c r="F84" s="3" t="str">
        <f>IF(E84=" "," ",Data!F$26)</f>
        <v xml:space="preserve"> </v>
      </c>
      <c r="G84" s="3" t="str">
        <f>IF($C84&lt;Data!$F$37,"x"," ")</f>
        <v xml:space="preserve"> </v>
      </c>
      <c r="H84" s="3" t="e">
        <f>IF(I84="",#REF!,I84)</f>
        <v>#N/A</v>
      </c>
      <c r="I84" s="2" t="e">
        <f t="shared" si="403"/>
        <v>#N/A</v>
      </c>
      <c r="J84" s="3" t="str">
        <f>IF(AND(Data!$F$37&lt;&gt;""),IF(AD84=$E84,1,""))</f>
        <v/>
      </c>
      <c r="K84" s="3">
        <f>IF(AND(Data!$F$40&lt;&gt;""),IF(AE84=$E84,2,""))</f>
        <v>2</v>
      </c>
      <c r="L84" s="3" t="str">
        <f>IF(AND(Data!$F$43&lt;&gt;""),IF(AF84=$E84,3,""))</f>
        <v/>
      </c>
      <c r="M84" s="3" t="str">
        <f>IF(AND(Data!$F$46&lt;&gt;""),IF(AG84=$E84,4,""))</f>
        <v/>
      </c>
      <c r="N84" s="3" t="str">
        <f>IF(AND(Data!$F$49&lt;&gt;""),IF(AH84=$E84,5,""))</f>
        <v/>
      </c>
      <c r="O84" s="3" t="str">
        <f>IF(AND(Calc!$LQ$3&lt;&gt;""),IF(AI84=$E84,6,""))</f>
        <v/>
      </c>
      <c r="P84" s="3">
        <f t="shared" si="404"/>
        <v>2</v>
      </c>
      <c r="Q84" s="3">
        <f t="shared" si="405"/>
        <v>2</v>
      </c>
      <c r="R84" s="3" t="str">
        <f t="shared" si="406"/>
        <v/>
      </c>
      <c r="S84" s="3" t="str">
        <f t="shared" si="407"/>
        <v/>
      </c>
      <c r="T84" s="3" t="str">
        <f t="shared" si="408"/>
        <v/>
      </c>
      <c r="U84" s="3">
        <f t="shared" si="409"/>
        <v>2</v>
      </c>
      <c r="V84" s="3">
        <f t="shared" si="410"/>
        <v>2</v>
      </c>
      <c r="W84" s="3" t="str">
        <f t="shared" si="411"/>
        <v/>
      </c>
      <c r="X84" s="3" t="str">
        <f t="shared" si="412"/>
        <v/>
      </c>
      <c r="Y84" s="3">
        <f t="shared" si="413"/>
        <v>2</v>
      </c>
      <c r="Z84" s="3">
        <f t="shared" si="414"/>
        <v>2</v>
      </c>
      <c r="AA84" s="3" t="str">
        <f t="shared" si="415"/>
        <v/>
      </c>
      <c r="AB84" s="3">
        <f t="shared" si="416"/>
        <v>2</v>
      </c>
      <c r="AC84" s="49">
        <f t="shared" si="417"/>
        <v>2</v>
      </c>
      <c r="AD84" s="3" t="str">
        <f>IF($C84&lt;Data!$F$37,E84,"")</f>
        <v/>
      </c>
      <c r="AE84" s="3" t="str">
        <f>IF(AND($C84&gt;=Data!$F$37),IF($C84&lt;Data!$F$40,E84,""))</f>
        <v xml:space="preserve"> </v>
      </c>
      <c r="AF84" s="3" t="b">
        <f>IF(AND($C84&gt;=Data!$F$40),IF($C84&lt;Data!$F$43,E84,""))</f>
        <v>0</v>
      </c>
      <c r="AG84" s="3" t="b">
        <f>IF(AND($C84&gt;=Data!$F$43),IF($C84&lt;Data!$F$46,E84,""))</f>
        <v>0</v>
      </c>
      <c r="AH84" s="3" t="b">
        <f>IF(AND($C84&gt;=Data!$F$46),IF($C84&lt;Data!$F$49,E84,""))</f>
        <v>0</v>
      </c>
      <c r="AI84" s="3" t="b">
        <f>IF(AND($C84&gt;=Data!$F$49),IF($C84&lt;=Calc!$LQ$3,E84,""))</f>
        <v>0</v>
      </c>
      <c r="AJ84" s="3" t="str">
        <f t="shared" si="349"/>
        <v xml:space="preserve"> </v>
      </c>
      <c r="AK84" s="3" t="str">
        <f t="shared" si="350"/>
        <v/>
      </c>
      <c r="AL84" s="3" t="e">
        <f t="shared" si="418"/>
        <v>#NUM!</v>
      </c>
      <c r="AM84" s="3" t="str">
        <f t="shared" si="419"/>
        <v/>
      </c>
      <c r="AN84" s="3" t="str">
        <f t="shared" si="420"/>
        <v/>
      </c>
      <c r="AO84" s="3" t="str">
        <f t="shared" si="421"/>
        <v/>
      </c>
      <c r="AP84" s="3" t="str">
        <f t="shared" si="422"/>
        <v/>
      </c>
      <c r="AQ84" s="3" t="e">
        <f t="shared" si="338"/>
        <v>#NUM!</v>
      </c>
      <c r="AR84" s="3" t="e">
        <f t="shared" si="339"/>
        <v>#NUM!</v>
      </c>
      <c r="AS84" s="3" t="str">
        <f t="shared" si="340"/>
        <v/>
      </c>
      <c r="AT84" s="3" t="str">
        <f t="shared" si="423"/>
        <v/>
      </c>
      <c r="AU84" s="3" t="str">
        <f t="shared" si="424"/>
        <v/>
      </c>
      <c r="AV84" s="3" t="e">
        <f t="shared" si="425"/>
        <v>#NUM!</v>
      </c>
      <c r="AW84" s="3" t="e">
        <f t="shared" si="426"/>
        <v>#NUM!</v>
      </c>
      <c r="AX84" s="3" t="str">
        <f t="shared" si="427"/>
        <v/>
      </c>
      <c r="AY84" s="3" t="str">
        <f t="shared" si="428"/>
        <v/>
      </c>
      <c r="AZ84" s="3" t="e">
        <f t="shared" si="429"/>
        <v>#NUM!</v>
      </c>
      <c r="BA84" s="3" t="e">
        <f t="shared" si="430"/>
        <v>#NUM!</v>
      </c>
      <c r="BB84" s="3" t="str">
        <f t="shared" si="431"/>
        <v/>
      </c>
      <c r="BC84" s="3" t="e">
        <f t="shared" si="432"/>
        <v>#NUM!</v>
      </c>
      <c r="BD84" s="3" t="e">
        <f t="shared" si="433"/>
        <v>#NUM!</v>
      </c>
      <c r="BE84" s="3" t="e">
        <f t="shared" si="434"/>
        <v>#NUM!</v>
      </c>
      <c r="BF84" s="9" t="e">
        <f t="shared" si="351"/>
        <v>#N/A</v>
      </c>
      <c r="BG84" s="3" t="e">
        <f t="shared" si="352"/>
        <v>#N/A</v>
      </c>
      <c r="BH84" s="3" t="e">
        <f t="shared" si="348"/>
        <v>#N/A</v>
      </c>
      <c r="BI84" s="3" t="e">
        <f t="shared" si="435"/>
        <v>#NUM!</v>
      </c>
      <c r="BJ84" s="44" t="str">
        <f t="shared" si="436"/>
        <v/>
      </c>
      <c r="BK84" s="52">
        <f t="shared" si="353"/>
        <v>2</v>
      </c>
      <c r="BL84" s="52" t="str">
        <f t="shared" ca="1" si="538"/>
        <v xml:space="preserve"> </v>
      </c>
      <c r="BM84" s="52" t="str">
        <f t="shared" ca="1" si="539"/>
        <v xml:space="preserve"> </v>
      </c>
      <c r="BN84" s="52" t="str">
        <f t="shared" ca="1" si="539"/>
        <v xml:space="preserve"> </v>
      </c>
      <c r="BO84" s="52" t="str">
        <f t="shared" ca="1" si="539"/>
        <v xml:space="preserve"> </v>
      </c>
      <c r="BP84" s="52" t="str">
        <f t="shared" ca="1" si="539"/>
        <v xml:space="preserve"> </v>
      </c>
      <c r="BQ84" s="52" t="str">
        <f t="shared" ca="1" si="540"/>
        <v xml:space="preserve"> </v>
      </c>
      <c r="BR84" s="52" t="e">
        <f t="shared" ca="1" si="354"/>
        <v>#N/A</v>
      </c>
      <c r="BS84" s="52"/>
      <c r="BT84" s="3" t="str">
        <f t="shared" si="355"/>
        <v/>
      </c>
      <c r="BU84" s="3">
        <f t="shared" si="356"/>
        <v>0</v>
      </c>
      <c r="BV84" s="3">
        <f t="shared" si="437"/>
        <v>1</v>
      </c>
      <c r="BW84" s="3">
        <f t="shared" si="438"/>
        <v>0</v>
      </c>
      <c r="BX84" s="3" t="str">
        <f t="shared" ca="1" si="357"/>
        <v xml:space="preserve"> </v>
      </c>
      <c r="BY84" s="3" t="str">
        <f t="shared" ca="1" si="541"/>
        <v/>
      </c>
      <c r="BZ84" s="3" t="str">
        <f t="shared" ca="1" si="541"/>
        <v/>
      </c>
      <c r="CA84" s="3" t="str">
        <f t="shared" ca="1" si="541"/>
        <v/>
      </c>
      <c r="CB84" s="3" t="str">
        <f t="shared" ca="1" si="541"/>
        <v/>
      </c>
      <c r="CC84" s="3" t="str">
        <f t="shared" ca="1" si="542"/>
        <v/>
      </c>
      <c r="CD84" s="3" t="str">
        <f t="shared" ca="1" si="358"/>
        <v/>
      </c>
      <c r="CE84" s="3" t="str">
        <f t="shared" ca="1" si="359"/>
        <v/>
      </c>
      <c r="CF84" s="3" t="str">
        <f t="shared" si="360"/>
        <v/>
      </c>
      <c r="CG84" s="37" t="e">
        <f t="shared" ca="1" si="361"/>
        <v>#N/A</v>
      </c>
      <c r="CH84" s="3" t="str">
        <f t="shared" si="362"/>
        <v/>
      </c>
      <c r="CI84" s="3">
        <f t="shared" si="439"/>
        <v>0</v>
      </c>
      <c r="CJ84" s="3">
        <f t="shared" si="529"/>
        <v>1</v>
      </c>
      <c r="CK84" s="3">
        <f t="shared" si="440"/>
        <v>0</v>
      </c>
      <c r="CL84" s="3" t="str">
        <f t="shared" ca="1" si="363"/>
        <v xml:space="preserve"> </v>
      </c>
      <c r="CM84" s="3" t="str">
        <f t="shared" ca="1" si="543"/>
        <v/>
      </c>
      <c r="CN84" s="3" t="str">
        <f t="shared" ca="1" si="543"/>
        <v/>
      </c>
      <c r="CO84" s="3" t="str">
        <f t="shared" ca="1" si="543"/>
        <v/>
      </c>
      <c r="CP84" s="3" t="str">
        <f t="shared" ca="1" si="543"/>
        <v/>
      </c>
      <c r="CQ84" s="3" t="str">
        <f t="shared" ca="1" si="544"/>
        <v/>
      </c>
      <c r="CR84" s="3" t="str">
        <f t="shared" ca="1" si="441"/>
        <v/>
      </c>
      <c r="CS84" s="3" t="str">
        <f t="shared" ca="1" si="364"/>
        <v/>
      </c>
      <c r="CT84" s="3" t="str">
        <f t="shared" si="442"/>
        <v/>
      </c>
      <c r="CU84" s="37" t="e">
        <f t="shared" ca="1" si="443"/>
        <v>#N/A</v>
      </c>
      <c r="CW84" s="3" t="str">
        <f t="shared" ca="1" si="444"/>
        <v/>
      </c>
      <c r="CX84" s="3">
        <f t="shared" ca="1" si="530"/>
        <v>0</v>
      </c>
      <c r="CY84" s="2">
        <f t="shared" ca="1" si="445"/>
        <v>0</v>
      </c>
      <c r="CZ84" s="3" t="str">
        <f t="shared" ca="1" si="365"/>
        <v/>
      </c>
      <c r="DA84" s="3" t="str">
        <f t="shared" ca="1" si="366"/>
        <v/>
      </c>
      <c r="DB84" s="3" t="str">
        <f t="shared" ca="1" si="367"/>
        <v/>
      </c>
      <c r="DC84" s="3" t="str">
        <f t="shared" ca="1" si="368"/>
        <v/>
      </c>
      <c r="DD84" s="37" t="e">
        <f t="shared" ca="1" si="369"/>
        <v>#N/A</v>
      </c>
      <c r="DE84" s="3" t="str">
        <f t="shared" ca="1" si="446"/>
        <v/>
      </c>
      <c r="DF84" s="3">
        <f t="shared" ca="1" si="531"/>
        <v>0</v>
      </c>
      <c r="DG84" s="2">
        <f t="shared" ca="1" si="447"/>
        <v>0</v>
      </c>
      <c r="DH84" s="3" t="str">
        <f t="shared" ca="1" si="370"/>
        <v/>
      </c>
      <c r="DI84" s="3" t="str">
        <f t="shared" ca="1" si="273"/>
        <v/>
      </c>
      <c r="DJ84" s="3" t="str">
        <f t="shared" ca="1" si="371"/>
        <v/>
      </c>
      <c r="DK84" s="3" t="str">
        <f t="shared" ca="1" si="448"/>
        <v/>
      </c>
      <c r="DL84" s="37" t="e">
        <f t="shared" ca="1" si="372"/>
        <v>#N/A</v>
      </c>
      <c r="DN84" s="2" t="str">
        <f t="shared" si="373"/>
        <v xml:space="preserve"> </v>
      </c>
      <c r="DO84" s="3" t="str">
        <f t="shared" si="449"/>
        <v xml:space="preserve"> </v>
      </c>
      <c r="DP84" s="3" t="str">
        <f t="shared" si="450"/>
        <v xml:space="preserve"> </v>
      </c>
      <c r="DT84" s="37" t="e">
        <f t="shared" si="374"/>
        <v>#N/A</v>
      </c>
      <c r="DU84" s="7">
        <v>77</v>
      </c>
      <c r="DV84" s="7">
        <v>31</v>
      </c>
      <c r="DW84" s="7">
        <v>47</v>
      </c>
      <c r="DX84" s="7"/>
      <c r="DY84" s="7" t="e">
        <f t="shared" si="375"/>
        <v>#NUM!</v>
      </c>
      <c r="DZ84" s="7" t="e">
        <f t="shared" si="376"/>
        <v>#NUM!</v>
      </c>
      <c r="EA84" s="7" t="e">
        <f t="shared" si="377"/>
        <v>#NUM!</v>
      </c>
      <c r="EB84" s="7" t="e">
        <f t="shared" si="451"/>
        <v>#NUM!</v>
      </c>
      <c r="EC84" s="3" t="e">
        <f t="shared" si="378"/>
        <v>#NUM!</v>
      </c>
      <c r="ED84" s="3" t="str">
        <f t="shared" si="452"/>
        <v/>
      </c>
      <c r="EE84" s="3" t="e">
        <f t="shared" si="453"/>
        <v>#DIV/0!</v>
      </c>
      <c r="EF84" s="3" t="str">
        <f t="shared" si="454"/>
        <v/>
      </c>
      <c r="EG84" s="3" t="str">
        <f t="shared" si="455"/>
        <v/>
      </c>
      <c r="EH84" s="3" t="str">
        <f t="shared" si="456"/>
        <v/>
      </c>
      <c r="EI84" s="3" t="str">
        <f t="shared" si="457"/>
        <v/>
      </c>
      <c r="EJ84" s="3" t="e">
        <f t="shared" si="458"/>
        <v>#DIV/0!</v>
      </c>
      <c r="EK84" s="3" t="e">
        <f t="shared" si="459"/>
        <v>#DIV/0!</v>
      </c>
      <c r="EL84" s="3" t="str">
        <f t="shared" si="460"/>
        <v/>
      </c>
      <c r="EM84" s="3" t="str">
        <f t="shared" si="461"/>
        <v/>
      </c>
      <c r="EN84" s="3" t="str">
        <f t="shared" si="462"/>
        <v/>
      </c>
      <c r="EO84" s="3" t="e">
        <f t="shared" si="463"/>
        <v>#DIV/0!</v>
      </c>
      <c r="EP84" s="3" t="e">
        <f t="shared" si="464"/>
        <v>#DIV/0!</v>
      </c>
      <c r="EQ84" s="3" t="str">
        <f t="shared" si="465"/>
        <v/>
      </c>
      <c r="ER84" s="3" t="str">
        <f t="shared" si="466"/>
        <v/>
      </c>
      <c r="ES84" s="3" t="e">
        <f t="shared" si="467"/>
        <v>#DIV/0!</v>
      </c>
      <c r="ET84" s="3" t="e">
        <f t="shared" si="468"/>
        <v>#DIV/0!</v>
      </c>
      <c r="EU84" s="3" t="str">
        <f t="shared" si="469"/>
        <v/>
      </c>
      <c r="EV84" s="3" t="e">
        <f t="shared" si="470"/>
        <v>#DIV/0!</v>
      </c>
      <c r="EW84" s="3" t="e">
        <f t="shared" si="471"/>
        <v>#DIV/0!</v>
      </c>
      <c r="EX84" s="3" t="e">
        <f t="shared" si="472"/>
        <v>#NUM!</v>
      </c>
      <c r="EZ84" s="40">
        <f t="shared" si="379"/>
        <v>1</v>
      </c>
      <c r="FA84" s="9" t="e">
        <f t="shared" si="380"/>
        <v>#NUM!</v>
      </c>
      <c r="FB84" s="9" t="e">
        <f t="shared" si="381"/>
        <v>#N/A</v>
      </c>
      <c r="FC84" s="9" t="e">
        <f t="shared" si="382"/>
        <v>#N/A</v>
      </c>
      <c r="FD84" s="9" t="e">
        <f t="shared" si="383"/>
        <v>#N/A</v>
      </c>
      <c r="FE84" s="3" t="e">
        <f t="shared" si="473"/>
        <v>#NUM!</v>
      </c>
      <c r="FG84" s="3" t="str">
        <f t="shared" si="474"/>
        <v/>
      </c>
      <c r="FH84" s="3" t="e">
        <f t="shared" si="475"/>
        <v>#DIV/0!</v>
      </c>
      <c r="FI84" s="3" t="str">
        <f t="shared" si="476"/>
        <v/>
      </c>
      <c r="FJ84" s="3" t="str">
        <f t="shared" si="477"/>
        <v/>
      </c>
      <c r="FK84" s="3" t="str">
        <f t="shared" si="478"/>
        <v/>
      </c>
      <c r="FL84" s="3" t="str">
        <f t="shared" si="479"/>
        <v/>
      </c>
      <c r="FM84" s="3" t="e">
        <f t="shared" si="480"/>
        <v>#DIV/0!</v>
      </c>
      <c r="FN84" s="3" t="e">
        <f t="shared" si="481"/>
        <v>#DIV/0!</v>
      </c>
      <c r="FO84" s="3" t="str">
        <f t="shared" si="482"/>
        <v/>
      </c>
      <c r="FP84" s="3" t="str">
        <f t="shared" si="483"/>
        <v/>
      </c>
      <c r="FQ84" s="3" t="str">
        <f t="shared" si="484"/>
        <v/>
      </c>
      <c r="FR84" s="3" t="e">
        <f t="shared" si="485"/>
        <v>#DIV/0!</v>
      </c>
      <c r="FS84" s="3" t="e">
        <f t="shared" si="486"/>
        <v>#DIV/0!</v>
      </c>
      <c r="FT84" s="3" t="str">
        <f t="shared" si="487"/>
        <v/>
      </c>
      <c r="FU84" s="3" t="str">
        <f t="shared" si="488"/>
        <v/>
      </c>
      <c r="FV84" s="3" t="e">
        <f t="shared" si="489"/>
        <v>#DIV/0!</v>
      </c>
      <c r="FW84" s="3" t="e">
        <f t="shared" si="490"/>
        <v>#DIV/0!</v>
      </c>
      <c r="FX84" s="3" t="str">
        <f t="shared" si="491"/>
        <v/>
      </c>
      <c r="FY84" s="3" t="e">
        <f t="shared" si="492"/>
        <v>#DIV/0!</v>
      </c>
      <c r="FZ84" s="3" t="e">
        <f t="shared" si="493"/>
        <v>#DIV/0!</v>
      </c>
      <c r="GA84" s="3" t="e">
        <f t="shared" si="494"/>
        <v>#NUM!</v>
      </c>
      <c r="GB84" s="3" t="str">
        <f t="shared" si="495"/>
        <v/>
      </c>
      <c r="GC84" s="3" t="str">
        <f t="shared" si="496"/>
        <v/>
      </c>
      <c r="GD84" s="3" t="str">
        <f t="shared" si="497"/>
        <v/>
      </c>
      <c r="GE84" s="3" t="str">
        <f t="shared" si="498"/>
        <v/>
      </c>
      <c r="GF84" s="3" t="str">
        <f t="shared" si="499"/>
        <v/>
      </c>
      <c r="GG84" s="3" t="str">
        <f t="shared" si="500"/>
        <v/>
      </c>
      <c r="GI84" s="9" t="str">
        <f t="shared" si="532"/>
        <v/>
      </c>
      <c r="GJ84" s="9" t="str">
        <f t="shared" si="501"/>
        <v/>
      </c>
      <c r="GK84" s="9" t="str">
        <f t="shared" si="502"/>
        <v/>
      </c>
      <c r="GL84" s="41" t="e">
        <f t="shared" si="503"/>
        <v>#DIV/0!</v>
      </c>
      <c r="GM84" s="41" t="e">
        <f t="shared" si="504"/>
        <v>#DIV/0!</v>
      </c>
      <c r="GN84" s="41" t="e">
        <f t="shared" si="384"/>
        <v>#N/A</v>
      </c>
      <c r="GO84" s="41" t="e">
        <f t="shared" si="385"/>
        <v>#N/A</v>
      </c>
      <c r="GP84" s="3" t="e">
        <f t="shared" si="505"/>
        <v>#NUM!</v>
      </c>
      <c r="GQ84" s="55" t="e">
        <f t="shared" si="386"/>
        <v>#NUM!</v>
      </c>
      <c r="GR84" s="55" t="e">
        <f t="shared" si="387"/>
        <v>#NUM!</v>
      </c>
      <c r="GS84" s="3" t="e">
        <f t="shared" si="388"/>
        <v>#NUM!</v>
      </c>
      <c r="GT84" s="3" t="e">
        <f t="shared" si="389"/>
        <v>#NUM!</v>
      </c>
      <c r="GU84" s="3" t="e">
        <f t="shared" si="390"/>
        <v>#NUM!</v>
      </c>
      <c r="GV84" s="3" t="e">
        <f t="shared" si="391"/>
        <v>#NUM!</v>
      </c>
      <c r="GX84" s="37" t="e">
        <f t="shared" si="392"/>
        <v>#NUM!</v>
      </c>
      <c r="GZ84" s="3" t="e">
        <f t="shared" si="393"/>
        <v>#NUM!</v>
      </c>
      <c r="HA84" s="3" t="e">
        <f t="shared" ca="1" si="533"/>
        <v>#NUM!</v>
      </c>
      <c r="HB84" s="2" t="e">
        <f t="shared" ca="1" si="536"/>
        <v>#NUM!</v>
      </c>
      <c r="HC84" s="2" t="e">
        <f t="shared" ca="1" si="537"/>
        <v>#NUM!</v>
      </c>
      <c r="HD84" s="39" t="e">
        <f t="shared" ca="1" si="506"/>
        <v>#NUM!</v>
      </c>
      <c r="HF84" s="3" t="str">
        <f t="shared" si="394"/>
        <v/>
      </c>
      <c r="HG84" s="3" t="str">
        <f t="shared" si="395"/>
        <v/>
      </c>
      <c r="HH84" s="3" t="str">
        <f t="shared" ca="1" si="545"/>
        <v xml:space="preserve"> </v>
      </c>
      <c r="HI84" s="3" t="str">
        <f t="shared" ca="1" si="546"/>
        <v/>
      </c>
      <c r="HJ84" s="3" t="str">
        <f t="shared" ca="1" si="546"/>
        <v/>
      </c>
      <c r="HK84" s="3" t="str">
        <f t="shared" ca="1" si="546"/>
        <v/>
      </c>
      <c r="HL84" s="3" t="str">
        <f t="shared" ca="1" si="546"/>
        <v/>
      </c>
      <c r="HM84" s="3" t="str">
        <f t="shared" ca="1" si="547"/>
        <v/>
      </c>
      <c r="HN84" s="3" t="str">
        <f t="shared" ca="1" si="547"/>
        <v/>
      </c>
      <c r="HO84" s="3" t="str">
        <f t="shared" ca="1" si="547"/>
        <v/>
      </c>
      <c r="HP84" s="37" t="e">
        <f t="shared" ca="1" si="396"/>
        <v>#N/A</v>
      </c>
      <c r="HQ84" s="3" t="str">
        <f t="shared" ca="1" si="548"/>
        <v xml:space="preserve"> </v>
      </c>
      <c r="HR84" s="3" t="str">
        <f t="shared" ca="1" si="549"/>
        <v/>
      </c>
      <c r="HS84" s="3" t="str">
        <f t="shared" ca="1" si="549"/>
        <v/>
      </c>
      <c r="HT84" s="3" t="str">
        <f t="shared" ca="1" si="549"/>
        <v/>
      </c>
      <c r="HU84" s="3" t="str">
        <f t="shared" ca="1" si="549"/>
        <v/>
      </c>
      <c r="HV84" s="3" t="str">
        <f t="shared" ca="1" si="550"/>
        <v/>
      </c>
      <c r="HW84" s="3" t="str">
        <f t="shared" ca="1" si="550"/>
        <v/>
      </c>
      <c r="HX84" s="3" t="str">
        <f t="shared" ca="1" si="550"/>
        <v/>
      </c>
      <c r="HY84" s="37" t="e">
        <f t="shared" ca="1" si="397"/>
        <v>#N/A</v>
      </c>
      <c r="IA84" s="3" t="e">
        <f t="shared" ca="1" si="507"/>
        <v>#NUM!</v>
      </c>
      <c r="IB84" s="3" t="e">
        <f t="shared" ca="1" si="534"/>
        <v>#NUM!</v>
      </c>
      <c r="IC84" s="2" t="e">
        <f t="shared" ca="1" si="508"/>
        <v>#NUM!</v>
      </c>
      <c r="ID84" s="37" t="e">
        <f t="shared" ca="1" si="398"/>
        <v>#NUM!</v>
      </c>
      <c r="IE84" s="3" t="e">
        <f t="shared" ca="1" si="509"/>
        <v>#NUM!</v>
      </c>
      <c r="IF84" s="3" t="e">
        <f t="shared" ca="1" si="510"/>
        <v>#NUM!</v>
      </c>
      <c r="IG84" s="2" t="e">
        <f t="shared" ca="1" si="511"/>
        <v>#NUM!</v>
      </c>
      <c r="IH84" s="37" t="e">
        <f t="shared" ca="1" si="399"/>
        <v>#NUM!</v>
      </c>
      <c r="II84" s="3" t="e">
        <f t="shared" si="512"/>
        <v>#N/A</v>
      </c>
      <c r="IJ84" s="3" t="e">
        <f t="shared" si="513"/>
        <v>#N/A</v>
      </c>
      <c r="IK84" s="3" t="e">
        <f t="shared" ca="1" si="346"/>
        <v>#N/A</v>
      </c>
      <c r="IL84" s="3" t="e">
        <f t="shared" ca="1" si="270"/>
        <v>#N/A</v>
      </c>
      <c r="IM84" s="3" t="e">
        <f t="shared" ca="1" si="267"/>
        <v>#N/A</v>
      </c>
      <c r="IN84" s="3" t="e">
        <f t="shared" ca="1" si="265"/>
        <v>#N/A</v>
      </c>
      <c r="IO84" s="3" t="e">
        <f t="shared" ca="1" si="265"/>
        <v>#N/A</v>
      </c>
      <c r="IP84" s="3" t="e">
        <f t="shared" ca="1" si="265"/>
        <v>#N/A</v>
      </c>
      <c r="IQ84" s="3" t="e">
        <f t="shared" ca="1" si="265"/>
        <v>#N/A</v>
      </c>
      <c r="IR84" s="3" t="e">
        <f t="shared" ca="1" si="265"/>
        <v>#N/A</v>
      </c>
      <c r="IS84" s="3" t="e">
        <f t="shared" ca="1" si="265"/>
        <v>#N/A</v>
      </c>
      <c r="IT84" s="3" t="e">
        <f t="shared" ca="1" si="265"/>
        <v>#N/A</v>
      </c>
      <c r="IU84" s="3" t="e">
        <f t="shared" ca="1" si="265"/>
        <v>#N/A</v>
      </c>
      <c r="IV84" s="3" t="e">
        <f t="shared" ca="1" si="265"/>
        <v>#N/A</v>
      </c>
      <c r="IW84" s="3" t="e">
        <f t="shared" ca="1" si="265"/>
        <v>#N/A</v>
      </c>
      <c r="IX84" s="3" t="e">
        <f t="shared" ca="1" si="265"/>
        <v>#N/A</v>
      </c>
      <c r="IY84" s="3" t="e">
        <f t="shared" ca="1" si="265"/>
        <v>#N/A</v>
      </c>
      <c r="IZ84" s="37" t="e">
        <f t="shared" ca="1" si="400"/>
        <v>#N/A</v>
      </c>
      <c r="JB84" s="3" t="str">
        <f t="shared" si="514"/>
        <v/>
      </c>
      <c r="JC84" s="55" t="e">
        <f t="shared" si="401"/>
        <v>#NUM!</v>
      </c>
      <c r="JD84" s="41" t="e">
        <f t="shared" si="515"/>
        <v>#NUM!</v>
      </c>
      <c r="JE84" s="41" t="e">
        <f t="shared" si="516"/>
        <v>#NUM!</v>
      </c>
      <c r="JF84" s="3" t="e">
        <f t="shared" si="517"/>
        <v>#NUM!</v>
      </c>
      <c r="JG84" s="41" t="e">
        <f t="shared" si="518"/>
        <v>#NUM!</v>
      </c>
      <c r="JH84" s="41" t="e">
        <f t="shared" si="519"/>
        <v>#NUM!</v>
      </c>
      <c r="JJ84" s="37" t="e">
        <f t="shared" si="520"/>
        <v>#NUM!</v>
      </c>
      <c r="JL84" s="3" t="e">
        <f t="shared" si="521"/>
        <v>#NUM!</v>
      </c>
      <c r="JM84" s="3" t="e">
        <f t="shared" ca="1" si="535"/>
        <v>#NUM!</v>
      </c>
      <c r="JP84" s="37" t="e">
        <f t="shared" ca="1" si="522"/>
        <v>#NUM!</v>
      </c>
      <c r="JR84" s="37" t="str">
        <f t="shared" si="523"/>
        <v/>
      </c>
      <c r="JS84" s="3" t="str">
        <f t="shared" si="524"/>
        <v/>
      </c>
      <c r="JT84" s="3" t="str">
        <f t="shared" ca="1" si="551"/>
        <v xml:space="preserve"> </v>
      </c>
      <c r="JU84" s="3" t="str">
        <f t="shared" ca="1" si="552"/>
        <v/>
      </c>
      <c r="JV84" s="3" t="str">
        <f t="shared" ca="1" si="552"/>
        <v/>
      </c>
      <c r="JW84" s="3" t="str">
        <f t="shared" ca="1" si="552"/>
        <v/>
      </c>
      <c r="JX84" s="3" t="str">
        <f t="shared" ca="1" si="552"/>
        <v/>
      </c>
      <c r="JY84" s="3" t="str">
        <f t="shared" ca="1" si="553"/>
        <v/>
      </c>
      <c r="JZ84" s="3" t="str">
        <f t="shared" ca="1" si="553"/>
        <v/>
      </c>
      <c r="KA84" s="3" t="str">
        <f t="shared" ca="1" si="553"/>
        <v/>
      </c>
      <c r="KB84" s="3" t="e">
        <f t="shared" ca="1" si="525"/>
        <v>#N/A</v>
      </c>
      <c r="KC84" s="3" t="str">
        <f t="shared" ca="1" si="554"/>
        <v xml:space="preserve"> </v>
      </c>
      <c r="KD84" s="3" t="str">
        <f t="shared" ca="1" si="555"/>
        <v/>
      </c>
      <c r="KE84" s="3" t="str">
        <f t="shared" ca="1" si="555"/>
        <v/>
      </c>
      <c r="KF84" s="3" t="str">
        <f t="shared" ca="1" si="555"/>
        <v/>
      </c>
      <c r="KG84" s="3" t="str">
        <f t="shared" ca="1" si="555"/>
        <v/>
      </c>
      <c r="KH84" s="3" t="str">
        <f t="shared" ca="1" si="556"/>
        <v/>
      </c>
      <c r="KI84" s="3" t="str">
        <f t="shared" ca="1" si="556"/>
        <v/>
      </c>
      <c r="KJ84" s="3" t="str">
        <f t="shared" ca="1" si="556"/>
        <v/>
      </c>
      <c r="KK84" s="3" t="e">
        <f t="shared" ca="1" si="526"/>
        <v>#N/A</v>
      </c>
      <c r="KU84" s="3" t="e">
        <f t="shared" si="527"/>
        <v>#NUM!</v>
      </c>
      <c r="KV84" s="3" t="e">
        <f t="shared" si="528"/>
        <v>#NUM!</v>
      </c>
      <c r="KW84" s="3" t="e">
        <f t="shared" ca="1" si="347"/>
        <v>#NUM!</v>
      </c>
      <c r="KX84" s="3" t="e">
        <f t="shared" ca="1" si="272"/>
        <v>#NUM!</v>
      </c>
      <c r="KY84" s="3" t="e">
        <f t="shared" ca="1" si="268"/>
        <v>#NUM!</v>
      </c>
      <c r="KZ84" s="3" t="e">
        <f t="shared" ca="1" si="266"/>
        <v>#NUM!</v>
      </c>
      <c r="LA84" s="3" t="e">
        <f t="shared" ca="1" si="266"/>
        <v>#NUM!</v>
      </c>
      <c r="LB84" s="3" t="e">
        <f t="shared" ca="1" si="266"/>
        <v>#NUM!</v>
      </c>
      <c r="LC84" s="3" t="e">
        <f t="shared" ca="1" si="266"/>
        <v>#NUM!</v>
      </c>
      <c r="LD84" s="3" t="e">
        <f t="shared" ca="1" si="266"/>
        <v>#NUM!</v>
      </c>
      <c r="LE84" s="3" t="e">
        <f t="shared" ca="1" si="266"/>
        <v>#NUM!</v>
      </c>
      <c r="LF84" s="3" t="e">
        <f t="shared" ca="1" si="266"/>
        <v>#NUM!</v>
      </c>
      <c r="LG84" s="3" t="e">
        <f t="shared" ca="1" si="266"/>
        <v>#NUM!</v>
      </c>
      <c r="LH84" s="3" t="e">
        <f t="shared" ca="1" si="266"/>
        <v>#NUM!</v>
      </c>
      <c r="LI84" s="3" t="e">
        <f t="shared" ca="1" si="266"/>
        <v>#NUM!</v>
      </c>
      <c r="LJ84" s="3" t="e">
        <f t="shared" ca="1" si="266"/>
        <v>#NUM!</v>
      </c>
      <c r="LK84" s="3" t="e">
        <f t="shared" ca="1" si="266"/>
        <v>#NUM!</v>
      </c>
      <c r="LL84" s="37" t="e">
        <f t="shared" ca="1" si="402"/>
        <v>#NUM!</v>
      </c>
    </row>
    <row r="85" spans="1:324" s="3" customFormat="1">
      <c r="A85" s="42" t="e">
        <f>IF(D85="","",Data!C93)</f>
        <v>#N/A</v>
      </c>
      <c r="B85" s="5" t="e">
        <f>IF(D85="","",Data!B93)</f>
        <v>#N/A</v>
      </c>
      <c r="C85" s="3">
        <v>77</v>
      </c>
      <c r="D85" s="3" t="e">
        <f>IF(Data!C93="", NA(), Data!C93)</f>
        <v>#N/A</v>
      </c>
      <c r="E85" s="3" t="str">
        <f>IF(Data!C93="", " ", Data!D93)</f>
        <v xml:space="preserve"> </v>
      </c>
      <c r="F85" s="3" t="str">
        <f>IF(E85=" "," ",Data!F$26)</f>
        <v xml:space="preserve"> </v>
      </c>
      <c r="G85" s="3" t="str">
        <f>IF($C85&lt;Data!$F$37,"x"," ")</f>
        <v xml:space="preserve"> </v>
      </c>
      <c r="H85" s="3" t="e">
        <f>IF(I85="",#REF!,I85)</f>
        <v>#N/A</v>
      </c>
      <c r="I85" s="2" t="e">
        <f t="shared" si="403"/>
        <v>#N/A</v>
      </c>
      <c r="J85" s="3" t="str">
        <f>IF(AND(Data!$F$37&lt;&gt;""),IF(AD85=$E85,1,""))</f>
        <v/>
      </c>
      <c r="K85" s="3">
        <f>IF(AND(Data!$F$40&lt;&gt;""),IF(AE85=$E85,2,""))</f>
        <v>2</v>
      </c>
      <c r="L85" s="3" t="str">
        <f>IF(AND(Data!$F$43&lt;&gt;""),IF(AF85=$E85,3,""))</f>
        <v/>
      </c>
      <c r="M85" s="3" t="str">
        <f>IF(AND(Data!$F$46&lt;&gt;""),IF(AG85=$E85,4,""))</f>
        <v/>
      </c>
      <c r="N85" s="3" t="str">
        <f>IF(AND(Data!$F$49&lt;&gt;""),IF(AH85=$E85,5,""))</f>
        <v/>
      </c>
      <c r="O85" s="3" t="str">
        <f>IF(AND(Calc!$LQ$3&lt;&gt;""),IF(AI85=$E85,6,""))</f>
        <v/>
      </c>
      <c r="P85" s="3">
        <f t="shared" si="404"/>
        <v>2</v>
      </c>
      <c r="Q85" s="3">
        <f t="shared" si="405"/>
        <v>2</v>
      </c>
      <c r="R85" s="3" t="str">
        <f t="shared" si="406"/>
        <v/>
      </c>
      <c r="S85" s="3" t="str">
        <f t="shared" si="407"/>
        <v/>
      </c>
      <c r="T85" s="3" t="str">
        <f t="shared" si="408"/>
        <v/>
      </c>
      <c r="U85" s="3">
        <f t="shared" si="409"/>
        <v>2</v>
      </c>
      <c r="V85" s="3">
        <f t="shared" si="410"/>
        <v>2</v>
      </c>
      <c r="W85" s="3" t="str">
        <f t="shared" si="411"/>
        <v/>
      </c>
      <c r="X85" s="3" t="str">
        <f t="shared" si="412"/>
        <v/>
      </c>
      <c r="Y85" s="3">
        <f t="shared" si="413"/>
        <v>2</v>
      </c>
      <c r="Z85" s="3">
        <f t="shared" si="414"/>
        <v>2</v>
      </c>
      <c r="AA85" s="3" t="str">
        <f t="shared" si="415"/>
        <v/>
      </c>
      <c r="AB85" s="3">
        <f t="shared" si="416"/>
        <v>2</v>
      </c>
      <c r="AC85" s="49">
        <f t="shared" si="417"/>
        <v>2</v>
      </c>
      <c r="AD85" s="3" t="str">
        <f>IF($C85&lt;Data!$F$37,E85,"")</f>
        <v/>
      </c>
      <c r="AE85" s="3" t="str">
        <f>IF(AND($C85&gt;=Data!$F$37),IF($C85&lt;Data!$F$40,E85,""))</f>
        <v xml:space="preserve"> </v>
      </c>
      <c r="AF85" s="3" t="b">
        <f>IF(AND($C85&gt;=Data!$F$40),IF($C85&lt;Data!$F$43,E85,""))</f>
        <v>0</v>
      </c>
      <c r="AG85" s="3" t="b">
        <f>IF(AND($C85&gt;=Data!$F$43),IF($C85&lt;Data!$F$46,E85,""))</f>
        <v>0</v>
      </c>
      <c r="AH85" s="3" t="b">
        <f>IF(AND($C85&gt;=Data!$F$46),IF($C85&lt;Data!$F$49,E85,""))</f>
        <v>0</v>
      </c>
      <c r="AI85" s="3" t="b">
        <f>IF(AND($C85&gt;=Data!$F$49),IF($C85&lt;=Calc!$LQ$3,E85,""))</f>
        <v>0</v>
      </c>
      <c r="AJ85" s="3" t="str">
        <f t="shared" si="349"/>
        <v xml:space="preserve"> </v>
      </c>
      <c r="AK85" s="3" t="str">
        <f t="shared" si="350"/>
        <v/>
      </c>
      <c r="AL85" s="3" t="e">
        <f t="shared" si="418"/>
        <v>#NUM!</v>
      </c>
      <c r="AM85" s="3" t="str">
        <f t="shared" si="419"/>
        <v/>
      </c>
      <c r="AN85" s="3" t="str">
        <f t="shared" si="420"/>
        <v/>
      </c>
      <c r="AO85" s="3" t="str">
        <f t="shared" si="421"/>
        <v/>
      </c>
      <c r="AP85" s="3" t="str">
        <f t="shared" si="422"/>
        <v/>
      </c>
      <c r="AQ85" s="3" t="e">
        <f t="shared" si="338"/>
        <v>#NUM!</v>
      </c>
      <c r="AR85" s="3" t="e">
        <f t="shared" si="339"/>
        <v>#NUM!</v>
      </c>
      <c r="AS85" s="3" t="str">
        <f t="shared" si="340"/>
        <v/>
      </c>
      <c r="AT85" s="3" t="str">
        <f t="shared" si="423"/>
        <v/>
      </c>
      <c r="AU85" s="3" t="str">
        <f t="shared" si="424"/>
        <v/>
      </c>
      <c r="AV85" s="3" t="e">
        <f t="shared" si="425"/>
        <v>#NUM!</v>
      </c>
      <c r="AW85" s="3" t="e">
        <f t="shared" si="426"/>
        <v>#NUM!</v>
      </c>
      <c r="AX85" s="3" t="str">
        <f t="shared" si="427"/>
        <v/>
      </c>
      <c r="AY85" s="3" t="str">
        <f t="shared" si="428"/>
        <v/>
      </c>
      <c r="AZ85" s="3" t="e">
        <f t="shared" si="429"/>
        <v>#NUM!</v>
      </c>
      <c r="BA85" s="3" t="e">
        <f t="shared" si="430"/>
        <v>#NUM!</v>
      </c>
      <c r="BB85" s="3" t="str">
        <f t="shared" si="431"/>
        <v/>
      </c>
      <c r="BC85" s="3" t="e">
        <f t="shared" si="432"/>
        <v>#NUM!</v>
      </c>
      <c r="BD85" s="3" t="e">
        <f t="shared" si="433"/>
        <v>#NUM!</v>
      </c>
      <c r="BE85" s="3" t="e">
        <f t="shared" si="434"/>
        <v>#NUM!</v>
      </c>
      <c r="BF85" s="9" t="e">
        <f t="shared" si="351"/>
        <v>#N/A</v>
      </c>
      <c r="BG85" s="3" t="e">
        <f t="shared" si="352"/>
        <v>#N/A</v>
      </c>
      <c r="BH85" s="3" t="e">
        <f t="shared" si="348"/>
        <v>#N/A</v>
      </c>
      <c r="BI85" s="3" t="e">
        <f t="shared" si="435"/>
        <v>#NUM!</v>
      </c>
      <c r="BJ85" s="44" t="str">
        <f t="shared" si="436"/>
        <v/>
      </c>
      <c r="BK85" s="52">
        <f t="shared" si="353"/>
        <v>2</v>
      </c>
      <c r="BL85" s="52" t="str">
        <f t="shared" ca="1" si="538"/>
        <v xml:space="preserve"> </v>
      </c>
      <c r="BM85" s="52" t="str">
        <f t="shared" ca="1" si="539"/>
        <v xml:space="preserve"> </v>
      </c>
      <c r="BN85" s="52" t="str">
        <f t="shared" ca="1" si="539"/>
        <v xml:space="preserve"> </v>
      </c>
      <c r="BO85" s="52" t="str">
        <f t="shared" ca="1" si="539"/>
        <v xml:space="preserve"> </v>
      </c>
      <c r="BP85" s="52" t="str">
        <f t="shared" ca="1" si="539"/>
        <v xml:space="preserve"> </v>
      </c>
      <c r="BQ85" s="52" t="str">
        <f t="shared" ca="1" si="540"/>
        <v xml:space="preserve"> </v>
      </c>
      <c r="BR85" s="52" t="e">
        <f t="shared" ca="1" si="354"/>
        <v>#N/A</v>
      </c>
      <c r="BS85" s="52"/>
      <c r="BT85" s="3" t="str">
        <f t="shared" si="355"/>
        <v/>
      </c>
      <c r="BU85" s="3">
        <f t="shared" si="356"/>
        <v>0</v>
      </c>
      <c r="BV85" s="3">
        <f t="shared" si="437"/>
        <v>1</v>
      </c>
      <c r="BW85" s="3">
        <f t="shared" si="438"/>
        <v>0</v>
      </c>
      <c r="BX85" s="3" t="str">
        <f t="shared" ca="1" si="357"/>
        <v xml:space="preserve"> </v>
      </c>
      <c r="BY85" s="3" t="str">
        <f t="shared" ca="1" si="541"/>
        <v/>
      </c>
      <c r="BZ85" s="3" t="str">
        <f t="shared" ca="1" si="541"/>
        <v/>
      </c>
      <c r="CA85" s="3" t="str">
        <f t="shared" ca="1" si="541"/>
        <v/>
      </c>
      <c r="CB85" s="3" t="str">
        <f t="shared" ca="1" si="541"/>
        <v/>
      </c>
      <c r="CC85" s="3" t="str">
        <f t="shared" ca="1" si="542"/>
        <v/>
      </c>
      <c r="CD85" s="3" t="str">
        <f t="shared" ca="1" si="358"/>
        <v/>
      </c>
      <c r="CE85" s="3" t="str">
        <f t="shared" ca="1" si="359"/>
        <v/>
      </c>
      <c r="CF85" s="3" t="str">
        <f t="shared" si="360"/>
        <v/>
      </c>
      <c r="CG85" s="37" t="e">
        <f t="shared" ca="1" si="361"/>
        <v>#N/A</v>
      </c>
      <c r="CH85" s="3" t="str">
        <f t="shared" si="362"/>
        <v/>
      </c>
      <c r="CI85" s="3">
        <f t="shared" si="439"/>
        <v>0</v>
      </c>
      <c r="CJ85" s="3">
        <f t="shared" si="529"/>
        <v>1</v>
      </c>
      <c r="CK85" s="3">
        <f t="shared" si="440"/>
        <v>0</v>
      </c>
      <c r="CL85" s="3" t="str">
        <f t="shared" ca="1" si="363"/>
        <v xml:space="preserve"> </v>
      </c>
      <c r="CM85" s="3" t="str">
        <f t="shared" ca="1" si="543"/>
        <v/>
      </c>
      <c r="CN85" s="3" t="str">
        <f t="shared" ca="1" si="543"/>
        <v/>
      </c>
      <c r="CO85" s="3" t="str">
        <f t="shared" ca="1" si="543"/>
        <v/>
      </c>
      <c r="CP85" s="3" t="str">
        <f t="shared" ca="1" si="543"/>
        <v/>
      </c>
      <c r="CQ85" s="3" t="str">
        <f t="shared" ca="1" si="544"/>
        <v/>
      </c>
      <c r="CR85" s="3" t="str">
        <f t="shared" ca="1" si="441"/>
        <v/>
      </c>
      <c r="CS85" s="3" t="str">
        <f t="shared" ca="1" si="364"/>
        <v/>
      </c>
      <c r="CT85" s="3" t="str">
        <f t="shared" si="442"/>
        <v/>
      </c>
      <c r="CU85" s="37" t="e">
        <f t="shared" ca="1" si="443"/>
        <v>#N/A</v>
      </c>
      <c r="CW85" s="3" t="str">
        <f t="shared" ca="1" si="444"/>
        <v/>
      </c>
      <c r="CX85" s="3">
        <f t="shared" ca="1" si="530"/>
        <v>0</v>
      </c>
      <c r="CY85" s="2">
        <f t="shared" ca="1" si="445"/>
        <v>0</v>
      </c>
      <c r="CZ85" s="3" t="str">
        <f t="shared" ca="1" si="365"/>
        <v/>
      </c>
      <c r="DA85" s="3" t="str">
        <f t="shared" ca="1" si="366"/>
        <v/>
      </c>
      <c r="DB85" s="3" t="str">
        <f t="shared" ca="1" si="367"/>
        <v/>
      </c>
      <c r="DC85" s="3" t="str">
        <f t="shared" ca="1" si="368"/>
        <v/>
      </c>
      <c r="DD85" s="37" t="e">
        <f t="shared" ca="1" si="369"/>
        <v>#N/A</v>
      </c>
      <c r="DE85" s="3" t="str">
        <f t="shared" ca="1" si="446"/>
        <v/>
      </c>
      <c r="DF85" s="3">
        <f t="shared" ca="1" si="531"/>
        <v>0</v>
      </c>
      <c r="DG85" s="2">
        <f t="shared" ca="1" si="447"/>
        <v>0</v>
      </c>
      <c r="DH85" s="3" t="str">
        <f t="shared" ca="1" si="370"/>
        <v/>
      </c>
      <c r="DI85" s="3" t="str">
        <f t="shared" ca="1" si="273"/>
        <v/>
      </c>
      <c r="DJ85" s="3" t="str">
        <f t="shared" ca="1" si="371"/>
        <v/>
      </c>
      <c r="DK85" s="3" t="str">
        <f t="shared" ca="1" si="448"/>
        <v/>
      </c>
      <c r="DL85" s="37" t="e">
        <f t="shared" ca="1" si="372"/>
        <v>#N/A</v>
      </c>
      <c r="DN85" s="2" t="str">
        <f t="shared" si="373"/>
        <v xml:space="preserve"> </v>
      </c>
      <c r="DO85" s="3" t="str">
        <f t="shared" si="449"/>
        <v xml:space="preserve"> </v>
      </c>
      <c r="DP85" s="3" t="str">
        <f t="shared" si="450"/>
        <v xml:space="preserve"> </v>
      </c>
      <c r="DT85" s="37" t="e">
        <f t="shared" si="374"/>
        <v>#N/A</v>
      </c>
      <c r="DU85" s="7">
        <v>78</v>
      </c>
      <c r="DV85" s="7">
        <v>32</v>
      </c>
      <c r="DW85" s="7">
        <v>47</v>
      </c>
      <c r="DX85" s="7"/>
      <c r="DY85" s="7" t="e">
        <f t="shared" si="375"/>
        <v>#NUM!</v>
      </c>
      <c r="DZ85" s="7" t="e">
        <f t="shared" si="376"/>
        <v>#NUM!</v>
      </c>
      <c r="EA85" s="7" t="e">
        <f t="shared" si="377"/>
        <v>#NUM!</v>
      </c>
      <c r="EB85" s="7" t="e">
        <f t="shared" si="451"/>
        <v>#NUM!</v>
      </c>
      <c r="EC85" s="3" t="e">
        <f t="shared" si="378"/>
        <v>#NUM!</v>
      </c>
      <c r="ED85" s="3" t="str">
        <f t="shared" si="452"/>
        <v/>
      </c>
      <c r="EE85" s="3" t="e">
        <f t="shared" si="453"/>
        <v>#DIV/0!</v>
      </c>
      <c r="EF85" s="3" t="str">
        <f t="shared" si="454"/>
        <v/>
      </c>
      <c r="EG85" s="3" t="str">
        <f t="shared" si="455"/>
        <v/>
      </c>
      <c r="EH85" s="3" t="str">
        <f t="shared" si="456"/>
        <v/>
      </c>
      <c r="EI85" s="3" t="str">
        <f t="shared" si="457"/>
        <v/>
      </c>
      <c r="EJ85" s="3" t="e">
        <f t="shared" si="458"/>
        <v>#DIV/0!</v>
      </c>
      <c r="EK85" s="3" t="e">
        <f t="shared" si="459"/>
        <v>#DIV/0!</v>
      </c>
      <c r="EL85" s="3" t="str">
        <f t="shared" si="460"/>
        <v/>
      </c>
      <c r="EM85" s="3" t="str">
        <f t="shared" si="461"/>
        <v/>
      </c>
      <c r="EN85" s="3" t="str">
        <f t="shared" si="462"/>
        <v/>
      </c>
      <c r="EO85" s="3" t="e">
        <f t="shared" si="463"/>
        <v>#DIV/0!</v>
      </c>
      <c r="EP85" s="3" t="e">
        <f t="shared" si="464"/>
        <v>#DIV/0!</v>
      </c>
      <c r="EQ85" s="3" t="str">
        <f t="shared" si="465"/>
        <v/>
      </c>
      <c r="ER85" s="3" t="str">
        <f t="shared" si="466"/>
        <v/>
      </c>
      <c r="ES85" s="3" t="e">
        <f t="shared" si="467"/>
        <v>#DIV/0!</v>
      </c>
      <c r="ET85" s="3" t="e">
        <f t="shared" si="468"/>
        <v>#DIV/0!</v>
      </c>
      <c r="EU85" s="3" t="str">
        <f t="shared" si="469"/>
        <v/>
      </c>
      <c r="EV85" s="3" t="e">
        <f t="shared" si="470"/>
        <v>#DIV/0!</v>
      </c>
      <c r="EW85" s="3" t="e">
        <f t="shared" si="471"/>
        <v>#DIV/0!</v>
      </c>
      <c r="EX85" s="3" t="e">
        <f t="shared" si="472"/>
        <v>#NUM!</v>
      </c>
      <c r="EZ85" s="40">
        <f t="shared" si="379"/>
        <v>1</v>
      </c>
      <c r="FA85" s="9" t="e">
        <f t="shared" si="380"/>
        <v>#NUM!</v>
      </c>
      <c r="FB85" s="9" t="e">
        <f t="shared" si="381"/>
        <v>#N/A</v>
      </c>
      <c r="FC85" s="9" t="e">
        <f t="shared" si="382"/>
        <v>#N/A</v>
      </c>
      <c r="FD85" s="9" t="e">
        <f t="shared" si="383"/>
        <v>#N/A</v>
      </c>
      <c r="FE85" s="3" t="e">
        <f t="shared" si="473"/>
        <v>#NUM!</v>
      </c>
      <c r="FG85" s="3" t="str">
        <f t="shared" si="474"/>
        <v/>
      </c>
      <c r="FH85" s="3" t="e">
        <f t="shared" si="475"/>
        <v>#DIV/0!</v>
      </c>
      <c r="FI85" s="3" t="str">
        <f t="shared" si="476"/>
        <v/>
      </c>
      <c r="FJ85" s="3" t="str">
        <f t="shared" si="477"/>
        <v/>
      </c>
      <c r="FK85" s="3" t="str">
        <f t="shared" si="478"/>
        <v/>
      </c>
      <c r="FL85" s="3" t="str">
        <f t="shared" si="479"/>
        <v/>
      </c>
      <c r="FM85" s="3" t="e">
        <f t="shared" si="480"/>
        <v>#DIV/0!</v>
      </c>
      <c r="FN85" s="3" t="e">
        <f t="shared" si="481"/>
        <v>#DIV/0!</v>
      </c>
      <c r="FO85" s="3" t="str">
        <f t="shared" si="482"/>
        <v/>
      </c>
      <c r="FP85" s="3" t="str">
        <f t="shared" si="483"/>
        <v/>
      </c>
      <c r="FQ85" s="3" t="str">
        <f t="shared" si="484"/>
        <v/>
      </c>
      <c r="FR85" s="3" t="e">
        <f t="shared" si="485"/>
        <v>#DIV/0!</v>
      </c>
      <c r="FS85" s="3" t="e">
        <f t="shared" si="486"/>
        <v>#DIV/0!</v>
      </c>
      <c r="FT85" s="3" t="str">
        <f t="shared" si="487"/>
        <v/>
      </c>
      <c r="FU85" s="3" t="str">
        <f t="shared" si="488"/>
        <v/>
      </c>
      <c r="FV85" s="3" t="e">
        <f t="shared" si="489"/>
        <v>#DIV/0!</v>
      </c>
      <c r="FW85" s="3" t="e">
        <f t="shared" si="490"/>
        <v>#DIV/0!</v>
      </c>
      <c r="FX85" s="3" t="str">
        <f t="shared" si="491"/>
        <v/>
      </c>
      <c r="FY85" s="3" t="e">
        <f t="shared" si="492"/>
        <v>#DIV/0!</v>
      </c>
      <c r="FZ85" s="3" t="e">
        <f t="shared" si="493"/>
        <v>#DIV/0!</v>
      </c>
      <c r="GA85" s="3" t="e">
        <f t="shared" si="494"/>
        <v>#NUM!</v>
      </c>
      <c r="GB85" s="3" t="str">
        <f t="shared" si="495"/>
        <v/>
      </c>
      <c r="GC85" s="3" t="str">
        <f t="shared" si="496"/>
        <v/>
      </c>
      <c r="GD85" s="3" t="str">
        <f t="shared" si="497"/>
        <v/>
      </c>
      <c r="GE85" s="3" t="str">
        <f t="shared" si="498"/>
        <v/>
      </c>
      <c r="GF85" s="3" t="str">
        <f t="shared" si="499"/>
        <v/>
      </c>
      <c r="GG85" s="3" t="str">
        <f t="shared" si="500"/>
        <v/>
      </c>
      <c r="GI85" s="9" t="str">
        <f t="shared" si="532"/>
        <v/>
      </c>
      <c r="GJ85" s="9" t="str">
        <f t="shared" si="501"/>
        <v/>
      </c>
      <c r="GK85" s="9" t="str">
        <f t="shared" si="502"/>
        <v/>
      </c>
      <c r="GL85" s="41" t="e">
        <f t="shared" si="503"/>
        <v>#DIV/0!</v>
      </c>
      <c r="GM85" s="41" t="e">
        <f t="shared" si="504"/>
        <v>#DIV/0!</v>
      </c>
      <c r="GN85" s="41" t="e">
        <f t="shared" si="384"/>
        <v>#N/A</v>
      </c>
      <c r="GO85" s="41" t="e">
        <f t="shared" si="385"/>
        <v>#N/A</v>
      </c>
      <c r="GP85" s="3" t="e">
        <f t="shared" si="505"/>
        <v>#NUM!</v>
      </c>
      <c r="GQ85" s="55" t="e">
        <f t="shared" si="386"/>
        <v>#NUM!</v>
      </c>
      <c r="GR85" s="55" t="e">
        <f t="shared" si="387"/>
        <v>#NUM!</v>
      </c>
      <c r="GS85" s="3" t="e">
        <f t="shared" si="388"/>
        <v>#NUM!</v>
      </c>
      <c r="GT85" s="3" t="e">
        <f t="shared" si="389"/>
        <v>#NUM!</v>
      </c>
      <c r="GU85" s="3" t="e">
        <f t="shared" si="390"/>
        <v>#NUM!</v>
      </c>
      <c r="GV85" s="3" t="e">
        <f t="shared" si="391"/>
        <v>#NUM!</v>
      </c>
      <c r="GX85" s="37" t="e">
        <f t="shared" si="392"/>
        <v>#NUM!</v>
      </c>
      <c r="GZ85" s="3" t="e">
        <f t="shared" si="393"/>
        <v>#NUM!</v>
      </c>
      <c r="HA85" s="3" t="e">
        <f t="shared" ca="1" si="533"/>
        <v>#NUM!</v>
      </c>
      <c r="HB85" s="2" t="e">
        <f t="shared" ca="1" si="536"/>
        <v>#NUM!</v>
      </c>
      <c r="HC85" s="2" t="e">
        <f t="shared" ca="1" si="537"/>
        <v>#NUM!</v>
      </c>
      <c r="HD85" s="39" t="e">
        <f t="shared" ca="1" si="506"/>
        <v>#NUM!</v>
      </c>
      <c r="HF85" s="3" t="str">
        <f t="shared" si="394"/>
        <v/>
      </c>
      <c r="HG85" s="3" t="str">
        <f t="shared" si="395"/>
        <v/>
      </c>
      <c r="HH85" s="3" t="str">
        <f t="shared" ca="1" si="545"/>
        <v xml:space="preserve"> </v>
      </c>
      <c r="HI85" s="3" t="str">
        <f t="shared" ca="1" si="546"/>
        <v/>
      </c>
      <c r="HJ85" s="3" t="str">
        <f t="shared" ca="1" si="546"/>
        <v/>
      </c>
      <c r="HK85" s="3" t="str">
        <f t="shared" ca="1" si="546"/>
        <v/>
      </c>
      <c r="HL85" s="3" t="str">
        <f t="shared" ca="1" si="546"/>
        <v/>
      </c>
      <c r="HM85" s="3" t="str">
        <f t="shared" ca="1" si="547"/>
        <v/>
      </c>
      <c r="HN85" s="3" t="str">
        <f t="shared" ca="1" si="547"/>
        <v/>
      </c>
      <c r="HO85" s="3" t="str">
        <f t="shared" ca="1" si="547"/>
        <v/>
      </c>
      <c r="HP85" s="37" t="e">
        <f t="shared" ca="1" si="396"/>
        <v>#N/A</v>
      </c>
      <c r="HQ85" s="3" t="str">
        <f t="shared" ca="1" si="548"/>
        <v xml:space="preserve"> </v>
      </c>
      <c r="HR85" s="3" t="str">
        <f t="shared" ca="1" si="549"/>
        <v/>
      </c>
      <c r="HS85" s="3" t="str">
        <f t="shared" ca="1" si="549"/>
        <v/>
      </c>
      <c r="HT85" s="3" t="str">
        <f t="shared" ca="1" si="549"/>
        <v/>
      </c>
      <c r="HU85" s="3" t="str">
        <f t="shared" ca="1" si="549"/>
        <v/>
      </c>
      <c r="HV85" s="3" t="str">
        <f t="shared" ca="1" si="550"/>
        <v/>
      </c>
      <c r="HW85" s="3" t="str">
        <f t="shared" ca="1" si="550"/>
        <v/>
      </c>
      <c r="HX85" s="3" t="str">
        <f t="shared" ca="1" si="550"/>
        <v/>
      </c>
      <c r="HY85" s="37" t="e">
        <f t="shared" ca="1" si="397"/>
        <v>#N/A</v>
      </c>
      <c r="IA85" s="3" t="e">
        <f t="shared" ca="1" si="507"/>
        <v>#NUM!</v>
      </c>
      <c r="IB85" s="3" t="e">
        <f t="shared" ca="1" si="534"/>
        <v>#NUM!</v>
      </c>
      <c r="IC85" s="2" t="e">
        <f t="shared" ca="1" si="508"/>
        <v>#NUM!</v>
      </c>
      <c r="ID85" s="37" t="e">
        <f t="shared" ca="1" si="398"/>
        <v>#NUM!</v>
      </c>
      <c r="IE85" s="3" t="e">
        <f t="shared" ca="1" si="509"/>
        <v>#NUM!</v>
      </c>
      <c r="IF85" s="3" t="e">
        <f t="shared" ca="1" si="510"/>
        <v>#NUM!</v>
      </c>
      <c r="IG85" s="2" t="e">
        <f t="shared" ca="1" si="511"/>
        <v>#NUM!</v>
      </c>
      <c r="IH85" s="37" t="e">
        <f t="shared" ca="1" si="399"/>
        <v>#NUM!</v>
      </c>
      <c r="II85" s="3" t="e">
        <f t="shared" si="512"/>
        <v>#N/A</v>
      </c>
      <c r="IJ85" s="3" t="e">
        <f t="shared" si="513"/>
        <v>#N/A</v>
      </c>
      <c r="IK85" s="3" t="e">
        <f t="shared" ca="1" si="346"/>
        <v>#N/A</v>
      </c>
      <c r="IL85" s="3" t="e">
        <f t="shared" ca="1" si="270"/>
        <v>#N/A</v>
      </c>
      <c r="IM85" s="3" t="e">
        <f t="shared" ca="1" si="267"/>
        <v>#N/A</v>
      </c>
      <c r="IN85" s="3" t="e">
        <f t="shared" ca="1" si="267"/>
        <v>#N/A</v>
      </c>
      <c r="IO85" s="3" t="e">
        <f t="shared" ca="1" si="267"/>
        <v>#N/A</v>
      </c>
      <c r="IP85" s="3" t="e">
        <f t="shared" ca="1" si="267"/>
        <v>#N/A</v>
      </c>
      <c r="IQ85" s="3" t="e">
        <f t="shared" ca="1" si="267"/>
        <v>#N/A</v>
      </c>
      <c r="IR85" s="3" t="e">
        <f t="shared" ca="1" si="267"/>
        <v>#N/A</v>
      </c>
      <c r="IS85" s="3" t="e">
        <f t="shared" ca="1" si="267"/>
        <v>#N/A</v>
      </c>
      <c r="IT85" s="3" t="e">
        <f t="shared" ca="1" si="267"/>
        <v>#N/A</v>
      </c>
      <c r="IU85" s="3" t="e">
        <f t="shared" ca="1" si="267"/>
        <v>#N/A</v>
      </c>
      <c r="IV85" s="3" t="e">
        <f t="shared" ca="1" si="267"/>
        <v>#N/A</v>
      </c>
      <c r="IW85" s="3" t="e">
        <f t="shared" ca="1" si="267"/>
        <v>#N/A</v>
      </c>
      <c r="IX85" s="3" t="e">
        <f t="shared" ca="1" si="267"/>
        <v>#N/A</v>
      </c>
      <c r="IY85" s="3" t="e">
        <f t="shared" ca="1" si="267"/>
        <v>#N/A</v>
      </c>
      <c r="IZ85" s="37" t="e">
        <f t="shared" ca="1" si="400"/>
        <v>#N/A</v>
      </c>
      <c r="JB85" s="3" t="str">
        <f t="shared" si="514"/>
        <v/>
      </c>
      <c r="JC85" s="55" t="e">
        <f t="shared" si="401"/>
        <v>#NUM!</v>
      </c>
      <c r="JD85" s="41" t="e">
        <f t="shared" si="515"/>
        <v>#NUM!</v>
      </c>
      <c r="JE85" s="41" t="e">
        <f t="shared" si="516"/>
        <v>#NUM!</v>
      </c>
      <c r="JF85" s="3" t="e">
        <f t="shared" si="517"/>
        <v>#NUM!</v>
      </c>
      <c r="JG85" s="41" t="e">
        <f t="shared" si="518"/>
        <v>#NUM!</v>
      </c>
      <c r="JH85" s="41" t="e">
        <f t="shared" si="519"/>
        <v>#NUM!</v>
      </c>
      <c r="JJ85" s="37" t="e">
        <f t="shared" si="520"/>
        <v>#NUM!</v>
      </c>
      <c r="JL85" s="3" t="e">
        <f t="shared" si="521"/>
        <v>#NUM!</v>
      </c>
      <c r="JM85" s="3" t="e">
        <f t="shared" ca="1" si="535"/>
        <v>#NUM!</v>
      </c>
      <c r="JP85" s="37" t="e">
        <f t="shared" ca="1" si="522"/>
        <v>#NUM!</v>
      </c>
      <c r="JR85" s="37" t="str">
        <f t="shared" si="523"/>
        <v/>
      </c>
      <c r="JS85" s="3" t="str">
        <f t="shared" si="524"/>
        <v/>
      </c>
      <c r="JT85" s="3" t="str">
        <f t="shared" ca="1" si="551"/>
        <v xml:space="preserve"> </v>
      </c>
      <c r="JU85" s="3" t="str">
        <f t="shared" ca="1" si="552"/>
        <v/>
      </c>
      <c r="JV85" s="3" t="str">
        <f t="shared" ca="1" si="552"/>
        <v/>
      </c>
      <c r="JW85" s="3" t="str">
        <f t="shared" ca="1" si="552"/>
        <v/>
      </c>
      <c r="JX85" s="3" t="str">
        <f t="shared" ca="1" si="552"/>
        <v/>
      </c>
      <c r="JY85" s="3" t="str">
        <f t="shared" ca="1" si="553"/>
        <v/>
      </c>
      <c r="JZ85" s="3" t="str">
        <f t="shared" ca="1" si="553"/>
        <v/>
      </c>
      <c r="KA85" s="3" t="str">
        <f t="shared" ca="1" si="553"/>
        <v/>
      </c>
      <c r="KB85" s="3" t="e">
        <f t="shared" ca="1" si="525"/>
        <v>#N/A</v>
      </c>
      <c r="KC85" s="3" t="str">
        <f t="shared" ca="1" si="554"/>
        <v xml:space="preserve"> </v>
      </c>
      <c r="KD85" s="3" t="str">
        <f t="shared" ca="1" si="555"/>
        <v/>
      </c>
      <c r="KE85" s="3" t="str">
        <f t="shared" ca="1" si="555"/>
        <v/>
      </c>
      <c r="KF85" s="3" t="str">
        <f t="shared" ca="1" si="555"/>
        <v/>
      </c>
      <c r="KG85" s="3" t="str">
        <f t="shared" ca="1" si="555"/>
        <v/>
      </c>
      <c r="KH85" s="3" t="str">
        <f t="shared" ca="1" si="556"/>
        <v/>
      </c>
      <c r="KI85" s="3" t="str">
        <f t="shared" ca="1" si="556"/>
        <v/>
      </c>
      <c r="KJ85" s="3" t="str">
        <f t="shared" ca="1" si="556"/>
        <v/>
      </c>
      <c r="KK85" s="3" t="e">
        <f t="shared" ca="1" si="526"/>
        <v>#N/A</v>
      </c>
      <c r="KU85" s="3" t="e">
        <f t="shared" si="527"/>
        <v>#NUM!</v>
      </c>
      <c r="KV85" s="3" t="e">
        <f t="shared" si="528"/>
        <v>#NUM!</v>
      </c>
      <c r="KW85" s="3" t="e">
        <f t="shared" ca="1" si="347"/>
        <v>#NUM!</v>
      </c>
      <c r="KX85" s="3" t="e">
        <f t="shared" ca="1" si="272"/>
        <v>#NUM!</v>
      </c>
      <c r="KY85" s="3" t="e">
        <f t="shared" ca="1" si="268"/>
        <v>#NUM!</v>
      </c>
      <c r="KZ85" s="3" t="e">
        <f t="shared" ca="1" si="268"/>
        <v>#NUM!</v>
      </c>
      <c r="LA85" s="3" t="e">
        <f t="shared" ca="1" si="268"/>
        <v>#NUM!</v>
      </c>
      <c r="LB85" s="3" t="e">
        <f t="shared" ca="1" si="268"/>
        <v>#NUM!</v>
      </c>
      <c r="LC85" s="3" t="e">
        <f t="shared" ca="1" si="268"/>
        <v>#NUM!</v>
      </c>
      <c r="LD85" s="3" t="e">
        <f t="shared" ca="1" si="268"/>
        <v>#NUM!</v>
      </c>
      <c r="LE85" s="3" t="e">
        <f t="shared" ca="1" si="268"/>
        <v>#NUM!</v>
      </c>
      <c r="LF85" s="3" t="e">
        <f t="shared" ca="1" si="268"/>
        <v>#NUM!</v>
      </c>
      <c r="LG85" s="3" t="e">
        <f t="shared" ca="1" si="268"/>
        <v>#NUM!</v>
      </c>
      <c r="LH85" s="3" t="e">
        <f t="shared" ca="1" si="268"/>
        <v>#NUM!</v>
      </c>
      <c r="LI85" s="3" t="e">
        <f t="shared" ca="1" si="268"/>
        <v>#NUM!</v>
      </c>
      <c r="LJ85" s="3" t="e">
        <f t="shared" ca="1" si="268"/>
        <v>#NUM!</v>
      </c>
      <c r="LK85" s="3" t="e">
        <f t="shared" ca="1" si="268"/>
        <v>#NUM!</v>
      </c>
      <c r="LL85" s="37" t="e">
        <f t="shared" ca="1" si="402"/>
        <v>#NUM!</v>
      </c>
    </row>
    <row r="86" spans="1:324" s="3" customFormat="1">
      <c r="A86" s="42" t="e">
        <f>IF(D86="","",Data!C94)</f>
        <v>#N/A</v>
      </c>
      <c r="B86" s="5" t="e">
        <f>IF(D86="","",Data!B94)</f>
        <v>#N/A</v>
      </c>
      <c r="C86" s="3">
        <v>78</v>
      </c>
      <c r="D86" s="3" t="e">
        <f>IF(Data!C94="", NA(), Data!C94)</f>
        <v>#N/A</v>
      </c>
      <c r="E86" s="3" t="str">
        <f>IF(Data!C94="", " ", Data!D94)</f>
        <v xml:space="preserve"> </v>
      </c>
      <c r="F86" s="3" t="str">
        <f>IF(E86=" "," ",Data!F$26)</f>
        <v xml:space="preserve"> </v>
      </c>
      <c r="G86" s="3" t="str">
        <f>IF($C86&lt;Data!$F$37,"x"," ")</f>
        <v xml:space="preserve"> </v>
      </c>
      <c r="H86" s="3" t="e">
        <f>IF(I86="",#REF!,I86)</f>
        <v>#N/A</v>
      </c>
      <c r="I86" s="2" t="e">
        <f t="shared" si="403"/>
        <v>#N/A</v>
      </c>
      <c r="J86" s="3" t="str">
        <f>IF(AND(Data!$F$37&lt;&gt;""),IF(AD86=$E86,1,""))</f>
        <v/>
      </c>
      <c r="K86" s="3">
        <f>IF(AND(Data!$F$40&lt;&gt;""),IF(AE86=$E86,2,""))</f>
        <v>2</v>
      </c>
      <c r="L86" s="3" t="str">
        <f>IF(AND(Data!$F$43&lt;&gt;""),IF(AF86=$E86,3,""))</f>
        <v/>
      </c>
      <c r="M86" s="3" t="str">
        <f>IF(AND(Data!$F$46&lt;&gt;""),IF(AG86=$E86,4,""))</f>
        <v/>
      </c>
      <c r="N86" s="3" t="str">
        <f>IF(AND(Data!$F$49&lt;&gt;""),IF(AH86=$E86,5,""))</f>
        <v/>
      </c>
      <c r="O86" s="3" t="str">
        <f>IF(AND(Calc!$LQ$3&lt;&gt;""),IF(AI86=$E86,6,""))</f>
        <v/>
      </c>
      <c r="P86" s="3">
        <f t="shared" si="404"/>
        <v>2</v>
      </c>
      <c r="Q86" s="3">
        <f t="shared" si="405"/>
        <v>2</v>
      </c>
      <c r="R86" s="3" t="str">
        <f t="shared" si="406"/>
        <v/>
      </c>
      <c r="S86" s="3" t="str">
        <f t="shared" si="407"/>
        <v/>
      </c>
      <c r="T86" s="3" t="str">
        <f t="shared" si="408"/>
        <v/>
      </c>
      <c r="U86" s="3">
        <f t="shared" si="409"/>
        <v>2</v>
      </c>
      <c r="V86" s="3">
        <f t="shared" si="410"/>
        <v>2</v>
      </c>
      <c r="W86" s="3" t="str">
        <f t="shared" si="411"/>
        <v/>
      </c>
      <c r="X86" s="3" t="str">
        <f t="shared" si="412"/>
        <v/>
      </c>
      <c r="Y86" s="3">
        <f t="shared" si="413"/>
        <v>2</v>
      </c>
      <c r="Z86" s="3">
        <f t="shared" si="414"/>
        <v>2</v>
      </c>
      <c r="AA86" s="3" t="str">
        <f t="shared" si="415"/>
        <v/>
      </c>
      <c r="AB86" s="3">
        <f t="shared" si="416"/>
        <v>2</v>
      </c>
      <c r="AC86" s="49">
        <f t="shared" si="417"/>
        <v>2</v>
      </c>
      <c r="AD86" s="3" t="str">
        <f>IF($C86&lt;Data!$F$37,E86,"")</f>
        <v/>
      </c>
      <c r="AE86" s="3" t="str">
        <f>IF(AND($C86&gt;=Data!$F$37),IF($C86&lt;Data!$F$40,E86,""))</f>
        <v xml:space="preserve"> </v>
      </c>
      <c r="AF86" s="3" t="b">
        <f>IF(AND($C86&gt;=Data!$F$40),IF($C86&lt;Data!$F$43,E86,""))</f>
        <v>0</v>
      </c>
      <c r="AG86" s="3" t="b">
        <f>IF(AND($C86&gt;=Data!$F$43),IF($C86&lt;Data!$F$46,E86,""))</f>
        <v>0</v>
      </c>
      <c r="AH86" s="3" t="b">
        <f>IF(AND($C86&gt;=Data!$F$46),IF($C86&lt;Data!$F$49,E86,""))</f>
        <v>0</v>
      </c>
      <c r="AI86" s="3" t="b">
        <f>IF(AND($C86&gt;=Data!$F$49),IF($C86&lt;=Calc!$LQ$3,E86,""))</f>
        <v>0</v>
      </c>
      <c r="AJ86" s="3" t="str">
        <f t="shared" si="349"/>
        <v xml:space="preserve"> </v>
      </c>
      <c r="AK86" s="3" t="str">
        <f t="shared" si="350"/>
        <v/>
      </c>
      <c r="AL86" s="3" t="e">
        <f t="shared" si="418"/>
        <v>#NUM!</v>
      </c>
      <c r="AM86" s="3" t="str">
        <f t="shared" si="419"/>
        <v/>
      </c>
      <c r="AN86" s="3" t="str">
        <f t="shared" si="420"/>
        <v/>
      </c>
      <c r="AO86" s="3" t="str">
        <f t="shared" si="421"/>
        <v/>
      </c>
      <c r="AP86" s="3" t="str">
        <f t="shared" si="422"/>
        <v/>
      </c>
      <c r="AQ86" s="3" t="e">
        <f t="shared" si="338"/>
        <v>#NUM!</v>
      </c>
      <c r="AR86" s="3" t="e">
        <f t="shared" si="339"/>
        <v>#NUM!</v>
      </c>
      <c r="AS86" s="3" t="str">
        <f t="shared" si="340"/>
        <v/>
      </c>
      <c r="AT86" s="3" t="str">
        <f t="shared" si="423"/>
        <v/>
      </c>
      <c r="AU86" s="3" t="str">
        <f t="shared" si="424"/>
        <v/>
      </c>
      <c r="AV86" s="3" t="e">
        <f t="shared" si="425"/>
        <v>#NUM!</v>
      </c>
      <c r="AW86" s="3" t="e">
        <f t="shared" si="426"/>
        <v>#NUM!</v>
      </c>
      <c r="AX86" s="3" t="str">
        <f t="shared" si="427"/>
        <v/>
      </c>
      <c r="AY86" s="3" t="str">
        <f t="shared" si="428"/>
        <v/>
      </c>
      <c r="AZ86" s="3" t="e">
        <f t="shared" si="429"/>
        <v>#NUM!</v>
      </c>
      <c r="BA86" s="3" t="e">
        <f t="shared" si="430"/>
        <v>#NUM!</v>
      </c>
      <c r="BB86" s="3" t="str">
        <f t="shared" si="431"/>
        <v/>
      </c>
      <c r="BC86" s="3" t="e">
        <f t="shared" si="432"/>
        <v>#NUM!</v>
      </c>
      <c r="BD86" s="3" t="e">
        <f t="shared" si="433"/>
        <v>#NUM!</v>
      </c>
      <c r="BE86" s="3" t="e">
        <f t="shared" si="434"/>
        <v>#NUM!</v>
      </c>
      <c r="BF86" s="9" t="e">
        <f t="shared" si="351"/>
        <v>#N/A</v>
      </c>
      <c r="BG86" s="3" t="e">
        <f t="shared" si="352"/>
        <v>#N/A</v>
      </c>
      <c r="BH86" s="3" t="e">
        <f t="shared" si="348"/>
        <v>#N/A</v>
      </c>
      <c r="BI86" s="3" t="e">
        <f t="shared" si="435"/>
        <v>#NUM!</v>
      </c>
      <c r="BJ86" s="44" t="str">
        <f t="shared" si="436"/>
        <v/>
      </c>
      <c r="BK86" s="52">
        <f t="shared" si="353"/>
        <v>2</v>
      </c>
      <c r="BL86" s="52" t="str">
        <f t="shared" ca="1" si="538"/>
        <v xml:space="preserve"> </v>
      </c>
      <c r="BM86" s="52" t="str">
        <f t="shared" ca="1" si="539"/>
        <v xml:space="preserve"> </v>
      </c>
      <c r="BN86" s="52" t="str">
        <f t="shared" ca="1" si="539"/>
        <v xml:space="preserve"> </v>
      </c>
      <c r="BO86" s="52" t="str">
        <f t="shared" ca="1" si="539"/>
        <v xml:space="preserve"> </v>
      </c>
      <c r="BP86" s="52" t="str">
        <f t="shared" ca="1" si="539"/>
        <v xml:space="preserve"> </v>
      </c>
      <c r="BQ86" s="52" t="str">
        <f t="shared" ca="1" si="540"/>
        <v xml:space="preserve"> </v>
      </c>
      <c r="BR86" s="52" t="e">
        <f t="shared" ca="1" si="354"/>
        <v>#N/A</v>
      </c>
      <c r="BS86" s="52"/>
      <c r="BT86" s="3" t="str">
        <f t="shared" si="355"/>
        <v/>
      </c>
      <c r="BU86" s="3">
        <f t="shared" si="356"/>
        <v>0</v>
      </c>
      <c r="BV86" s="3">
        <f t="shared" si="437"/>
        <v>1</v>
      </c>
      <c r="BW86" s="3">
        <f t="shared" si="438"/>
        <v>0</v>
      </c>
      <c r="BX86" s="3" t="str">
        <f t="shared" ca="1" si="357"/>
        <v xml:space="preserve"> </v>
      </c>
      <c r="BY86" s="3" t="str">
        <f t="shared" ca="1" si="541"/>
        <v/>
      </c>
      <c r="BZ86" s="3" t="str">
        <f t="shared" ca="1" si="541"/>
        <v/>
      </c>
      <c r="CA86" s="3" t="str">
        <f t="shared" ca="1" si="541"/>
        <v/>
      </c>
      <c r="CB86" s="3" t="str">
        <f t="shared" ca="1" si="541"/>
        <v/>
      </c>
      <c r="CC86" s="3" t="str">
        <f t="shared" ca="1" si="542"/>
        <v/>
      </c>
      <c r="CD86" s="3" t="str">
        <f t="shared" ca="1" si="358"/>
        <v/>
      </c>
      <c r="CE86" s="3" t="str">
        <f t="shared" ca="1" si="359"/>
        <v/>
      </c>
      <c r="CF86" s="3" t="str">
        <f t="shared" si="360"/>
        <v/>
      </c>
      <c r="CG86" s="37" t="e">
        <f t="shared" ca="1" si="361"/>
        <v>#N/A</v>
      </c>
      <c r="CH86" s="3" t="str">
        <f t="shared" si="362"/>
        <v/>
      </c>
      <c r="CI86" s="3">
        <f t="shared" si="439"/>
        <v>0</v>
      </c>
      <c r="CJ86" s="3">
        <f t="shared" si="529"/>
        <v>1</v>
      </c>
      <c r="CK86" s="3">
        <f t="shared" si="440"/>
        <v>0</v>
      </c>
      <c r="CL86" s="3" t="str">
        <f t="shared" ca="1" si="363"/>
        <v xml:space="preserve"> </v>
      </c>
      <c r="CM86" s="3" t="str">
        <f t="shared" ca="1" si="543"/>
        <v/>
      </c>
      <c r="CN86" s="3" t="str">
        <f t="shared" ca="1" si="543"/>
        <v/>
      </c>
      <c r="CO86" s="3" t="str">
        <f t="shared" ca="1" si="543"/>
        <v/>
      </c>
      <c r="CP86" s="3" t="str">
        <f t="shared" ca="1" si="543"/>
        <v/>
      </c>
      <c r="CQ86" s="3" t="str">
        <f t="shared" ca="1" si="544"/>
        <v/>
      </c>
      <c r="CR86" s="3" t="str">
        <f t="shared" ca="1" si="441"/>
        <v/>
      </c>
      <c r="CS86" s="3" t="str">
        <f t="shared" ca="1" si="364"/>
        <v/>
      </c>
      <c r="CT86" s="3" t="str">
        <f t="shared" si="442"/>
        <v/>
      </c>
      <c r="CU86" s="37" t="e">
        <f t="shared" ca="1" si="443"/>
        <v>#N/A</v>
      </c>
      <c r="CW86" s="3" t="str">
        <f t="shared" ca="1" si="444"/>
        <v/>
      </c>
      <c r="CX86" s="3">
        <f t="shared" ca="1" si="530"/>
        <v>0</v>
      </c>
      <c r="CY86" s="2">
        <f t="shared" ca="1" si="445"/>
        <v>0</v>
      </c>
      <c r="CZ86" s="3" t="str">
        <f t="shared" ca="1" si="365"/>
        <v/>
      </c>
      <c r="DA86" s="3" t="str">
        <f t="shared" ca="1" si="366"/>
        <v/>
      </c>
      <c r="DB86" s="3" t="str">
        <f t="shared" ca="1" si="367"/>
        <v/>
      </c>
      <c r="DC86" s="3" t="str">
        <f t="shared" ca="1" si="368"/>
        <v/>
      </c>
      <c r="DD86" s="37" t="e">
        <f t="shared" ca="1" si="369"/>
        <v>#N/A</v>
      </c>
      <c r="DE86" s="3" t="str">
        <f t="shared" ca="1" si="446"/>
        <v/>
      </c>
      <c r="DF86" s="3">
        <f t="shared" ca="1" si="531"/>
        <v>0</v>
      </c>
      <c r="DG86" s="2">
        <f t="shared" ca="1" si="447"/>
        <v>0</v>
      </c>
      <c r="DH86" s="3" t="str">
        <f t="shared" ca="1" si="370"/>
        <v/>
      </c>
      <c r="DI86" s="3" t="str">
        <f t="shared" ca="1" si="273"/>
        <v/>
      </c>
      <c r="DJ86" s="3" t="str">
        <f t="shared" ca="1" si="371"/>
        <v/>
      </c>
      <c r="DK86" s="3" t="str">
        <f t="shared" ca="1" si="448"/>
        <v/>
      </c>
      <c r="DL86" s="37" t="e">
        <f t="shared" ca="1" si="372"/>
        <v>#N/A</v>
      </c>
      <c r="DN86" s="2" t="str">
        <f t="shared" si="373"/>
        <v xml:space="preserve"> </v>
      </c>
      <c r="DO86" s="3" t="str">
        <f t="shared" si="449"/>
        <v xml:space="preserve"> </v>
      </c>
      <c r="DP86" s="3" t="str">
        <f t="shared" si="450"/>
        <v xml:space="preserve"> </v>
      </c>
      <c r="DT86" s="37" t="e">
        <f t="shared" si="374"/>
        <v>#N/A</v>
      </c>
      <c r="DU86" s="7">
        <v>79</v>
      </c>
      <c r="DV86" s="7">
        <v>32</v>
      </c>
      <c r="DW86" s="7">
        <v>48</v>
      </c>
      <c r="DX86" s="7"/>
      <c r="DY86" s="7" t="e">
        <f t="shared" si="375"/>
        <v>#NUM!</v>
      </c>
      <c r="DZ86" s="7" t="e">
        <f t="shared" si="376"/>
        <v>#NUM!</v>
      </c>
      <c r="EA86" s="7" t="e">
        <f t="shared" si="377"/>
        <v>#NUM!</v>
      </c>
      <c r="EB86" s="7" t="e">
        <f t="shared" si="451"/>
        <v>#NUM!</v>
      </c>
      <c r="EC86" s="3" t="e">
        <f t="shared" si="378"/>
        <v>#NUM!</v>
      </c>
      <c r="ED86" s="3" t="str">
        <f t="shared" si="452"/>
        <v/>
      </c>
      <c r="EE86" s="3" t="e">
        <f t="shared" si="453"/>
        <v>#DIV/0!</v>
      </c>
      <c r="EF86" s="3" t="str">
        <f t="shared" si="454"/>
        <v/>
      </c>
      <c r="EG86" s="3" t="str">
        <f t="shared" si="455"/>
        <v/>
      </c>
      <c r="EH86" s="3" t="str">
        <f t="shared" si="456"/>
        <v/>
      </c>
      <c r="EI86" s="3" t="str">
        <f t="shared" si="457"/>
        <v/>
      </c>
      <c r="EJ86" s="3" t="e">
        <f t="shared" si="458"/>
        <v>#DIV/0!</v>
      </c>
      <c r="EK86" s="3" t="e">
        <f t="shared" si="459"/>
        <v>#DIV/0!</v>
      </c>
      <c r="EL86" s="3" t="str">
        <f t="shared" si="460"/>
        <v/>
      </c>
      <c r="EM86" s="3" t="str">
        <f t="shared" si="461"/>
        <v/>
      </c>
      <c r="EN86" s="3" t="str">
        <f t="shared" si="462"/>
        <v/>
      </c>
      <c r="EO86" s="3" t="e">
        <f t="shared" si="463"/>
        <v>#DIV/0!</v>
      </c>
      <c r="EP86" s="3" t="e">
        <f t="shared" si="464"/>
        <v>#DIV/0!</v>
      </c>
      <c r="EQ86" s="3" t="str">
        <f t="shared" si="465"/>
        <v/>
      </c>
      <c r="ER86" s="3" t="str">
        <f t="shared" si="466"/>
        <v/>
      </c>
      <c r="ES86" s="3" t="e">
        <f t="shared" si="467"/>
        <v>#DIV/0!</v>
      </c>
      <c r="ET86" s="3" t="e">
        <f t="shared" si="468"/>
        <v>#DIV/0!</v>
      </c>
      <c r="EU86" s="3" t="str">
        <f t="shared" si="469"/>
        <v/>
      </c>
      <c r="EV86" s="3" t="e">
        <f t="shared" si="470"/>
        <v>#DIV/0!</v>
      </c>
      <c r="EW86" s="3" t="e">
        <f t="shared" si="471"/>
        <v>#DIV/0!</v>
      </c>
      <c r="EX86" s="3" t="e">
        <f t="shared" si="472"/>
        <v>#NUM!</v>
      </c>
      <c r="EZ86" s="40">
        <f t="shared" si="379"/>
        <v>1</v>
      </c>
      <c r="FA86" s="9" t="e">
        <f t="shared" si="380"/>
        <v>#NUM!</v>
      </c>
      <c r="FB86" s="9" t="e">
        <f t="shared" si="381"/>
        <v>#N/A</v>
      </c>
      <c r="FC86" s="9" t="e">
        <f t="shared" si="382"/>
        <v>#N/A</v>
      </c>
      <c r="FD86" s="9" t="e">
        <f t="shared" si="383"/>
        <v>#N/A</v>
      </c>
      <c r="FE86" s="3" t="e">
        <f t="shared" si="473"/>
        <v>#NUM!</v>
      </c>
      <c r="FG86" s="3" t="str">
        <f t="shared" si="474"/>
        <v/>
      </c>
      <c r="FH86" s="3" t="e">
        <f t="shared" si="475"/>
        <v>#DIV/0!</v>
      </c>
      <c r="FI86" s="3" t="str">
        <f t="shared" si="476"/>
        <v/>
      </c>
      <c r="FJ86" s="3" t="str">
        <f t="shared" si="477"/>
        <v/>
      </c>
      <c r="FK86" s="3" t="str">
        <f t="shared" si="478"/>
        <v/>
      </c>
      <c r="FL86" s="3" t="str">
        <f t="shared" si="479"/>
        <v/>
      </c>
      <c r="FM86" s="3" t="e">
        <f t="shared" si="480"/>
        <v>#DIV/0!</v>
      </c>
      <c r="FN86" s="3" t="e">
        <f t="shared" si="481"/>
        <v>#DIV/0!</v>
      </c>
      <c r="FO86" s="3" t="str">
        <f t="shared" si="482"/>
        <v/>
      </c>
      <c r="FP86" s="3" t="str">
        <f t="shared" si="483"/>
        <v/>
      </c>
      <c r="FQ86" s="3" t="str">
        <f t="shared" si="484"/>
        <v/>
      </c>
      <c r="FR86" s="3" t="e">
        <f t="shared" si="485"/>
        <v>#DIV/0!</v>
      </c>
      <c r="FS86" s="3" t="e">
        <f t="shared" si="486"/>
        <v>#DIV/0!</v>
      </c>
      <c r="FT86" s="3" t="str">
        <f t="shared" si="487"/>
        <v/>
      </c>
      <c r="FU86" s="3" t="str">
        <f t="shared" si="488"/>
        <v/>
      </c>
      <c r="FV86" s="3" t="e">
        <f t="shared" si="489"/>
        <v>#DIV/0!</v>
      </c>
      <c r="FW86" s="3" t="e">
        <f t="shared" si="490"/>
        <v>#DIV/0!</v>
      </c>
      <c r="FX86" s="3" t="str">
        <f t="shared" si="491"/>
        <v/>
      </c>
      <c r="FY86" s="3" t="e">
        <f t="shared" si="492"/>
        <v>#DIV/0!</v>
      </c>
      <c r="FZ86" s="3" t="e">
        <f t="shared" si="493"/>
        <v>#DIV/0!</v>
      </c>
      <c r="GA86" s="3" t="e">
        <f t="shared" si="494"/>
        <v>#NUM!</v>
      </c>
      <c r="GB86" s="3" t="str">
        <f t="shared" si="495"/>
        <v/>
      </c>
      <c r="GC86" s="3" t="str">
        <f t="shared" si="496"/>
        <v/>
      </c>
      <c r="GD86" s="3" t="str">
        <f t="shared" si="497"/>
        <v/>
      </c>
      <c r="GE86" s="3" t="str">
        <f t="shared" si="498"/>
        <v/>
      </c>
      <c r="GF86" s="3" t="str">
        <f t="shared" si="499"/>
        <v/>
      </c>
      <c r="GG86" s="3" t="str">
        <f t="shared" si="500"/>
        <v/>
      </c>
      <c r="GI86" s="9" t="str">
        <f t="shared" si="532"/>
        <v/>
      </c>
      <c r="GJ86" s="9" t="str">
        <f t="shared" si="501"/>
        <v/>
      </c>
      <c r="GK86" s="9" t="str">
        <f t="shared" si="502"/>
        <v/>
      </c>
      <c r="GL86" s="41" t="e">
        <f t="shared" si="503"/>
        <v>#DIV/0!</v>
      </c>
      <c r="GM86" s="41" t="e">
        <f t="shared" si="504"/>
        <v>#DIV/0!</v>
      </c>
      <c r="GN86" s="41" t="e">
        <f t="shared" si="384"/>
        <v>#N/A</v>
      </c>
      <c r="GO86" s="41" t="e">
        <f t="shared" si="385"/>
        <v>#N/A</v>
      </c>
      <c r="GP86" s="3" t="e">
        <f t="shared" si="505"/>
        <v>#NUM!</v>
      </c>
      <c r="GQ86" s="55" t="e">
        <f t="shared" si="386"/>
        <v>#NUM!</v>
      </c>
      <c r="GR86" s="55" t="e">
        <f t="shared" si="387"/>
        <v>#NUM!</v>
      </c>
      <c r="GS86" s="3" t="e">
        <f t="shared" si="388"/>
        <v>#NUM!</v>
      </c>
      <c r="GT86" s="3" t="e">
        <f t="shared" si="389"/>
        <v>#NUM!</v>
      </c>
      <c r="GU86" s="3" t="e">
        <f t="shared" si="390"/>
        <v>#NUM!</v>
      </c>
      <c r="GV86" s="3" t="e">
        <f t="shared" si="391"/>
        <v>#NUM!</v>
      </c>
      <c r="GX86" s="37" t="e">
        <f t="shared" si="392"/>
        <v>#NUM!</v>
      </c>
      <c r="GZ86" s="3" t="e">
        <f t="shared" si="393"/>
        <v>#NUM!</v>
      </c>
      <c r="HA86" s="3" t="e">
        <f t="shared" ca="1" si="533"/>
        <v>#NUM!</v>
      </c>
      <c r="HB86" s="2" t="e">
        <f t="shared" ca="1" si="536"/>
        <v>#NUM!</v>
      </c>
      <c r="HC86" s="2" t="e">
        <f t="shared" ca="1" si="537"/>
        <v>#NUM!</v>
      </c>
      <c r="HD86" s="39" t="e">
        <f t="shared" ca="1" si="506"/>
        <v>#NUM!</v>
      </c>
      <c r="HF86" s="3" t="str">
        <f t="shared" si="394"/>
        <v/>
      </c>
      <c r="HG86" s="3" t="str">
        <f t="shared" si="395"/>
        <v/>
      </c>
      <c r="HH86" s="3" t="str">
        <f t="shared" ca="1" si="545"/>
        <v xml:space="preserve"> </v>
      </c>
      <c r="HI86" s="3" t="str">
        <f t="shared" ca="1" si="546"/>
        <v/>
      </c>
      <c r="HJ86" s="3" t="str">
        <f t="shared" ca="1" si="546"/>
        <v/>
      </c>
      <c r="HK86" s="3" t="str">
        <f t="shared" ca="1" si="546"/>
        <v/>
      </c>
      <c r="HL86" s="3" t="str">
        <f t="shared" ca="1" si="546"/>
        <v/>
      </c>
      <c r="HM86" s="3" t="str">
        <f t="shared" ca="1" si="547"/>
        <v/>
      </c>
      <c r="HN86" s="3" t="str">
        <f t="shared" ca="1" si="547"/>
        <v/>
      </c>
      <c r="HO86" s="3" t="str">
        <f t="shared" ca="1" si="547"/>
        <v/>
      </c>
      <c r="HP86" s="37" t="e">
        <f t="shared" ca="1" si="396"/>
        <v>#N/A</v>
      </c>
      <c r="HQ86" s="3" t="str">
        <f t="shared" ca="1" si="548"/>
        <v xml:space="preserve"> </v>
      </c>
      <c r="HR86" s="3" t="str">
        <f t="shared" ca="1" si="549"/>
        <v/>
      </c>
      <c r="HS86" s="3" t="str">
        <f t="shared" ca="1" si="549"/>
        <v/>
      </c>
      <c r="HT86" s="3" t="str">
        <f t="shared" ca="1" si="549"/>
        <v/>
      </c>
      <c r="HU86" s="3" t="str">
        <f t="shared" ca="1" si="549"/>
        <v/>
      </c>
      <c r="HV86" s="3" t="str">
        <f t="shared" ca="1" si="550"/>
        <v/>
      </c>
      <c r="HW86" s="3" t="str">
        <f t="shared" ca="1" si="550"/>
        <v/>
      </c>
      <c r="HX86" s="3" t="str">
        <f t="shared" ca="1" si="550"/>
        <v/>
      </c>
      <c r="HY86" s="37" t="e">
        <f t="shared" ca="1" si="397"/>
        <v>#N/A</v>
      </c>
      <c r="IA86" s="3" t="e">
        <f t="shared" ca="1" si="507"/>
        <v>#NUM!</v>
      </c>
      <c r="IB86" s="3" t="e">
        <f t="shared" ca="1" si="534"/>
        <v>#NUM!</v>
      </c>
      <c r="IC86" s="2" t="e">
        <f t="shared" ca="1" si="508"/>
        <v>#NUM!</v>
      </c>
      <c r="ID86" s="37" t="e">
        <f t="shared" ca="1" si="398"/>
        <v>#NUM!</v>
      </c>
      <c r="IE86" s="3" t="e">
        <f t="shared" ca="1" si="509"/>
        <v>#NUM!</v>
      </c>
      <c r="IF86" s="3" t="e">
        <f t="shared" ca="1" si="510"/>
        <v>#NUM!</v>
      </c>
      <c r="IG86" s="2" t="e">
        <f t="shared" ca="1" si="511"/>
        <v>#NUM!</v>
      </c>
      <c r="IH86" s="37" t="e">
        <f t="shared" ca="1" si="399"/>
        <v>#NUM!</v>
      </c>
      <c r="II86" s="3" t="e">
        <f t="shared" si="512"/>
        <v>#N/A</v>
      </c>
      <c r="IJ86" s="3" t="e">
        <f t="shared" si="513"/>
        <v>#N/A</v>
      </c>
      <c r="IK86" s="3" t="e">
        <f t="shared" ca="1" si="346"/>
        <v>#N/A</v>
      </c>
      <c r="IL86" s="3" t="e">
        <f t="shared" ca="1" si="270"/>
        <v>#N/A</v>
      </c>
      <c r="IM86" s="3" t="e">
        <f t="shared" ca="1" si="270"/>
        <v>#N/A</v>
      </c>
      <c r="IN86" s="3" t="e">
        <f t="shared" ca="1" si="270"/>
        <v>#N/A</v>
      </c>
      <c r="IO86" s="3" t="e">
        <f t="shared" ca="1" si="270"/>
        <v>#N/A</v>
      </c>
      <c r="IP86" s="3" t="e">
        <f t="shared" ca="1" si="270"/>
        <v>#N/A</v>
      </c>
      <c r="IQ86" s="3" t="e">
        <f t="shared" ca="1" si="270"/>
        <v>#N/A</v>
      </c>
      <c r="IR86" s="3" t="e">
        <f t="shared" ca="1" si="270"/>
        <v>#N/A</v>
      </c>
      <c r="IS86" s="3" t="e">
        <f t="shared" ca="1" si="270"/>
        <v>#N/A</v>
      </c>
      <c r="IT86" s="3" t="e">
        <f t="shared" ca="1" si="270"/>
        <v>#N/A</v>
      </c>
      <c r="IU86" s="3" t="e">
        <f t="shared" ca="1" si="270"/>
        <v>#N/A</v>
      </c>
      <c r="IV86" s="3" t="e">
        <f t="shared" ca="1" si="270"/>
        <v>#N/A</v>
      </c>
      <c r="IW86" s="3" t="e">
        <f t="shared" ca="1" si="270"/>
        <v>#N/A</v>
      </c>
      <c r="IX86" s="3" t="e">
        <f t="shared" ca="1" si="270"/>
        <v>#N/A</v>
      </c>
      <c r="IY86" s="3" t="e">
        <f t="shared" ca="1" si="270"/>
        <v>#N/A</v>
      </c>
      <c r="IZ86" s="37" t="e">
        <f t="shared" ca="1" si="400"/>
        <v>#N/A</v>
      </c>
      <c r="JB86" s="3" t="str">
        <f t="shared" si="514"/>
        <v/>
      </c>
      <c r="JC86" s="55" t="e">
        <f t="shared" si="401"/>
        <v>#NUM!</v>
      </c>
      <c r="JD86" s="41" t="e">
        <f t="shared" si="515"/>
        <v>#NUM!</v>
      </c>
      <c r="JE86" s="41" t="e">
        <f t="shared" si="516"/>
        <v>#NUM!</v>
      </c>
      <c r="JF86" s="3" t="e">
        <f t="shared" si="517"/>
        <v>#NUM!</v>
      </c>
      <c r="JG86" s="41" t="e">
        <f t="shared" si="518"/>
        <v>#NUM!</v>
      </c>
      <c r="JH86" s="41" t="e">
        <f t="shared" si="519"/>
        <v>#NUM!</v>
      </c>
      <c r="JJ86" s="37" t="e">
        <f t="shared" si="520"/>
        <v>#NUM!</v>
      </c>
      <c r="JL86" s="3" t="e">
        <f t="shared" si="521"/>
        <v>#NUM!</v>
      </c>
      <c r="JM86" s="3" t="e">
        <f t="shared" ca="1" si="535"/>
        <v>#NUM!</v>
      </c>
      <c r="JP86" s="37" t="e">
        <f t="shared" ca="1" si="522"/>
        <v>#NUM!</v>
      </c>
      <c r="JR86" s="37" t="str">
        <f t="shared" si="523"/>
        <v/>
      </c>
      <c r="JS86" s="3" t="str">
        <f t="shared" si="524"/>
        <v/>
      </c>
      <c r="JT86" s="3" t="str">
        <f t="shared" ca="1" si="551"/>
        <v xml:space="preserve"> </v>
      </c>
      <c r="JU86" s="3" t="str">
        <f t="shared" ca="1" si="552"/>
        <v/>
      </c>
      <c r="JV86" s="3" t="str">
        <f t="shared" ca="1" si="552"/>
        <v/>
      </c>
      <c r="JW86" s="3" t="str">
        <f t="shared" ca="1" si="552"/>
        <v/>
      </c>
      <c r="JX86" s="3" t="str">
        <f t="shared" ca="1" si="552"/>
        <v/>
      </c>
      <c r="JY86" s="3" t="str">
        <f t="shared" ca="1" si="553"/>
        <v/>
      </c>
      <c r="JZ86" s="3" t="str">
        <f t="shared" ca="1" si="553"/>
        <v/>
      </c>
      <c r="KA86" s="3" t="str">
        <f t="shared" ca="1" si="553"/>
        <v/>
      </c>
      <c r="KB86" s="3" t="e">
        <f t="shared" ca="1" si="525"/>
        <v>#N/A</v>
      </c>
      <c r="KC86" s="3" t="str">
        <f t="shared" ca="1" si="554"/>
        <v xml:space="preserve"> </v>
      </c>
      <c r="KD86" s="3" t="str">
        <f t="shared" ca="1" si="555"/>
        <v/>
      </c>
      <c r="KE86" s="3" t="str">
        <f t="shared" ca="1" si="555"/>
        <v/>
      </c>
      <c r="KF86" s="3" t="str">
        <f t="shared" ca="1" si="555"/>
        <v/>
      </c>
      <c r="KG86" s="3" t="str">
        <f t="shared" ca="1" si="555"/>
        <v/>
      </c>
      <c r="KH86" s="3" t="str">
        <f t="shared" ca="1" si="556"/>
        <v/>
      </c>
      <c r="KI86" s="3" t="str">
        <f t="shared" ca="1" si="556"/>
        <v/>
      </c>
      <c r="KJ86" s="3" t="str">
        <f t="shared" ca="1" si="556"/>
        <v/>
      </c>
      <c r="KK86" s="3" t="e">
        <f t="shared" ca="1" si="526"/>
        <v>#N/A</v>
      </c>
      <c r="KU86" s="3" t="e">
        <f t="shared" si="527"/>
        <v>#NUM!</v>
      </c>
      <c r="KV86" s="3" t="e">
        <f t="shared" si="528"/>
        <v>#NUM!</v>
      </c>
      <c r="KW86" s="3" t="e">
        <f t="shared" ca="1" si="347"/>
        <v>#NUM!</v>
      </c>
      <c r="KX86" s="3" t="e">
        <f t="shared" ca="1" si="272"/>
        <v>#NUM!</v>
      </c>
      <c r="KY86" s="3" t="e">
        <f t="shared" ca="1" si="272"/>
        <v>#NUM!</v>
      </c>
      <c r="KZ86" s="3" t="e">
        <f t="shared" ca="1" si="272"/>
        <v>#NUM!</v>
      </c>
      <c r="LA86" s="3" t="e">
        <f t="shared" ca="1" si="272"/>
        <v>#NUM!</v>
      </c>
      <c r="LB86" s="3" t="e">
        <f t="shared" ca="1" si="272"/>
        <v>#NUM!</v>
      </c>
      <c r="LC86" s="3" t="e">
        <f t="shared" ca="1" si="272"/>
        <v>#NUM!</v>
      </c>
      <c r="LD86" s="3" t="e">
        <f t="shared" ca="1" si="272"/>
        <v>#NUM!</v>
      </c>
      <c r="LE86" s="3" t="e">
        <f t="shared" ca="1" si="272"/>
        <v>#NUM!</v>
      </c>
      <c r="LF86" s="3" t="e">
        <f t="shared" ca="1" si="272"/>
        <v>#NUM!</v>
      </c>
      <c r="LG86" s="3" t="e">
        <f t="shared" ca="1" si="272"/>
        <v>#NUM!</v>
      </c>
      <c r="LH86" s="3" t="e">
        <f t="shared" ca="1" si="272"/>
        <v>#NUM!</v>
      </c>
      <c r="LI86" s="3" t="e">
        <f t="shared" ca="1" si="272"/>
        <v>#NUM!</v>
      </c>
      <c r="LJ86" s="3" t="e">
        <f t="shared" ca="1" si="272"/>
        <v>#NUM!</v>
      </c>
      <c r="LK86" s="3" t="e">
        <f t="shared" ca="1" si="272"/>
        <v>#NUM!</v>
      </c>
      <c r="LL86" s="37" t="e">
        <f t="shared" ca="1" si="402"/>
        <v>#NUM!</v>
      </c>
    </row>
    <row r="87" spans="1:324" s="3" customFormat="1">
      <c r="A87" s="42" t="e">
        <f>IF(D87="","",Data!C95)</f>
        <v>#N/A</v>
      </c>
      <c r="B87" s="5" t="e">
        <f>IF(D87="","",Data!B95)</f>
        <v>#N/A</v>
      </c>
      <c r="C87" s="3">
        <v>79</v>
      </c>
      <c r="D87" s="3" t="e">
        <f>IF(Data!C95="", NA(), Data!C95)</f>
        <v>#N/A</v>
      </c>
      <c r="E87" s="3" t="str">
        <f>IF(Data!C95="", " ", Data!D95)</f>
        <v xml:space="preserve"> </v>
      </c>
      <c r="F87" s="3" t="str">
        <f>IF(E87=" "," ",Data!F$26)</f>
        <v xml:space="preserve"> </v>
      </c>
      <c r="G87" s="3" t="str">
        <f>IF($C87&lt;Data!$F$37,"x"," ")</f>
        <v xml:space="preserve"> </v>
      </c>
      <c r="H87" s="3" t="e">
        <f>IF(I87="",#REF!,I87)</f>
        <v>#N/A</v>
      </c>
      <c r="I87" s="2" t="e">
        <f t="shared" si="403"/>
        <v>#N/A</v>
      </c>
      <c r="J87" s="3" t="str">
        <f>IF(AND(Data!$F$37&lt;&gt;""),IF(AD87=$E87,1,""))</f>
        <v/>
      </c>
      <c r="K87" s="3">
        <f>IF(AND(Data!$F$40&lt;&gt;""),IF(AE87=$E87,2,""))</f>
        <v>2</v>
      </c>
      <c r="L87" s="3" t="str">
        <f>IF(AND(Data!$F$43&lt;&gt;""),IF(AF87=$E87,3,""))</f>
        <v/>
      </c>
      <c r="M87" s="3" t="str">
        <f>IF(AND(Data!$F$46&lt;&gt;""),IF(AG87=$E87,4,""))</f>
        <v/>
      </c>
      <c r="N87" s="3" t="str">
        <f>IF(AND(Data!$F$49&lt;&gt;""),IF(AH87=$E87,5,""))</f>
        <v/>
      </c>
      <c r="O87" s="3" t="str">
        <f>IF(AND(Calc!$LQ$3&lt;&gt;""),IF(AI87=$E87,6,""))</f>
        <v/>
      </c>
      <c r="P87" s="3">
        <f t="shared" si="404"/>
        <v>2</v>
      </c>
      <c r="Q87" s="3">
        <f t="shared" si="405"/>
        <v>2</v>
      </c>
      <c r="R87" s="3" t="str">
        <f t="shared" si="406"/>
        <v/>
      </c>
      <c r="S87" s="3" t="str">
        <f t="shared" si="407"/>
        <v/>
      </c>
      <c r="T87" s="3" t="str">
        <f t="shared" si="408"/>
        <v/>
      </c>
      <c r="U87" s="3">
        <f t="shared" si="409"/>
        <v>2</v>
      </c>
      <c r="V87" s="3">
        <f t="shared" si="410"/>
        <v>2</v>
      </c>
      <c r="W87" s="3" t="str">
        <f t="shared" si="411"/>
        <v/>
      </c>
      <c r="X87" s="3" t="str">
        <f t="shared" si="412"/>
        <v/>
      </c>
      <c r="Y87" s="3">
        <f t="shared" si="413"/>
        <v>2</v>
      </c>
      <c r="Z87" s="3">
        <f t="shared" si="414"/>
        <v>2</v>
      </c>
      <c r="AA87" s="3" t="str">
        <f t="shared" si="415"/>
        <v/>
      </c>
      <c r="AB87" s="3">
        <f t="shared" si="416"/>
        <v>2</v>
      </c>
      <c r="AC87" s="49">
        <f t="shared" si="417"/>
        <v>2</v>
      </c>
      <c r="AD87" s="3" t="str">
        <f>IF($C87&lt;Data!$F$37,E87,"")</f>
        <v/>
      </c>
      <c r="AE87" s="3" t="str">
        <f>IF(AND($C87&gt;=Data!$F$37),IF($C87&lt;Data!$F$40,E87,""))</f>
        <v xml:space="preserve"> </v>
      </c>
      <c r="AF87" s="3" t="b">
        <f>IF(AND($C87&gt;=Data!$F$40),IF($C87&lt;Data!$F$43,E87,""))</f>
        <v>0</v>
      </c>
      <c r="AG87" s="3" t="b">
        <f>IF(AND($C87&gt;=Data!$F$43),IF($C87&lt;Data!$F$46,E87,""))</f>
        <v>0</v>
      </c>
      <c r="AH87" s="3" t="b">
        <f>IF(AND($C87&gt;=Data!$F$46),IF($C87&lt;Data!$F$49,E87,""))</f>
        <v>0</v>
      </c>
      <c r="AI87" s="3" t="b">
        <f>IF(AND($C87&gt;=Data!$F$49),IF($C87&lt;=Calc!$LQ$3,E87,""))</f>
        <v>0</v>
      </c>
      <c r="AJ87" s="3" t="str">
        <f t="shared" si="349"/>
        <v xml:space="preserve"> </v>
      </c>
      <c r="AK87" s="3" t="str">
        <f t="shared" si="350"/>
        <v/>
      </c>
      <c r="AL87" s="3" t="e">
        <f t="shared" si="418"/>
        <v>#NUM!</v>
      </c>
      <c r="AM87" s="3" t="str">
        <f t="shared" si="419"/>
        <v/>
      </c>
      <c r="AN87" s="3" t="str">
        <f t="shared" si="420"/>
        <v/>
      </c>
      <c r="AO87" s="3" t="str">
        <f t="shared" si="421"/>
        <v/>
      </c>
      <c r="AP87" s="3" t="str">
        <f t="shared" si="422"/>
        <v/>
      </c>
      <c r="AQ87" s="3" t="e">
        <f t="shared" si="338"/>
        <v>#NUM!</v>
      </c>
      <c r="AR87" s="3" t="e">
        <f t="shared" si="339"/>
        <v>#NUM!</v>
      </c>
      <c r="AS87" s="3" t="str">
        <f t="shared" si="340"/>
        <v/>
      </c>
      <c r="AT87" s="3" t="str">
        <f t="shared" si="423"/>
        <v/>
      </c>
      <c r="AU87" s="3" t="str">
        <f t="shared" si="424"/>
        <v/>
      </c>
      <c r="AV87" s="3" t="e">
        <f t="shared" si="425"/>
        <v>#NUM!</v>
      </c>
      <c r="AW87" s="3" t="e">
        <f t="shared" si="426"/>
        <v>#NUM!</v>
      </c>
      <c r="AX87" s="3" t="str">
        <f t="shared" si="427"/>
        <v/>
      </c>
      <c r="AY87" s="3" t="str">
        <f t="shared" si="428"/>
        <v/>
      </c>
      <c r="AZ87" s="3" t="e">
        <f t="shared" si="429"/>
        <v>#NUM!</v>
      </c>
      <c r="BA87" s="3" t="e">
        <f t="shared" si="430"/>
        <v>#NUM!</v>
      </c>
      <c r="BB87" s="3" t="str">
        <f t="shared" si="431"/>
        <v/>
      </c>
      <c r="BC87" s="3" t="e">
        <f t="shared" si="432"/>
        <v>#NUM!</v>
      </c>
      <c r="BD87" s="3" t="e">
        <f t="shared" si="433"/>
        <v>#NUM!</v>
      </c>
      <c r="BE87" s="3" t="e">
        <f t="shared" si="434"/>
        <v>#NUM!</v>
      </c>
      <c r="BF87" s="9" t="e">
        <f t="shared" si="351"/>
        <v>#N/A</v>
      </c>
      <c r="BG87" s="3" t="e">
        <f t="shared" si="352"/>
        <v>#N/A</v>
      </c>
      <c r="BH87" s="3" t="e">
        <f t="shared" si="348"/>
        <v>#N/A</v>
      </c>
      <c r="BI87" s="3" t="e">
        <f t="shared" si="435"/>
        <v>#NUM!</v>
      </c>
      <c r="BJ87" s="44" t="str">
        <f t="shared" si="436"/>
        <v/>
      </c>
      <c r="BK87" s="52">
        <f t="shared" si="353"/>
        <v>2</v>
      </c>
      <c r="BL87" s="52" t="str">
        <f t="shared" ca="1" si="538"/>
        <v xml:space="preserve"> </v>
      </c>
      <c r="BM87" s="52" t="str">
        <f t="shared" ca="1" si="539"/>
        <v xml:space="preserve"> </v>
      </c>
      <c r="BN87" s="52" t="str">
        <f t="shared" ca="1" si="539"/>
        <v xml:space="preserve"> </v>
      </c>
      <c r="BO87" s="52" t="str">
        <f t="shared" ca="1" si="539"/>
        <v xml:space="preserve"> </v>
      </c>
      <c r="BP87" s="52" t="str">
        <f t="shared" ca="1" si="539"/>
        <v xml:space="preserve"> </v>
      </c>
      <c r="BQ87" s="52" t="str">
        <f t="shared" ca="1" si="540"/>
        <v xml:space="preserve"> </v>
      </c>
      <c r="BR87" s="52" t="e">
        <f t="shared" ca="1" si="354"/>
        <v>#N/A</v>
      </c>
      <c r="BS87" s="52"/>
      <c r="BT87" s="3" t="str">
        <f t="shared" si="355"/>
        <v/>
      </c>
      <c r="BU87" s="3">
        <f t="shared" si="356"/>
        <v>0</v>
      </c>
      <c r="BV87" s="3">
        <f t="shared" si="437"/>
        <v>1</v>
      </c>
      <c r="BW87" s="3">
        <f t="shared" si="438"/>
        <v>0</v>
      </c>
      <c r="BX87" s="3" t="str">
        <f t="shared" ca="1" si="357"/>
        <v xml:space="preserve"> </v>
      </c>
      <c r="BY87" s="3" t="str">
        <f t="shared" ca="1" si="541"/>
        <v/>
      </c>
      <c r="BZ87" s="3" t="str">
        <f t="shared" ca="1" si="541"/>
        <v/>
      </c>
      <c r="CA87" s="3" t="str">
        <f t="shared" ca="1" si="541"/>
        <v/>
      </c>
      <c r="CB87" s="3" t="str">
        <f t="shared" ca="1" si="541"/>
        <v/>
      </c>
      <c r="CC87" s="3" t="str">
        <f t="shared" ca="1" si="542"/>
        <v/>
      </c>
      <c r="CD87" s="3" t="str">
        <f t="shared" ca="1" si="358"/>
        <v/>
      </c>
      <c r="CE87" s="3" t="str">
        <f t="shared" ca="1" si="359"/>
        <v/>
      </c>
      <c r="CF87" s="3" t="str">
        <f t="shared" si="360"/>
        <v/>
      </c>
      <c r="CG87" s="37" t="e">
        <f t="shared" ca="1" si="361"/>
        <v>#N/A</v>
      </c>
      <c r="CH87" s="3" t="str">
        <f t="shared" si="362"/>
        <v/>
      </c>
      <c r="CI87" s="3">
        <f t="shared" si="439"/>
        <v>0</v>
      </c>
      <c r="CJ87" s="3">
        <f t="shared" si="529"/>
        <v>1</v>
      </c>
      <c r="CK87" s="3">
        <f t="shared" si="440"/>
        <v>0</v>
      </c>
      <c r="CL87" s="3" t="str">
        <f t="shared" ca="1" si="363"/>
        <v xml:space="preserve"> </v>
      </c>
      <c r="CM87" s="3" t="str">
        <f t="shared" ca="1" si="543"/>
        <v/>
      </c>
      <c r="CN87" s="3" t="str">
        <f t="shared" ca="1" si="543"/>
        <v/>
      </c>
      <c r="CO87" s="3" t="str">
        <f t="shared" ca="1" si="543"/>
        <v/>
      </c>
      <c r="CP87" s="3" t="str">
        <f t="shared" ca="1" si="543"/>
        <v/>
      </c>
      <c r="CQ87" s="3" t="str">
        <f t="shared" ca="1" si="544"/>
        <v/>
      </c>
      <c r="CR87" s="3" t="str">
        <f t="shared" ca="1" si="441"/>
        <v/>
      </c>
      <c r="CS87" s="3" t="str">
        <f t="shared" ca="1" si="364"/>
        <v/>
      </c>
      <c r="CT87" s="3" t="str">
        <f t="shared" si="442"/>
        <v/>
      </c>
      <c r="CU87" s="37" t="e">
        <f t="shared" ca="1" si="443"/>
        <v>#N/A</v>
      </c>
      <c r="CW87" s="3" t="str">
        <f t="shared" ca="1" si="444"/>
        <v/>
      </c>
      <c r="CX87" s="3">
        <f t="shared" ca="1" si="530"/>
        <v>0</v>
      </c>
      <c r="CY87" s="2">
        <f t="shared" ca="1" si="445"/>
        <v>0</v>
      </c>
      <c r="CZ87" s="3" t="str">
        <f t="shared" ca="1" si="365"/>
        <v/>
      </c>
      <c r="DA87" s="3" t="str">
        <f t="shared" ca="1" si="366"/>
        <v/>
      </c>
      <c r="DB87" s="3" t="str">
        <f t="shared" ca="1" si="367"/>
        <v/>
      </c>
      <c r="DC87" s="3" t="str">
        <f t="shared" ca="1" si="368"/>
        <v/>
      </c>
      <c r="DD87" s="37" t="e">
        <f t="shared" ca="1" si="369"/>
        <v>#N/A</v>
      </c>
      <c r="DE87" s="3" t="str">
        <f t="shared" ca="1" si="446"/>
        <v/>
      </c>
      <c r="DF87" s="3">
        <f t="shared" ca="1" si="531"/>
        <v>0</v>
      </c>
      <c r="DG87" s="2">
        <f t="shared" ca="1" si="447"/>
        <v>0</v>
      </c>
      <c r="DH87" s="3" t="str">
        <f t="shared" ca="1" si="370"/>
        <v/>
      </c>
      <c r="DI87" s="3" t="str">
        <f t="shared" ca="1" si="273"/>
        <v/>
      </c>
      <c r="DJ87" s="3" t="str">
        <f t="shared" ca="1" si="371"/>
        <v/>
      </c>
      <c r="DK87" s="3" t="str">
        <f t="shared" ca="1" si="448"/>
        <v/>
      </c>
      <c r="DL87" s="37" t="e">
        <f t="shared" ca="1" si="372"/>
        <v>#N/A</v>
      </c>
      <c r="DN87" s="2" t="str">
        <f t="shared" si="373"/>
        <v xml:space="preserve"> </v>
      </c>
      <c r="DO87" s="3" t="str">
        <f t="shared" si="449"/>
        <v xml:space="preserve"> </v>
      </c>
      <c r="DP87" s="3" t="str">
        <f t="shared" si="450"/>
        <v xml:space="preserve"> </v>
      </c>
      <c r="DT87" s="37" t="e">
        <f t="shared" si="374"/>
        <v>#N/A</v>
      </c>
      <c r="DU87" s="7">
        <v>80</v>
      </c>
      <c r="DV87" s="7">
        <v>33</v>
      </c>
      <c r="DW87" s="7">
        <v>48</v>
      </c>
      <c r="DX87" s="7"/>
      <c r="DY87" s="7" t="e">
        <f t="shared" si="375"/>
        <v>#NUM!</v>
      </c>
      <c r="DZ87" s="7" t="e">
        <f t="shared" si="376"/>
        <v>#NUM!</v>
      </c>
      <c r="EA87" s="7" t="e">
        <f t="shared" si="377"/>
        <v>#NUM!</v>
      </c>
      <c r="EB87" s="7" t="e">
        <f t="shared" si="451"/>
        <v>#NUM!</v>
      </c>
      <c r="EC87" s="3" t="e">
        <f t="shared" si="378"/>
        <v>#NUM!</v>
      </c>
      <c r="ED87" s="3" t="str">
        <f t="shared" si="452"/>
        <v/>
      </c>
      <c r="EE87" s="3" t="e">
        <f t="shared" si="453"/>
        <v>#DIV/0!</v>
      </c>
      <c r="EF87" s="3" t="str">
        <f t="shared" si="454"/>
        <v/>
      </c>
      <c r="EG87" s="3" t="str">
        <f t="shared" si="455"/>
        <v/>
      </c>
      <c r="EH87" s="3" t="str">
        <f t="shared" si="456"/>
        <v/>
      </c>
      <c r="EI87" s="3" t="str">
        <f t="shared" si="457"/>
        <v/>
      </c>
      <c r="EJ87" s="3" t="e">
        <f t="shared" si="458"/>
        <v>#DIV/0!</v>
      </c>
      <c r="EK87" s="3" t="e">
        <f t="shared" si="459"/>
        <v>#DIV/0!</v>
      </c>
      <c r="EL87" s="3" t="str">
        <f t="shared" si="460"/>
        <v/>
      </c>
      <c r="EM87" s="3" t="str">
        <f t="shared" si="461"/>
        <v/>
      </c>
      <c r="EN87" s="3" t="str">
        <f t="shared" si="462"/>
        <v/>
      </c>
      <c r="EO87" s="3" t="e">
        <f t="shared" si="463"/>
        <v>#DIV/0!</v>
      </c>
      <c r="EP87" s="3" t="e">
        <f t="shared" si="464"/>
        <v>#DIV/0!</v>
      </c>
      <c r="EQ87" s="3" t="str">
        <f t="shared" si="465"/>
        <v/>
      </c>
      <c r="ER87" s="3" t="str">
        <f t="shared" si="466"/>
        <v/>
      </c>
      <c r="ES87" s="3" t="e">
        <f t="shared" si="467"/>
        <v>#DIV/0!</v>
      </c>
      <c r="ET87" s="3" t="e">
        <f t="shared" si="468"/>
        <v>#DIV/0!</v>
      </c>
      <c r="EU87" s="3" t="str">
        <f t="shared" si="469"/>
        <v/>
      </c>
      <c r="EV87" s="3" t="e">
        <f t="shared" si="470"/>
        <v>#DIV/0!</v>
      </c>
      <c r="EW87" s="3" t="e">
        <f t="shared" si="471"/>
        <v>#DIV/0!</v>
      </c>
      <c r="EX87" s="3" t="e">
        <f t="shared" si="472"/>
        <v>#NUM!</v>
      </c>
      <c r="EZ87" s="40">
        <f t="shared" si="379"/>
        <v>1</v>
      </c>
      <c r="FA87" s="9" t="e">
        <f t="shared" si="380"/>
        <v>#NUM!</v>
      </c>
      <c r="FB87" s="9" t="e">
        <f t="shared" si="381"/>
        <v>#N/A</v>
      </c>
      <c r="FC87" s="9" t="e">
        <f t="shared" si="382"/>
        <v>#N/A</v>
      </c>
      <c r="FD87" s="9" t="e">
        <f t="shared" si="383"/>
        <v>#N/A</v>
      </c>
      <c r="FE87" s="3" t="e">
        <f t="shared" si="473"/>
        <v>#NUM!</v>
      </c>
      <c r="FG87" s="3" t="str">
        <f t="shared" si="474"/>
        <v/>
      </c>
      <c r="FH87" s="3" t="e">
        <f t="shared" si="475"/>
        <v>#DIV/0!</v>
      </c>
      <c r="FI87" s="3" t="str">
        <f t="shared" si="476"/>
        <v/>
      </c>
      <c r="FJ87" s="3" t="str">
        <f t="shared" si="477"/>
        <v/>
      </c>
      <c r="FK87" s="3" t="str">
        <f t="shared" si="478"/>
        <v/>
      </c>
      <c r="FL87" s="3" t="str">
        <f t="shared" si="479"/>
        <v/>
      </c>
      <c r="FM87" s="3" t="e">
        <f t="shared" si="480"/>
        <v>#DIV/0!</v>
      </c>
      <c r="FN87" s="3" t="e">
        <f t="shared" si="481"/>
        <v>#DIV/0!</v>
      </c>
      <c r="FO87" s="3" t="str">
        <f t="shared" si="482"/>
        <v/>
      </c>
      <c r="FP87" s="3" t="str">
        <f t="shared" si="483"/>
        <v/>
      </c>
      <c r="FQ87" s="3" t="str">
        <f t="shared" si="484"/>
        <v/>
      </c>
      <c r="FR87" s="3" t="e">
        <f t="shared" si="485"/>
        <v>#DIV/0!</v>
      </c>
      <c r="FS87" s="3" t="e">
        <f t="shared" si="486"/>
        <v>#DIV/0!</v>
      </c>
      <c r="FT87" s="3" t="str">
        <f t="shared" si="487"/>
        <v/>
      </c>
      <c r="FU87" s="3" t="str">
        <f t="shared" si="488"/>
        <v/>
      </c>
      <c r="FV87" s="3" t="e">
        <f t="shared" si="489"/>
        <v>#DIV/0!</v>
      </c>
      <c r="FW87" s="3" t="e">
        <f t="shared" si="490"/>
        <v>#DIV/0!</v>
      </c>
      <c r="FX87" s="3" t="str">
        <f t="shared" si="491"/>
        <v/>
      </c>
      <c r="FY87" s="3" t="e">
        <f t="shared" si="492"/>
        <v>#DIV/0!</v>
      </c>
      <c r="FZ87" s="3" t="e">
        <f t="shared" si="493"/>
        <v>#DIV/0!</v>
      </c>
      <c r="GA87" s="3" t="e">
        <f t="shared" si="494"/>
        <v>#NUM!</v>
      </c>
      <c r="GB87" s="3" t="str">
        <f t="shared" si="495"/>
        <v/>
      </c>
      <c r="GC87" s="3" t="str">
        <f t="shared" si="496"/>
        <v/>
      </c>
      <c r="GD87" s="3" t="str">
        <f t="shared" si="497"/>
        <v/>
      </c>
      <c r="GE87" s="3" t="str">
        <f t="shared" si="498"/>
        <v/>
      </c>
      <c r="GF87" s="3" t="str">
        <f t="shared" si="499"/>
        <v/>
      </c>
      <c r="GG87" s="3" t="str">
        <f t="shared" si="500"/>
        <v/>
      </c>
      <c r="GI87" s="9" t="str">
        <f t="shared" si="532"/>
        <v/>
      </c>
      <c r="GJ87" s="9" t="str">
        <f t="shared" si="501"/>
        <v/>
      </c>
      <c r="GK87" s="9" t="str">
        <f t="shared" si="502"/>
        <v/>
      </c>
      <c r="GL87" s="41" t="e">
        <f t="shared" si="503"/>
        <v>#DIV/0!</v>
      </c>
      <c r="GM87" s="41" t="e">
        <f t="shared" si="504"/>
        <v>#DIV/0!</v>
      </c>
      <c r="GN87" s="41" t="e">
        <f t="shared" si="384"/>
        <v>#N/A</v>
      </c>
      <c r="GO87" s="41" t="e">
        <f t="shared" si="385"/>
        <v>#N/A</v>
      </c>
      <c r="GP87" s="3" t="e">
        <f t="shared" si="505"/>
        <v>#NUM!</v>
      </c>
      <c r="GQ87" s="55" t="e">
        <f t="shared" si="386"/>
        <v>#NUM!</v>
      </c>
      <c r="GR87" s="55" t="e">
        <f t="shared" si="387"/>
        <v>#NUM!</v>
      </c>
      <c r="GS87" s="3" t="e">
        <f t="shared" si="388"/>
        <v>#NUM!</v>
      </c>
      <c r="GT87" s="3" t="e">
        <f t="shared" si="389"/>
        <v>#NUM!</v>
      </c>
      <c r="GU87" s="3" t="e">
        <f t="shared" si="390"/>
        <v>#NUM!</v>
      </c>
      <c r="GV87" s="3" t="e">
        <f t="shared" si="391"/>
        <v>#NUM!</v>
      </c>
      <c r="GX87" s="37" t="e">
        <f t="shared" si="392"/>
        <v>#NUM!</v>
      </c>
      <c r="GZ87" s="3" t="e">
        <f t="shared" si="393"/>
        <v>#NUM!</v>
      </c>
      <c r="HA87" s="3" t="e">
        <f t="shared" ca="1" si="533"/>
        <v>#NUM!</v>
      </c>
      <c r="HB87" s="2" t="e">
        <f t="shared" ca="1" si="536"/>
        <v>#NUM!</v>
      </c>
      <c r="HC87" s="2" t="e">
        <f t="shared" ca="1" si="537"/>
        <v>#NUM!</v>
      </c>
      <c r="HD87" s="39" t="e">
        <f t="shared" ca="1" si="506"/>
        <v>#NUM!</v>
      </c>
      <c r="HF87" s="3" t="str">
        <f t="shared" si="394"/>
        <v/>
      </c>
      <c r="HG87" s="3" t="str">
        <f t="shared" si="395"/>
        <v/>
      </c>
      <c r="HH87" s="3" t="str">
        <f t="shared" ca="1" si="545"/>
        <v xml:space="preserve"> </v>
      </c>
      <c r="HI87" s="3" t="str">
        <f t="shared" ca="1" si="546"/>
        <v/>
      </c>
      <c r="HJ87" s="3" t="str">
        <f t="shared" ca="1" si="546"/>
        <v/>
      </c>
      <c r="HK87" s="3" t="str">
        <f t="shared" ca="1" si="546"/>
        <v/>
      </c>
      <c r="HL87" s="3" t="str">
        <f t="shared" ca="1" si="546"/>
        <v/>
      </c>
      <c r="HM87" s="3" t="str">
        <f t="shared" ca="1" si="547"/>
        <v/>
      </c>
      <c r="HN87" s="3" t="str">
        <f t="shared" ca="1" si="547"/>
        <v/>
      </c>
      <c r="HO87" s="3" t="str">
        <f t="shared" ca="1" si="547"/>
        <v/>
      </c>
      <c r="HP87" s="37" t="e">
        <f t="shared" ca="1" si="396"/>
        <v>#N/A</v>
      </c>
      <c r="HQ87" s="3" t="str">
        <f t="shared" ca="1" si="548"/>
        <v xml:space="preserve"> </v>
      </c>
      <c r="HR87" s="3" t="str">
        <f t="shared" ca="1" si="549"/>
        <v/>
      </c>
      <c r="HS87" s="3" t="str">
        <f t="shared" ca="1" si="549"/>
        <v/>
      </c>
      <c r="HT87" s="3" t="str">
        <f t="shared" ca="1" si="549"/>
        <v/>
      </c>
      <c r="HU87" s="3" t="str">
        <f t="shared" ca="1" si="549"/>
        <v/>
      </c>
      <c r="HV87" s="3" t="str">
        <f t="shared" ca="1" si="550"/>
        <v/>
      </c>
      <c r="HW87" s="3" t="str">
        <f t="shared" ca="1" si="550"/>
        <v/>
      </c>
      <c r="HX87" s="3" t="str">
        <f t="shared" ca="1" si="550"/>
        <v/>
      </c>
      <c r="HY87" s="37" t="e">
        <f t="shared" ca="1" si="397"/>
        <v>#N/A</v>
      </c>
      <c r="IA87" s="3" t="e">
        <f t="shared" ca="1" si="507"/>
        <v>#NUM!</v>
      </c>
      <c r="IB87" s="3" t="e">
        <f t="shared" ca="1" si="534"/>
        <v>#NUM!</v>
      </c>
      <c r="IC87" s="2" t="e">
        <f t="shared" ca="1" si="508"/>
        <v>#NUM!</v>
      </c>
      <c r="ID87" s="37" t="e">
        <f t="shared" ca="1" si="398"/>
        <v>#NUM!</v>
      </c>
      <c r="IE87" s="3" t="e">
        <f t="shared" ca="1" si="509"/>
        <v>#NUM!</v>
      </c>
      <c r="IF87" s="3" t="e">
        <f t="shared" ca="1" si="510"/>
        <v>#NUM!</v>
      </c>
      <c r="IG87" s="2" t="e">
        <f t="shared" ca="1" si="511"/>
        <v>#NUM!</v>
      </c>
      <c r="IH87" s="37" t="e">
        <f t="shared" ca="1" si="399"/>
        <v>#NUM!</v>
      </c>
      <c r="II87" s="3" t="e">
        <f t="shared" si="512"/>
        <v>#N/A</v>
      </c>
      <c r="IJ87" s="3" t="e">
        <f t="shared" si="513"/>
        <v>#N/A</v>
      </c>
      <c r="IK87" s="3" t="e">
        <f t="shared" ref="IK87:IK118" ca="1" si="557">IF(AND(G87=" ",OFFSET(G87,-14,0)="x"), " ", IF(SUM(OFFSET(IJ87,0,0,-15,1))&gt;14,1," "))</f>
        <v>#N/A</v>
      </c>
      <c r="IL87" s="3" t="e">
        <f t="shared" ref="IL87:IO150" ca="1" si="558">IF(IK88=1,1,"")</f>
        <v>#N/A</v>
      </c>
      <c r="IM87" s="3" t="e">
        <f t="shared" ca="1" si="558"/>
        <v>#N/A</v>
      </c>
      <c r="IN87" s="3" t="e">
        <f t="shared" ca="1" si="558"/>
        <v>#N/A</v>
      </c>
      <c r="IO87" s="3" t="e">
        <f t="shared" ca="1" si="558"/>
        <v>#N/A</v>
      </c>
      <c r="IP87" s="3" t="e">
        <f t="shared" ref="IP87:IS150" ca="1" si="559">IF(IO88=1,1,"")</f>
        <v>#N/A</v>
      </c>
      <c r="IQ87" s="3" t="e">
        <f t="shared" ca="1" si="559"/>
        <v>#N/A</v>
      </c>
      <c r="IR87" s="3" t="e">
        <f t="shared" ca="1" si="559"/>
        <v>#N/A</v>
      </c>
      <c r="IS87" s="3" t="e">
        <f t="shared" ca="1" si="559"/>
        <v>#N/A</v>
      </c>
      <c r="IT87" s="3" t="e">
        <f t="shared" ref="IT87:IW150" ca="1" si="560">IF(IS88=1,1,"")</f>
        <v>#N/A</v>
      </c>
      <c r="IU87" s="3" t="e">
        <f t="shared" ca="1" si="560"/>
        <v>#N/A</v>
      </c>
      <c r="IV87" s="3" t="e">
        <f t="shared" ca="1" si="560"/>
        <v>#N/A</v>
      </c>
      <c r="IW87" s="3" t="e">
        <f t="shared" ca="1" si="560"/>
        <v>#N/A</v>
      </c>
      <c r="IX87" s="3" t="e">
        <f t="shared" ref="IX87:IY150" ca="1" si="561">IF(IW88=1,1,"")</f>
        <v>#N/A</v>
      </c>
      <c r="IY87" s="3" t="e">
        <f t="shared" ca="1" si="561"/>
        <v>#N/A</v>
      </c>
      <c r="IZ87" s="37" t="e">
        <f t="shared" ca="1" si="400"/>
        <v>#N/A</v>
      </c>
      <c r="JB87" s="3" t="str">
        <f t="shared" si="514"/>
        <v/>
      </c>
      <c r="JC87" s="55" t="e">
        <f t="shared" si="401"/>
        <v>#NUM!</v>
      </c>
      <c r="JD87" s="41" t="e">
        <f t="shared" si="515"/>
        <v>#NUM!</v>
      </c>
      <c r="JE87" s="41" t="e">
        <f t="shared" si="516"/>
        <v>#NUM!</v>
      </c>
      <c r="JF87" s="3" t="e">
        <f t="shared" si="517"/>
        <v>#NUM!</v>
      </c>
      <c r="JG87" s="41" t="e">
        <f t="shared" si="518"/>
        <v>#NUM!</v>
      </c>
      <c r="JH87" s="41" t="e">
        <f t="shared" si="519"/>
        <v>#NUM!</v>
      </c>
      <c r="JJ87" s="37" t="e">
        <f t="shared" si="520"/>
        <v>#NUM!</v>
      </c>
      <c r="JL87" s="3" t="e">
        <f t="shared" si="521"/>
        <v>#NUM!</v>
      </c>
      <c r="JM87" s="3" t="e">
        <f t="shared" ca="1" si="535"/>
        <v>#NUM!</v>
      </c>
      <c r="JP87" s="37" t="e">
        <f t="shared" ca="1" si="522"/>
        <v>#NUM!</v>
      </c>
      <c r="JR87" s="37" t="str">
        <f t="shared" si="523"/>
        <v/>
      </c>
      <c r="JS87" s="3" t="str">
        <f t="shared" si="524"/>
        <v/>
      </c>
      <c r="JT87" s="3" t="str">
        <f t="shared" ca="1" si="551"/>
        <v xml:space="preserve"> </v>
      </c>
      <c r="JU87" s="3" t="str">
        <f t="shared" ca="1" si="552"/>
        <v/>
      </c>
      <c r="JV87" s="3" t="str">
        <f t="shared" ca="1" si="552"/>
        <v/>
      </c>
      <c r="JW87" s="3" t="str">
        <f t="shared" ca="1" si="552"/>
        <v/>
      </c>
      <c r="JX87" s="3" t="str">
        <f t="shared" ca="1" si="552"/>
        <v/>
      </c>
      <c r="JY87" s="3" t="str">
        <f t="shared" ca="1" si="553"/>
        <v/>
      </c>
      <c r="JZ87" s="3" t="str">
        <f t="shared" ca="1" si="553"/>
        <v/>
      </c>
      <c r="KA87" s="3" t="str">
        <f t="shared" ca="1" si="553"/>
        <v/>
      </c>
      <c r="KB87" s="3" t="e">
        <f t="shared" ca="1" si="525"/>
        <v>#N/A</v>
      </c>
      <c r="KC87" s="3" t="str">
        <f t="shared" ca="1" si="554"/>
        <v xml:space="preserve"> </v>
      </c>
      <c r="KD87" s="3" t="str">
        <f t="shared" ca="1" si="555"/>
        <v/>
      </c>
      <c r="KE87" s="3" t="str">
        <f t="shared" ca="1" si="555"/>
        <v/>
      </c>
      <c r="KF87" s="3" t="str">
        <f t="shared" ca="1" si="555"/>
        <v/>
      </c>
      <c r="KG87" s="3" t="str">
        <f t="shared" ca="1" si="555"/>
        <v/>
      </c>
      <c r="KH87" s="3" t="str">
        <f t="shared" ca="1" si="556"/>
        <v/>
      </c>
      <c r="KI87" s="3" t="str">
        <f t="shared" ca="1" si="556"/>
        <v/>
      </c>
      <c r="KJ87" s="3" t="str">
        <f t="shared" ca="1" si="556"/>
        <v/>
      </c>
      <c r="KK87" s="3" t="e">
        <f t="shared" ca="1" si="526"/>
        <v>#N/A</v>
      </c>
      <c r="KU87" s="3" t="e">
        <f t="shared" si="527"/>
        <v>#NUM!</v>
      </c>
      <c r="KV87" s="3" t="e">
        <f t="shared" si="528"/>
        <v>#NUM!</v>
      </c>
      <c r="KW87" s="3" t="e">
        <f t="shared" ref="KW87:KW118" ca="1" si="562">IF(AND(G87=" ",OFFSET(G87,-14,0)="x"), " ", IF(SUM(OFFSET(KV87,0,0,-15,1))&gt;14,1," "))</f>
        <v>#NUM!</v>
      </c>
      <c r="KX87" s="3" t="e">
        <f t="shared" ref="KX87:LA150" ca="1" si="563">IF(KW88=1,1,"")</f>
        <v>#NUM!</v>
      </c>
      <c r="KY87" s="3" t="e">
        <f t="shared" ca="1" si="563"/>
        <v>#NUM!</v>
      </c>
      <c r="KZ87" s="3" t="e">
        <f t="shared" ca="1" si="563"/>
        <v>#NUM!</v>
      </c>
      <c r="LA87" s="3" t="e">
        <f t="shared" ca="1" si="563"/>
        <v>#NUM!</v>
      </c>
      <c r="LB87" s="3" t="e">
        <f t="shared" ref="LB87:LE150" ca="1" si="564">IF(LA88=1,1,"")</f>
        <v>#NUM!</v>
      </c>
      <c r="LC87" s="3" t="e">
        <f t="shared" ca="1" si="564"/>
        <v>#NUM!</v>
      </c>
      <c r="LD87" s="3" t="e">
        <f t="shared" ca="1" si="564"/>
        <v>#NUM!</v>
      </c>
      <c r="LE87" s="3" t="e">
        <f t="shared" ca="1" si="564"/>
        <v>#NUM!</v>
      </c>
      <c r="LF87" s="3" t="e">
        <f t="shared" ref="LF87:LI150" ca="1" si="565">IF(LE88=1,1,"")</f>
        <v>#NUM!</v>
      </c>
      <c r="LG87" s="3" t="e">
        <f t="shared" ca="1" si="565"/>
        <v>#NUM!</v>
      </c>
      <c r="LH87" s="3" t="e">
        <f t="shared" ca="1" si="565"/>
        <v>#NUM!</v>
      </c>
      <c r="LI87" s="3" t="e">
        <f t="shared" ca="1" si="565"/>
        <v>#NUM!</v>
      </c>
      <c r="LJ87" s="3" t="e">
        <f t="shared" ref="LJ87:LK150" ca="1" si="566">IF(LI88=1,1,"")</f>
        <v>#NUM!</v>
      </c>
      <c r="LK87" s="3" t="e">
        <f t="shared" ca="1" si="566"/>
        <v>#NUM!</v>
      </c>
      <c r="LL87" s="37" t="e">
        <f t="shared" ca="1" si="402"/>
        <v>#NUM!</v>
      </c>
    </row>
    <row r="88" spans="1:324" s="3" customFormat="1">
      <c r="A88" s="42" t="e">
        <f>IF(D88="","",Data!C96)</f>
        <v>#N/A</v>
      </c>
      <c r="B88" s="5" t="e">
        <f>IF(D88="","",Data!B96)</f>
        <v>#N/A</v>
      </c>
      <c r="C88" s="3">
        <v>80</v>
      </c>
      <c r="D88" s="3" t="e">
        <f>IF(Data!C96="", NA(), Data!C96)</f>
        <v>#N/A</v>
      </c>
      <c r="E88" s="3" t="str">
        <f>IF(Data!C96="", " ", Data!D96)</f>
        <v xml:space="preserve"> </v>
      </c>
      <c r="F88" s="3" t="str">
        <f>IF(E88=" "," ",Data!F$26)</f>
        <v xml:space="preserve"> </v>
      </c>
      <c r="G88" s="3" t="str">
        <f>IF($C88&lt;Data!$F$37,"x"," ")</f>
        <v xml:space="preserve"> </v>
      </c>
      <c r="H88" s="3" t="e">
        <f>IF(I88="",#REF!,I88)</f>
        <v>#N/A</v>
      </c>
      <c r="I88" s="2" t="e">
        <f t="shared" si="403"/>
        <v>#N/A</v>
      </c>
      <c r="J88" s="3" t="str">
        <f>IF(AND(Data!$F$37&lt;&gt;""),IF(AD88=$E88,1,""))</f>
        <v/>
      </c>
      <c r="K88" s="3">
        <f>IF(AND(Data!$F$40&lt;&gt;""),IF(AE88=$E88,2,""))</f>
        <v>2</v>
      </c>
      <c r="L88" s="3" t="str">
        <f>IF(AND(Data!$F$43&lt;&gt;""),IF(AF88=$E88,3,""))</f>
        <v/>
      </c>
      <c r="M88" s="3" t="str">
        <f>IF(AND(Data!$F$46&lt;&gt;""),IF(AG88=$E88,4,""))</f>
        <v/>
      </c>
      <c r="N88" s="3" t="str">
        <f>IF(AND(Data!$F$49&lt;&gt;""),IF(AH88=$E88,5,""))</f>
        <v/>
      </c>
      <c r="O88" s="3" t="str">
        <f>IF(AND(Calc!$LQ$3&lt;&gt;""),IF(AI88=$E88,6,""))</f>
        <v/>
      </c>
      <c r="P88" s="3">
        <f t="shared" si="404"/>
        <v>2</v>
      </c>
      <c r="Q88" s="3">
        <f t="shared" si="405"/>
        <v>2</v>
      </c>
      <c r="R88" s="3" t="str">
        <f t="shared" si="406"/>
        <v/>
      </c>
      <c r="S88" s="3" t="str">
        <f t="shared" si="407"/>
        <v/>
      </c>
      <c r="T88" s="3" t="str">
        <f t="shared" si="408"/>
        <v/>
      </c>
      <c r="U88" s="3">
        <f t="shared" si="409"/>
        <v>2</v>
      </c>
      <c r="V88" s="3">
        <f t="shared" si="410"/>
        <v>2</v>
      </c>
      <c r="W88" s="3" t="str">
        <f t="shared" si="411"/>
        <v/>
      </c>
      <c r="X88" s="3" t="str">
        <f t="shared" si="412"/>
        <v/>
      </c>
      <c r="Y88" s="3">
        <f t="shared" si="413"/>
        <v>2</v>
      </c>
      <c r="Z88" s="3">
        <f t="shared" si="414"/>
        <v>2</v>
      </c>
      <c r="AA88" s="3" t="str">
        <f t="shared" si="415"/>
        <v/>
      </c>
      <c r="AB88" s="3">
        <f t="shared" si="416"/>
        <v>2</v>
      </c>
      <c r="AC88" s="49">
        <f t="shared" si="417"/>
        <v>2</v>
      </c>
      <c r="AD88" s="3" t="str">
        <f>IF($C88&lt;Data!$F$37,E88,"")</f>
        <v/>
      </c>
      <c r="AE88" s="3" t="str">
        <f>IF(AND($C88&gt;=Data!$F$37),IF($C88&lt;Data!$F$40,E88,""))</f>
        <v xml:space="preserve"> </v>
      </c>
      <c r="AF88" s="3" t="b">
        <f>IF(AND($C88&gt;=Data!$F$40),IF($C88&lt;Data!$F$43,E88,""))</f>
        <v>0</v>
      </c>
      <c r="AG88" s="3" t="b">
        <f>IF(AND($C88&gt;=Data!$F$43),IF($C88&lt;Data!$F$46,E88,""))</f>
        <v>0</v>
      </c>
      <c r="AH88" s="3" t="b">
        <f>IF(AND($C88&gt;=Data!$F$46),IF($C88&lt;Data!$F$49,E88,""))</f>
        <v>0</v>
      </c>
      <c r="AI88" s="3" t="b">
        <f>IF(AND($C88&gt;=Data!$F$49),IF($C88&lt;=Calc!$LQ$3,E88,""))</f>
        <v>0</v>
      </c>
      <c r="AJ88" s="3" t="str">
        <f t="shared" si="349"/>
        <v xml:space="preserve"> </v>
      </c>
      <c r="AK88" s="3" t="str">
        <f t="shared" si="350"/>
        <v/>
      </c>
      <c r="AL88" s="3" t="e">
        <f t="shared" si="418"/>
        <v>#NUM!</v>
      </c>
      <c r="AM88" s="3" t="str">
        <f t="shared" si="419"/>
        <v/>
      </c>
      <c r="AN88" s="3" t="str">
        <f t="shared" si="420"/>
        <v/>
      </c>
      <c r="AO88" s="3" t="str">
        <f t="shared" si="421"/>
        <v/>
      </c>
      <c r="AP88" s="3" t="str">
        <f t="shared" si="422"/>
        <v/>
      </c>
      <c r="AQ88" s="3" t="e">
        <f t="shared" si="338"/>
        <v>#NUM!</v>
      </c>
      <c r="AR88" s="3" t="e">
        <f t="shared" si="339"/>
        <v>#NUM!</v>
      </c>
      <c r="AS88" s="3" t="str">
        <f t="shared" si="340"/>
        <v/>
      </c>
      <c r="AT88" s="3" t="str">
        <f t="shared" si="423"/>
        <v/>
      </c>
      <c r="AU88" s="3" t="str">
        <f t="shared" si="424"/>
        <v/>
      </c>
      <c r="AV88" s="3" t="e">
        <f t="shared" si="425"/>
        <v>#NUM!</v>
      </c>
      <c r="AW88" s="3" t="e">
        <f t="shared" si="426"/>
        <v>#NUM!</v>
      </c>
      <c r="AX88" s="3" t="str">
        <f t="shared" si="427"/>
        <v/>
      </c>
      <c r="AY88" s="3" t="str">
        <f t="shared" si="428"/>
        <v/>
      </c>
      <c r="AZ88" s="3" t="e">
        <f t="shared" si="429"/>
        <v>#NUM!</v>
      </c>
      <c r="BA88" s="3" t="e">
        <f t="shared" si="430"/>
        <v>#NUM!</v>
      </c>
      <c r="BB88" s="3" t="str">
        <f t="shared" si="431"/>
        <v/>
      </c>
      <c r="BC88" s="3" t="e">
        <f t="shared" si="432"/>
        <v>#NUM!</v>
      </c>
      <c r="BD88" s="3" t="e">
        <f t="shared" si="433"/>
        <v>#NUM!</v>
      </c>
      <c r="BE88" s="3" t="e">
        <f t="shared" si="434"/>
        <v>#NUM!</v>
      </c>
      <c r="BF88" s="9" t="e">
        <f t="shared" si="351"/>
        <v>#N/A</v>
      </c>
      <c r="BG88" s="3" t="e">
        <f t="shared" si="352"/>
        <v>#N/A</v>
      </c>
      <c r="BH88" s="3" t="e">
        <f t="shared" ref="BH88:BH119" si="567">IF(E88=" ", #N/A, IF(G88=" ", AM88,#N/A))</f>
        <v>#N/A</v>
      </c>
      <c r="BI88" s="3" t="e">
        <f t="shared" si="435"/>
        <v>#NUM!</v>
      </c>
      <c r="BJ88" s="44" t="str">
        <f t="shared" si="436"/>
        <v/>
      </c>
      <c r="BK88" s="52">
        <f t="shared" si="353"/>
        <v>2</v>
      </c>
      <c r="BL88" s="52" t="str">
        <f t="shared" ca="1" si="538"/>
        <v xml:space="preserve"> </v>
      </c>
      <c r="BM88" s="52" t="str">
        <f t="shared" ca="1" si="539"/>
        <v xml:space="preserve"> </v>
      </c>
      <c r="BN88" s="52" t="str">
        <f t="shared" ca="1" si="539"/>
        <v xml:space="preserve"> </v>
      </c>
      <c r="BO88" s="52" t="str">
        <f t="shared" ca="1" si="539"/>
        <v xml:space="preserve"> </v>
      </c>
      <c r="BP88" s="52" t="str">
        <f t="shared" ca="1" si="539"/>
        <v xml:space="preserve"> </v>
      </c>
      <c r="BQ88" s="52" t="str">
        <f t="shared" ca="1" si="540"/>
        <v xml:space="preserve"> </v>
      </c>
      <c r="BR88" s="52" t="e">
        <f t="shared" ca="1" si="354"/>
        <v>#N/A</v>
      </c>
      <c r="BS88" s="52"/>
      <c r="BT88" s="3" t="str">
        <f t="shared" si="355"/>
        <v/>
      </c>
      <c r="BU88" s="3">
        <f t="shared" si="356"/>
        <v>0</v>
      </c>
      <c r="BV88" s="3">
        <f t="shared" si="437"/>
        <v>1</v>
      </c>
      <c r="BW88" s="3">
        <f t="shared" si="438"/>
        <v>0</v>
      </c>
      <c r="BX88" s="3" t="str">
        <f t="shared" ca="1" si="357"/>
        <v xml:space="preserve"> </v>
      </c>
      <c r="BY88" s="3" t="str">
        <f t="shared" ca="1" si="541"/>
        <v/>
      </c>
      <c r="BZ88" s="3" t="str">
        <f t="shared" ca="1" si="541"/>
        <v/>
      </c>
      <c r="CA88" s="3" t="str">
        <f t="shared" ca="1" si="541"/>
        <v/>
      </c>
      <c r="CB88" s="3" t="str">
        <f t="shared" ca="1" si="541"/>
        <v/>
      </c>
      <c r="CC88" s="3" t="str">
        <f t="shared" ca="1" si="542"/>
        <v/>
      </c>
      <c r="CD88" s="3" t="str">
        <f t="shared" ca="1" si="358"/>
        <v/>
      </c>
      <c r="CE88" s="3" t="str">
        <f t="shared" ca="1" si="359"/>
        <v/>
      </c>
      <c r="CF88" s="3" t="str">
        <f t="shared" si="360"/>
        <v/>
      </c>
      <c r="CG88" s="37" t="e">
        <f t="shared" ca="1" si="361"/>
        <v>#N/A</v>
      </c>
      <c r="CH88" s="3" t="str">
        <f t="shared" si="362"/>
        <v/>
      </c>
      <c r="CI88" s="3">
        <f t="shared" si="439"/>
        <v>0</v>
      </c>
      <c r="CJ88" s="3">
        <f t="shared" si="529"/>
        <v>1</v>
      </c>
      <c r="CK88" s="3">
        <f t="shared" si="440"/>
        <v>0</v>
      </c>
      <c r="CL88" s="3" t="str">
        <f t="shared" ca="1" si="363"/>
        <v xml:space="preserve"> </v>
      </c>
      <c r="CM88" s="3" t="str">
        <f t="shared" ca="1" si="543"/>
        <v/>
      </c>
      <c r="CN88" s="3" t="str">
        <f t="shared" ca="1" si="543"/>
        <v/>
      </c>
      <c r="CO88" s="3" t="str">
        <f t="shared" ca="1" si="543"/>
        <v/>
      </c>
      <c r="CP88" s="3" t="str">
        <f t="shared" ca="1" si="543"/>
        <v/>
      </c>
      <c r="CQ88" s="3" t="str">
        <f t="shared" ca="1" si="544"/>
        <v/>
      </c>
      <c r="CR88" s="3" t="str">
        <f t="shared" ca="1" si="441"/>
        <v/>
      </c>
      <c r="CS88" s="3" t="str">
        <f t="shared" ca="1" si="364"/>
        <v/>
      </c>
      <c r="CT88" s="3" t="str">
        <f t="shared" si="442"/>
        <v/>
      </c>
      <c r="CU88" s="37" t="e">
        <f t="shared" ca="1" si="443"/>
        <v>#N/A</v>
      </c>
      <c r="CW88" s="3" t="str">
        <f t="shared" ca="1" si="444"/>
        <v/>
      </c>
      <c r="CX88" s="3">
        <f t="shared" ca="1" si="530"/>
        <v>0</v>
      </c>
      <c r="CY88" s="2">
        <f t="shared" ca="1" si="445"/>
        <v>0</v>
      </c>
      <c r="CZ88" s="3" t="str">
        <f t="shared" ca="1" si="365"/>
        <v/>
      </c>
      <c r="DA88" s="3" t="str">
        <f t="shared" ca="1" si="366"/>
        <v/>
      </c>
      <c r="DB88" s="3" t="str">
        <f t="shared" ca="1" si="367"/>
        <v/>
      </c>
      <c r="DC88" s="3" t="str">
        <f t="shared" ca="1" si="368"/>
        <v/>
      </c>
      <c r="DD88" s="37" t="e">
        <f t="shared" ca="1" si="369"/>
        <v>#N/A</v>
      </c>
      <c r="DE88" s="3" t="str">
        <f t="shared" ca="1" si="446"/>
        <v/>
      </c>
      <c r="DF88" s="3">
        <f t="shared" ca="1" si="531"/>
        <v>0</v>
      </c>
      <c r="DG88" s="2">
        <f t="shared" ca="1" si="447"/>
        <v>0</v>
      </c>
      <c r="DH88" s="3" t="str">
        <f t="shared" ca="1" si="370"/>
        <v/>
      </c>
      <c r="DI88" s="3" t="str">
        <f t="shared" ca="1" si="273"/>
        <v/>
      </c>
      <c r="DJ88" s="3" t="str">
        <f t="shared" ca="1" si="371"/>
        <v/>
      </c>
      <c r="DK88" s="3" t="str">
        <f t="shared" ca="1" si="448"/>
        <v/>
      </c>
      <c r="DL88" s="37" t="e">
        <f t="shared" ca="1" si="372"/>
        <v>#N/A</v>
      </c>
      <c r="DN88" s="2" t="str">
        <f t="shared" si="373"/>
        <v xml:space="preserve"> </v>
      </c>
      <c r="DO88" s="3" t="str">
        <f t="shared" si="449"/>
        <v xml:space="preserve"> </v>
      </c>
      <c r="DP88" s="3" t="str">
        <f t="shared" si="450"/>
        <v xml:space="preserve"> </v>
      </c>
      <c r="DT88" s="37" t="e">
        <f t="shared" si="374"/>
        <v>#N/A</v>
      </c>
      <c r="DU88" s="7">
        <v>81</v>
      </c>
      <c r="DV88" s="7">
        <v>33</v>
      </c>
      <c r="DW88" s="7">
        <v>49</v>
      </c>
      <c r="DX88" s="7"/>
      <c r="DY88" s="7" t="e">
        <f t="shared" si="375"/>
        <v>#NUM!</v>
      </c>
      <c r="DZ88" s="7" t="e">
        <f t="shared" si="376"/>
        <v>#NUM!</v>
      </c>
      <c r="EA88" s="7" t="e">
        <f t="shared" si="377"/>
        <v>#NUM!</v>
      </c>
      <c r="EB88" s="7" t="e">
        <f t="shared" si="451"/>
        <v>#NUM!</v>
      </c>
      <c r="EC88" s="3" t="e">
        <f t="shared" si="378"/>
        <v>#NUM!</v>
      </c>
      <c r="ED88" s="3" t="str">
        <f t="shared" si="452"/>
        <v/>
      </c>
      <c r="EE88" s="3" t="e">
        <f t="shared" si="453"/>
        <v>#DIV/0!</v>
      </c>
      <c r="EF88" s="3" t="str">
        <f t="shared" si="454"/>
        <v/>
      </c>
      <c r="EG88" s="3" t="str">
        <f t="shared" si="455"/>
        <v/>
      </c>
      <c r="EH88" s="3" t="str">
        <f t="shared" si="456"/>
        <v/>
      </c>
      <c r="EI88" s="3" t="str">
        <f t="shared" si="457"/>
        <v/>
      </c>
      <c r="EJ88" s="3" t="e">
        <f t="shared" si="458"/>
        <v>#DIV/0!</v>
      </c>
      <c r="EK88" s="3" t="e">
        <f t="shared" si="459"/>
        <v>#DIV/0!</v>
      </c>
      <c r="EL88" s="3" t="str">
        <f t="shared" si="460"/>
        <v/>
      </c>
      <c r="EM88" s="3" t="str">
        <f t="shared" si="461"/>
        <v/>
      </c>
      <c r="EN88" s="3" t="str">
        <f t="shared" si="462"/>
        <v/>
      </c>
      <c r="EO88" s="3" t="e">
        <f t="shared" si="463"/>
        <v>#DIV/0!</v>
      </c>
      <c r="EP88" s="3" t="e">
        <f t="shared" si="464"/>
        <v>#DIV/0!</v>
      </c>
      <c r="EQ88" s="3" t="str">
        <f t="shared" si="465"/>
        <v/>
      </c>
      <c r="ER88" s="3" t="str">
        <f t="shared" si="466"/>
        <v/>
      </c>
      <c r="ES88" s="3" t="e">
        <f t="shared" si="467"/>
        <v>#DIV/0!</v>
      </c>
      <c r="ET88" s="3" t="e">
        <f t="shared" si="468"/>
        <v>#DIV/0!</v>
      </c>
      <c r="EU88" s="3" t="str">
        <f t="shared" si="469"/>
        <v/>
      </c>
      <c r="EV88" s="3" t="e">
        <f t="shared" si="470"/>
        <v>#DIV/0!</v>
      </c>
      <c r="EW88" s="3" t="e">
        <f t="shared" si="471"/>
        <v>#DIV/0!</v>
      </c>
      <c r="EX88" s="3" t="e">
        <f t="shared" si="472"/>
        <v>#NUM!</v>
      </c>
      <c r="EZ88" s="40">
        <f t="shared" si="379"/>
        <v>1</v>
      </c>
      <c r="FA88" s="9" t="e">
        <f t="shared" si="380"/>
        <v>#NUM!</v>
      </c>
      <c r="FB88" s="9" t="e">
        <f t="shared" si="381"/>
        <v>#N/A</v>
      </c>
      <c r="FC88" s="9" t="e">
        <f t="shared" si="382"/>
        <v>#N/A</v>
      </c>
      <c r="FD88" s="9" t="e">
        <f t="shared" si="383"/>
        <v>#N/A</v>
      </c>
      <c r="FE88" s="3" t="e">
        <f t="shared" si="473"/>
        <v>#NUM!</v>
      </c>
      <c r="FG88" s="3" t="str">
        <f t="shared" si="474"/>
        <v/>
      </c>
      <c r="FH88" s="3" t="e">
        <f t="shared" si="475"/>
        <v>#DIV/0!</v>
      </c>
      <c r="FI88" s="3" t="str">
        <f t="shared" si="476"/>
        <v/>
      </c>
      <c r="FJ88" s="3" t="str">
        <f t="shared" si="477"/>
        <v/>
      </c>
      <c r="FK88" s="3" t="str">
        <f t="shared" si="478"/>
        <v/>
      </c>
      <c r="FL88" s="3" t="str">
        <f t="shared" si="479"/>
        <v/>
      </c>
      <c r="FM88" s="3" t="e">
        <f t="shared" si="480"/>
        <v>#DIV/0!</v>
      </c>
      <c r="FN88" s="3" t="e">
        <f t="shared" si="481"/>
        <v>#DIV/0!</v>
      </c>
      <c r="FO88" s="3" t="str">
        <f t="shared" si="482"/>
        <v/>
      </c>
      <c r="FP88" s="3" t="str">
        <f t="shared" si="483"/>
        <v/>
      </c>
      <c r="FQ88" s="3" t="str">
        <f t="shared" si="484"/>
        <v/>
      </c>
      <c r="FR88" s="3" t="e">
        <f t="shared" si="485"/>
        <v>#DIV/0!</v>
      </c>
      <c r="FS88" s="3" t="e">
        <f t="shared" si="486"/>
        <v>#DIV/0!</v>
      </c>
      <c r="FT88" s="3" t="str">
        <f t="shared" si="487"/>
        <v/>
      </c>
      <c r="FU88" s="3" t="str">
        <f t="shared" si="488"/>
        <v/>
      </c>
      <c r="FV88" s="3" t="e">
        <f t="shared" si="489"/>
        <v>#DIV/0!</v>
      </c>
      <c r="FW88" s="3" t="e">
        <f t="shared" si="490"/>
        <v>#DIV/0!</v>
      </c>
      <c r="FX88" s="3" t="str">
        <f t="shared" si="491"/>
        <v/>
      </c>
      <c r="FY88" s="3" t="e">
        <f t="shared" si="492"/>
        <v>#DIV/0!</v>
      </c>
      <c r="FZ88" s="3" t="e">
        <f t="shared" si="493"/>
        <v>#DIV/0!</v>
      </c>
      <c r="GA88" s="3" t="e">
        <f t="shared" si="494"/>
        <v>#NUM!</v>
      </c>
      <c r="GB88" s="3" t="str">
        <f t="shared" si="495"/>
        <v/>
      </c>
      <c r="GC88" s="3" t="str">
        <f t="shared" si="496"/>
        <v/>
      </c>
      <c r="GD88" s="3" t="str">
        <f t="shared" si="497"/>
        <v/>
      </c>
      <c r="GE88" s="3" t="str">
        <f t="shared" si="498"/>
        <v/>
      </c>
      <c r="GF88" s="3" t="str">
        <f t="shared" si="499"/>
        <v/>
      </c>
      <c r="GG88" s="3" t="str">
        <f t="shared" si="500"/>
        <v/>
      </c>
      <c r="GI88" s="9" t="str">
        <f t="shared" si="532"/>
        <v/>
      </c>
      <c r="GJ88" s="9" t="str">
        <f t="shared" si="501"/>
        <v/>
      </c>
      <c r="GK88" s="9" t="str">
        <f t="shared" si="502"/>
        <v/>
      </c>
      <c r="GL88" s="41" t="e">
        <f t="shared" si="503"/>
        <v>#DIV/0!</v>
      </c>
      <c r="GM88" s="41" t="e">
        <f t="shared" si="504"/>
        <v>#DIV/0!</v>
      </c>
      <c r="GN88" s="41" t="e">
        <f t="shared" si="384"/>
        <v>#N/A</v>
      </c>
      <c r="GO88" s="41" t="e">
        <f t="shared" si="385"/>
        <v>#N/A</v>
      </c>
      <c r="GP88" s="3" t="e">
        <f t="shared" si="505"/>
        <v>#NUM!</v>
      </c>
      <c r="GQ88" s="55" t="e">
        <f t="shared" si="386"/>
        <v>#NUM!</v>
      </c>
      <c r="GR88" s="55" t="e">
        <f t="shared" si="387"/>
        <v>#NUM!</v>
      </c>
      <c r="GS88" s="3" t="e">
        <f t="shared" si="388"/>
        <v>#NUM!</v>
      </c>
      <c r="GT88" s="3" t="e">
        <f t="shared" si="389"/>
        <v>#NUM!</v>
      </c>
      <c r="GU88" s="3" t="e">
        <f t="shared" si="390"/>
        <v>#NUM!</v>
      </c>
      <c r="GV88" s="3" t="e">
        <f t="shared" si="391"/>
        <v>#NUM!</v>
      </c>
      <c r="GX88" s="37" t="e">
        <f t="shared" si="392"/>
        <v>#NUM!</v>
      </c>
      <c r="GZ88" s="3" t="e">
        <f t="shared" si="393"/>
        <v>#NUM!</v>
      </c>
      <c r="HA88" s="3" t="e">
        <f t="shared" ca="1" si="533"/>
        <v>#NUM!</v>
      </c>
      <c r="HB88" s="2" t="e">
        <f t="shared" ca="1" si="536"/>
        <v>#NUM!</v>
      </c>
      <c r="HC88" s="2" t="e">
        <f t="shared" ca="1" si="537"/>
        <v>#NUM!</v>
      </c>
      <c r="HD88" s="39" t="e">
        <f t="shared" ca="1" si="506"/>
        <v>#NUM!</v>
      </c>
      <c r="HF88" s="3" t="str">
        <f t="shared" si="394"/>
        <v/>
      </c>
      <c r="HG88" s="3" t="str">
        <f t="shared" si="395"/>
        <v/>
      </c>
      <c r="HH88" s="3" t="str">
        <f t="shared" ca="1" si="545"/>
        <v xml:space="preserve"> </v>
      </c>
      <c r="HI88" s="3" t="str">
        <f t="shared" ca="1" si="546"/>
        <v/>
      </c>
      <c r="HJ88" s="3" t="str">
        <f t="shared" ca="1" si="546"/>
        <v/>
      </c>
      <c r="HK88" s="3" t="str">
        <f t="shared" ca="1" si="546"/>
        <v/>
      </c>
      <c r="HL88" s="3" t="str">
        <f t="shared" ca="1" si="546"/>
        <v/>
      </c>
      <c r="HM88" s="3" t="str">
        <f t="shared" ca="1" si="547"/>
        <v/>
      </c>
      <c r="HN88" s="3" t="str">
        <f t="shared" ca="1" si="547"/>
        <v/>
      </c>
      <c r="HO88" s="3" t="str">
        <f t="shared" ca="1" si="547"/>
        <v/>
      </c>
      <c r="HP88" s="37" t="e">
        <f t="shared" ca="1" si="396"/>
        <v>#N/A</v>
      </c>
      <c r="HQ88" s="3" t="str">
        <f t="shared" ca="1" si="548"/>
        <v xml:space="preserve"> </v>
      </c>
      <c r="HR88" s="3" t="str">
        <f t="shared" ca="1" si="549"/>
        <v/>
      </c>
      <c r="HS88" s="3" t="str">
        <f t="shared" ca="1" si="549"/>
        <v/>
      </c>
      <c r="HT88" s="3" t="str">
        <f t="shared" ca="1" si="549"/>
        <v/>
      </c>
      <c r="HU88" s="3" t="str">
        <f t="shared" ca="1" si="549"/>
        <v/>
      </c>
      <c r="HV88" s="3" t="str">
        <f t="shared" ca="1" si="550"/>
        <v/>
      </c>
      <c r="HW88" s="3" t="str">
        <f t="shared" ca="1" si="550"/>
        <v/>
      </c>
      <c r="HX88" s="3" t="str">
        <f t="shared" ca="1" si="550"/>
        <v/>
      </c>
      <c r="HY88" s="37" t="e">
        <f t="shared" ca="1" si="397"/>
        <v>#N/A</v>
      </c>
      <c r="IA88" s="3" t="e">
        <f t="shared" ca="1" si="507"/>
        <v>#NUM!</v>
      </c>
      <c r="IB88" s="3" t="e">
        <f t="shared" ca="1" si="534"/>
        <v>#NUM!</v>
      </c>
      <c r="IC88" s="2" t="e">
        <f t="shared" ca="1" si="508"/>
        <v>#NUM!</v>
      </c>
      <c r="ID88" s="37" t="e">
        <f t="shared" ca="1" si="398"/>
        <v>#NUM!</v>
      </c>
      <c r="IE88" s="3" t="e">
        <f t="shared" ca="1" si="509"/>
        <v>#NUM!</v>
      </c>
      <c r="IF88" s="3" t="e">
        <f t="shared" ca="1" si="510"/>
        <v>#NUM!</v>
      </c>
      <c r="IG88" s="2" t="e">
        <f t="shared" ca="1" si="511"/>
        <v>#NUM!</v>
      </c>
      <c r="IH88" s="37" t="e">
        <f t="shared" ca="1" si="399"/>
        <v>#NUM!</v>
      </c>
      <c r="II88" s="3" t="e">
        <f t="shared" si="512"/>
        <v>#N/A</v>
      </c>
      <c r="IJ88" s="3" t="e">
        <f t="shared" si="513"/>
        <v>#N/A</v>
      </c>
      <c r="IK88" s="3" t="e">
        <f t="shared" ca="1" si="557"/>
        <v>#N/A</v>
      </c>
      <c r="IL88" s="3" t="e">
        <f t="shared" ca="1" si="558"/>
        <v>#N/A</v>
      </c>
      <c r="IM88" s="3" t="e">
        <f t="shared" ca="1" si="558"/>
        <v>#N/A</v>
      </c>
      <c r="IN88" s="3" t="e">
        <f t="shared" ca="1" si="558"/>
        <v>#N/A</v>
      </c>
      <c r="IO88" s="3" t="e">
        <f t="shared" ca="1" si="558"/>
        <v>#N/A</v>
      </c>
      <c r="IP88" s="3" t="e">
        <f t="shared" ca="1" si="559"/>
        <v>#N/A</v>
      </c>
      <c r="IQ88" s="3" t="e">
        <f t="shared" ca="1" si="559"/>
        <v>#N/A</v>
      </c>
      <c r="IR88" s="3" t="e">
        <f t="shared" ca="1" si="559"/>
        <v>#N/A</v>
      </c>
      <c r="IS88" s="3" t="e">
        <f t="shared" ca="1" si="559"/>
        <v>#N/A</v>
      </c>
      <c r="IT88" s="3" t="e">
        <f t="shared" ca="1" si="560"/>
        <v>#N/A</v>
      </c>
      <c r="IU88" s="3" t="e">
        <f t="shared" ca="1" si="560"/>
        <v>#N/A</v>
      </c>
      <c r="IV88" s="3" t="e">
        <f t="shared" ca="1" si="560"/>
        <v>#N/A</v>
      </c>
      <c r="IW88" s="3" t="e">
        <f t="shared" ca="1" si="560"/>
        <v>#N/A</v>
      </c>
      <c r="IX88" s="3" t="e">
        <f t="shared" ca="1" si="561"/>
        <v>#N/A</v>
      </c>
      <c r="IY88" s="3" t="e">
        <f t="shared" ca="1" si="561"/>
        <v>#N/A</v>
      </c>
      <c r="IZ88" s="37" t="e">
        <f t="shared" ca="1" si="400"/>
        <v>#N/A</v>
      </c>
      <c r="JB88" s="3" t="str">
        <f t="shared" si="514"/>
        <v/>
      </c>
      <c r="JC88" s="55" t="e">
        <f t="shared" si="401"/>
        <v>#NUM!</v>
      </c>
      <c r="JD88" s="41" t="e">
        <f t="shared" si="515"/>
        <v>#NUM!</v>
      </c>
      <c r="JE88" s="41" t="e">
        <f t="shared" si="516"/>
        <v>#NUM!</v>
      </c>
      <c r="JF88" s="3" t="e">
        <f t="shared" si="517"/>
        <v>#NUM!</v>
      </c>
      <c r="JG88" s="41" t="e">
        <f t="shared" si="518"/>
        <v>#NUM!</v>
      </c>
      <c r="JH88" s="41" t="e">
        <f t="shared" si="519"/>
        <v>#NUM!</v>
      </c>
      <c r="JJ88" s="37" t="e">
        <f t="shared" si="520"/>
        <v>#NUM!</v>
      </c>
      <c r="JL88" s="3" t="e">
        <f t="shared" si="521"/>
        <v>#NUM!</v>
      </c>
      <c r="JM88" s="3" t="e">
        <f t="shared" ca="1" si="535"/>
        <v>#NUM!</v>
      </c>
      <c r="JP88" s="37" t="e">
        <f t="shared" ca="1" si="522"/>
        <v>#NUM!</v>
      </c>
      <c r="JR88" s="37" t="str">
        <f t="shared" si="523"/>
        <v/>
      </c>
      <c r="JS88" s="3" t="str">
        <f t="shared" si="524"/>
        <v/>
      </c>
      <c r="JT88" s="3" t="str">
        <f t="shared" ca="1" si="551"/>
        <v xml:space="preserve"> </v>
      </c>
      <c r="JU88" s="3" t="str">
        <f t="shared" ca="1" si="552"/>
        <v/>
      </c>
      <c r="JV88" s="3" t="str">
        <f t="shared" ca="1" si="552"/>
        <v/>
      </c>
      <c r="JW88" s="3" t="str">
        <f t="shared" ca="1" si="552"/>
        <v/>
      </c>
      <c r="JX88" s="3" t="str">
        <f t="shared" ca="1" si="552"/>
        <v/>
      </c>
      <c r="JY88" s="3" t="str">
        <f t="shared" ca="1" si="553"/>
        <v/>
      </c>
      <c r="JZ88" s="3" t="str">
        <f t="shared" ca="1" si="553"/>
        <v/>
      </c>
      <c r="KA88" s="3" t="str">
        <f t="shared" ca="1" si="553"/>
        <v/>
      </c>
      <c r="KB88" s="3" t="e">
        <f t="shared" ca="1" si="525"/>
        <v>#N/A</v>
      </c>
      <c r="KC88" s="3" t="str">
        <f t="shared" ca="1" si="554"/>
        <v xml:space="preserve"> </v>
      </c>
      <c r="KD88" s="3" t="str">
        <f t="shared" ca="1" si="555"/>
        <v/>
      </c>
      <c r="KE88" s="3" t="str">
        <f t="shared" ca="1" si="555"/>
        <v/>
      </c>
      <c r="KF88" s="3" t="str">
        <f t="shared" ca="1" si="555"/>
        <v/>
      </c>
      <c r="KG88" s="3" t="str">
        <f t="shared" ca="1" si="555"/>
        <v/>
      </c>
      <c r="KH88" s="3" t="str">
        <f t="shared" ca="1" si="556"/>
        <v/>
      </c>
      <c r="KI88" s="3" t="str">
        <f t="shared" ca="1" si="556"/>
        <v/>
      </c>
      <c r="KJ88" s="3" t="str">
        <f t="shared" ca="1" si="556"/>
        <v/>
      </c>
      <c r="KK88" s="3" t="e">
        <f t="shared" ca="1" si="526"/>
        <v>#N/A</v>
      </c>
      <c r="KU88" s="3" t="e">
        <f t="shared" si="527"/>
        <v>#NUM!</v>
      </c>
      <c r="KV88" s="3" t="e">
        <f t="shared" si="528"/>
        <v>#NUM!</v>
      </c>
      <c r="KW88" s="3" t="e">
        <f t="shared" ca="1" si="562"/>
        <v>#NUM!</v>
      </c>
      <c r="KX88" s="3" t="e">
        <f t="shared" ca="1" si="563"/>
        <v>#NUM!</v>
      </c>
      <c r="KY88" s="3" t="e">
        <f t="shared" ca="1" si="563"/>
        <v>#NUM!</v>
      </c>
      <c r="KZ88" s="3" t="e">
        <f t="shared" ca="1" si="563"/>
        <v>#NUM!</v>
      </c>
      <c r="LA88" s="3" t="e">
        <f t="shared" ca="1" si="563"/>
        <v>#NUM!</v>
      </c>
      <c r="LB88" s="3" t="e">
        <f t="shared" ca="1" si="564"/>
        <v>#NUM!</v>
      </c>
      <c r="LC88" s="3" t="e">
        <f t="shared" ca="1" si="564"/>
        <v>#NUM!</v>
      </c>
      <c r="LD88" s="3" t="e">
        <f t="shared" ca="1" si="564"/>
        <v>#NUM!</v>
      </c>
      <c r="LE88" s="3" t="e">
        <f t="shared" ca="1" si="564"/>
        <v>#NUM!</v>
      </c>
      <c r="LF88" s="3" t="e">
        <f t="shared" ca="1" si="565"/>
        <v>#NUM!</v>
      </c>
      <c r="LG88" s="3" t="e">
        <f t="shared" ca="1" si="565"/>
        <v>#NUM!</v>
      </c>
      <c r="LH88" s="3" t="e">
        <f t="shared" ca="1" si="565"/>
        <v>#NUM!</v>
      </c>
      <c r="LI88" s="3" t="e">
        <f t="shared" ca="1" si="565"/>
        <v>#NUM!</v>
      </c>
      <c r="LJ88" s="3" t="e">
        <f t="shared" ca="1" si="566"/>
        <v>#NUM!</v>
      </c>
      <c r="LK88" s="3" t="e">
        <f t="shared" ca="1" si="566"/>
        <v>#NUM!</v>
      </c>
      <c r="LL88" s="37" t="e">
        <f t="shared" ca="1" si="402"/>
        <v>#NUM!</v>
      </c>
    </row>
    <row r="89" spans="1:324" s="3" customFormat="1">
      <c r="A89" s="42" t="e">
        <f>IF(D89="","",Data!C97)</f>
        <v>#N/A</v>
      </c>
      <c r="B89" s="5" t="e">
        <f>IF(D89="","",Data!B97)</f>
        <v>#N/A</v>
      </c>
      <c r="C89" s="3">
        <v>81</v>
      </c>
      <c r="D89" s="3" t="e">
        <f>IF(Data!C97="", NA(), Data!C97)</f>
        <v>#N/A</v>
      </c>
      <c r="E89" s="3" t="str">
        <f>IF(Data!C97="", " ", Data!D97)</f>
        <v xml:space="preserve"> </v>
      </c>
      <c r="F89" s="3" t="str">
        <f>IF(E89=" "," ",Data!F$26)</f>
        <v xml:space="preserve"> </v>
      </c>
      <c r="G89" s="3" t="str">
        <f>IF($C89&lt;Data!$F$37,"x"," ")</f>
        <v xml:space="preserve"> </v>
      </c>
      <c r="H89" s="3" t="e">
        <f>IF(I89="",#REF!,I89)</f>
        <v>#N/A</v>
      </c>
      <c r="I89" s="2" t="e">
        <f t="shared" si="403"/>
        <v>#N/A</v>
      </c>
      <c r="J89" s="3" t="str">
        <f>IF(AND(Data!$F$37&lt;&gt;""),IF(AD89=$E89,1,""))</f>
        <v/>
      </c>
      <c r="K89" s="3">
        <f>IF(AND(Data!$F$40&lt;&gt;""),IF(AE89=$E89,2,""))</f>
        <v>2</v>
      </c>
      <c r="L89" s="3" t="str">
        <f>IF(AND(Data!$F$43&lt;&gt;""),IF(AF89=$E89,3,""))</f>
        <v/>
      </c>
      <c r="M89" s="3" t="str">
        <f>IF(AND(Data!$F$46&lt;&gt;""),IF(AG89=$E89,4,""))</f>
        <v/>
      </c>
      <c r="N89" s="3" t="str">
        <f>IF(AND(Data!$F$49&lt;&gt;""),IF(AH89=$E89,5,""))</f>
        <v/>
      </c>
      <c r="O89" s="3" t="str">
        <f>IF(AND(Calc!$LQ$3&lt;&gt;""),IF(AI89=$E89,6,""))</f>
        <v/>
      </c>
      <c r="P89" s="3">
        <f t="shared" si="404"/>
        <v>2</v>
      </c>
      <c r="Q89" s="3">
        <f t="shared" si="405"/>
        <v>2</v>
      </c>
      <c r="R89" s="3" t="str">
        <f t="shared" si="406"/>
        <v/>
      </c>
      <c r="S89" s="3" t="str">
        <f t="shared" si="407"/>
        <v/>
      </c>
      <c r="T89" s="3" t="str">
        <f t="shared" si="408"/>
        <v/>
      </c>
      <c r="U89" s="3">
        <f t="shared" si="409"/>
        <v>2</v>
      </c>
      <c r="V89" s="3">
        <f t="shared" si="410"/>
        <v>2</v>
      </c>
      <c r="W89" s="3" t="str">
        <f t="shared" si="411"/>
        <v/>
      </c>
      <c r="X89" s="3" t="str">
        <f t="shared" si="412"/>
        <v/>
      </c>
      <c r="Y89" s="3">
        <f t="shared" si="413"/>
        <v>2</v>
      </c>
      <c r="Z89" s="3">
        <f t="shared" si="414"/>
        <v>2</v>
      </c>
      <c r="AA89" s="3" t="str">
        <f t="shared" si="415"/>
        <v/>
      </c>
      <c r="AB89" s="3">
        <f t="shared" si="416"/>
        <v>2</v>
      </c>
      <c r="AC89" s="49">
        <f t="shared" si="417"/>
        <v>2</v>
      </c>
      <c r="AD89" s="3" t="str">
        <f>IF($C89&lt;Data!$F$37,E89,"")</f>
        <v/>
      </c>
      <c r="AE89" s="3" t="str">
        <f>IF(AND($C89&gt;=Data!$F$37),IF($C89&lt;Data!$F$40,E89,""))</f>
        <v xml:space="preserve"> </v>
      </c>
      <c r="AF89" s="3" t="b">
        <f>IF(AND($C89&gt;=Data!$F$40),IF($C89&lt;Data!$F$43,E89,""))</f>
        <v>0</v>
      </c>
      <c r="AG89" s="3" t="b">
        <f>IF(AND($C89&gt;=Data!$F$43),IF($C89&lt;Data!$F$46,E89,""))</f>
        <v>0</v>
      </c>
      <c r="AH89" s="3" t="b">
        <f>IF(AND($C89&gt;=Data!$F$46),IF($C89&lt;Data!$F$49,E89,""))</f>
        <v>0</v>
      </c>
      <c r="AI89" s="3" t="b">
        <f>IF(AND($C89&gt;=Data!$F$49),IF($C89&lt;=Calc!$LQ$3,E89,""))</f>
        <v>0</v>
      </c>
      <c r="AJ89" s="3" t="str">
        <f t="shared" si="349"/>
        <v xml:space="preserve"> </v>
      </c>
      <c r="AK89" s="3" t="str">
        <f t="shared" si="350"/>
        <v/>
      </c>
      <c r="AL89" s="3" t="e">
        <f t="shared" si="418"/>
        <v>#NUM!</v>
      </c>
      <c r="AM89" s="3" t="str">
        <f t="shared" si="419"/>
        <v/>
      </c>
      <c r="AN89" s="3" t="str">
        <f t="shared" si="420"/>
        <v/>
      </c>
      <c r="AO89" s="3" t="str">
        <f t="shared" si="421"/>
        <v/>
      </c>
      <c r="AP89" s="3" t="str">
        <f t="shared" si="422"/>
        <v/>
      </c>
      <c r="AQ89" s="3" t="e">
        <f t="shared" si="338"/>
        <v>#NUM!</v>
      </c>
      <c r="AR89" s="3" t="e">
        <f t="shared" si="339"/>
        <v>#NUM!</v>
      </c>
      <c r="AS89" s="3" t="str">
        <f t="shared" si="340"/>
        <v/>
      </c>
      <c r="AT89" s="3" t="str">
        <f t="shared" si="423"/>
        <v/>
      </c>
      <c r="AU89" s="3" t="str">
        <f t="shared" si="424"/>
        <v/>
      </c>
      <c r="AV89" s="3" t="e">
        <f t="shared" si="425"/>
        <v>#NUM!</v>
      </c>
      <c r="AW89" s="3" t="e">
        <f t="shared" si="426"/>
        <v>#NUM!</v>
      </c>
      <c r="AX89" s="3" t="str">
        <f t="shared" si="427"/>
        <v/>
      </c>
      <c r="AY89" s="3" t="str">
        <f t="shared" si="428"/>
        <v/>
      </c>
      <c r="AZ89" s="3" t="e">
        <f t="shared" si="429"/>
        <v>#NUM!</v>
      </c>
      <c r="BA89" s="3" t="e">
        <f t="shared" si="430"/>
        <v>#NUM!</v>
      </c>
      <c r="BB89" s="3" t="str">
        <f t="shared" si="431"/>
        <v/>
      </c>
      <c r="BC89" s="3" t="e">
        <f t="shared" si="432"/>
        <v>#NUM!</v>
      </c>
      <c r="BD89" s="3" t="e">
        <f t="shared" si="433"/>
        <v>#NUM!</v>
      </c>
      <c r="BE89" s="3" t="e">
        <f t="shared" si="434"/>
        <v>#NUM!</v>
      </c>
      <c r="BF89" s="9" t="e">
        <f t="shared" si="351"/>
        <v>#N/A</v>
      </c>
      <c r="BG89" s="3" t="e">
        <f t="shared" si="352"/>
        <v>#N/A</v>
      </c>
      <c r="BH89" s="3" t="e">
        <f t="shared" si="567"/>
        <v>#N/A</v>
      </c>
      <c r="BI89" s="3" t="e">
        <f t="shared" si="435"/>
        <v>#NUM!</v>
      </c>
      <c r="BJ89" s="44" t="str">
        <f t="shared" si="436"/>
        <v/>
      </c>
      <c r="BK89" s="52">
        <f t="shared" si="353"/>
        <v>2</v>
      </c>
      <c r="BL89" s="52" t="str">
        <f t="shared" ca="1" si="538"/>
        <v xml:space="preserve"> </v>
      </c>
      <c r="BM89" s="52" t="str">
        <f t="shared" ca="1" si="539"/>
        <v xml:space="preserve"> </v>
      </c>
      <c r="BN89" s="52" t="str">
        <f t="shared" ca="1" si="539"/>
        <v xml:space="preserve"> </v>
      </c>
      <c r="BO89" s="52" t="str">
        <f t="shared" ca="1" si="539"/>
        <v xml:space="preserve"> </v>
      </c>
      <c r="BP89" s="52" t="str">
        <f t="shared" ca="1" si="539"/>
        <v xml:space="preserve"> </v>
      </c>
      <c r="BQ89" s="52" t="str">
        <f t="shared" ca="1" si="540"/>
        <v xml:space="preserve"> </v>
      </c>
      <c r="BR89" s="52" t="e">
        <f t="shared" ca="1" si="354"/>
        <v>#N/A</v>
      </c>
      <c r="BS89" s="52"/>
      <c r="BT89" s="3" t="str">
        <f t="shared" si="355"/>
        <v/>
      </c>
      <c r="BU89" s="3">
        <f t="shared" si="356"/>
        <v>0</v>
      </c>
      <c r="BV89" s="3">
        <f t="shared" si="437"/>
        <v>1</v>
      </c>
      <c r="BW89" s="3">
        <f t="shared" si="438"/>
        <v>0</v>
      </c>
      <c r="BX89" s="3" t="str">
        <f t="shared" ca="1" si="357"/>
        <v xml:space="preserve"> </v>
      </c>
      <c r="BY89" s="3" t="str">
        <f t="shared" ca="1" si="541"/>
        <v/>
      </c>
      <c r="BZ89" s="3" t="str">
        <f t="shared" ca="1" si="541"/>
        <v/>
      </c>
      <c r="CA89" s="3" t="str">
        <f t="shared" ca="1" si="541"/>
        <v/>
      </c>
      <c r="CB89" s="3" t="str">
        <f t="shared" ca="1" si="541"/>
        <v/>
      </c>
      <c r="CC89" s="3" t="str">
        <f t="shared" ca="1" si="542"/>
        <v/>
      </c>
      <c r="CD89" s="3" t="str">
        <f t="shared" ca="1" si="358"/>
        <v/>
      </c>
      <c r="CE89" s="3" t="str">
        <f t="shared" ca="1" si="359"/>
        <v/>
      </c>
      <c r="CF89" s="3" t="str">
        <f t="shared" si="360"/>
        <v/>
      </c>
      <c r="CG89" s="37" t="e">
        <f t="shared" ca="1" si="361"/>
        <v>#N/A</v>
      </c>
      <c r="CH89" s="3" t="str">
        <f t="shared" si="362"/>
        <v/>
      </c>
      <c r="CI89" s="3">
        <f t="shared" si="439"/>
        <v>0</v>
      </c>
      <c r="CJ89" s="3">
        <f t="shared" si="529"/>
        <v>1</v>
      </c>
      <c r="CK89" s="3">
        <f t="shared" si="440"/>
        <v>0</v>
      </c>
      <c r="CL89" s="3" t="str">
        <f t="shared" ca="1" si="363"/>
        <v xml:space="preserve"> </v>
      </c>
      <c r="CM89" s="3" t="str">
        <f t="shared" ca="1" si="543"/>
        <v/>
      </c>
      <c r="CN89" s="3" t="str">
        <f t="shared" ca="1" si="543"/>
        <v/>
      </c>
      <c r="CO89" s="3" t="str">
        <f t="shared" ca="1" si="543"/>
        <v/>
      </c>
      <c r="CP89" s="3" t="str">
        <f t="shared" ca="1" si="543"/>
        <v/>
      </c>
      <c r="CQ89" s="3" t="str">
        <f t="shared" ca="1" si="544"/>
        <v/>
      </c>
      <c r="CR89" s="3" t="str">
        <f t="shared" ca="1" si="441"/>
        <v/>
      </c>
      <c r="CS89" s="3" t="str">
        <f t="shared" ca="1" si="364"/>
        <v/>
      </c>
      <c r="CT89" s="3" t="str">
        <f t="shared" si="442"/>
        <v/>
      </c>
      <c r="CU89" s="37" t="e">
        <f t="shared" ca="1" si="443"/>
        <v>#N/A</v>
      </c>
      <c r="CW89" s="3" t="str">
        <f t="shared" ca="1" si="444"/>
        <v/>
      </c>
      <c r="CX89" s="3">
        <f t="shared" ca="1" si="530"/>
        <v>0</v>
      </c>
      <c r="CY89" s="2">
        <f t="shared" ca="1" si="445"/>
        <v>0</v>
      </c>
      <c r="CZ89" s="3" t="str">
        <f t="shared" ca="1" si="365"/>
        <v/>
      </c>
      <c r="DA89" s="3" t="str">
        <f t="shared" ca="1" si="366"/>
        <v/>
      </c>
      <c r="DB89" s="3" t="str">
        <f t="shared" ca="1" si="367"/>
        <v/>
      </c>
      <c r="DC89" s="3" t="str">
        <f t="shared" ca="1" si="368"/>
        <v/>
      </c>
      <c r="DD89" s="37" t="e">
        <f t="shared" ca="1" si="369"/>
        <v>#N/A</v>
      </c>
      <c r="DE89" s="3" t="str">
        <f t="shared" ca="1" si="446"/>
        <v/>
      </c>
      <c r="DF89" s="3">
        <f t="shared" ca="1" si="531"/>
        <v>0</v>
      </c>
      <c r="DG89" s="2">
        <f t="shared" ca="1" si="447"/>
        <v>0</v>
      </c>
      <c r="DH89" s="3" t="str">
        <f t="shared" ca="1" si="370"/>
        <v/>
      </c>
      <c r="DI89" s="3" t="str">
        <f t="shared" ca="1" si="273"/>
        <v/>
      </c>
      <c r="DJ89" s="3" t="str">
        <f t="shared" ca="1" si="371"/>
        <v/>
      </c>
      <c r="DK89" s="3" t="str">
        <f t="shared" ca="1" si="448"/>
        <v/>
      </c>
      <c r="DL89" s="37" t="e">
        <f t="shared" ca="1" si="372"/>
        <v>#N/A</v>
      </c>
      <c r="DN89" s="2" t="str">
        <f t="shared" si="373"/>
        <v xml:space="preserve"> </v>
      </c>
      <c r="DO89" s="3" t="str">
        <f t="shared" si="449"/>
        <v xml:space="preserve"> </v>
      </c>
      <c r="DP89" s="3" t="str">
        <f t="shared" si="450"/>
        <v xml:space="preserve"> </v>
      </c>
      <c r="DT89" s="37" t="e">
        <f t="shared" si="374"/>
        <v>#N/A</v>
      </c>
      <c r="DU89" s="7">
        <v>82</v>
      </c>
      <c r="DV89" s="7">
        <v>34</v>
      </c>
      <c r="DW89" s="7">
        <v>49</v>
      </c>
      <c r="DX89" s="7"/>
      <c r="DY89" s="7" t="e">
        <f t="shared" si="375"/>
        <v>#NUM!</v>
      </c>
      <c r="DZ89" s="7" t="e">
        <f t="shared" si="376"/>
        <v>#NUM!</v>
      </c>
      <c r="EA89" s="7" t="e">
        <f t="shared" si="377"/>
        <v>#NUM!</v>
      </c>
      <c r="EB89" s="7" t="e">
        <f t="shared" si="451"/>
        <v>#NUM!</v>
      </c>
      <c r="EC89" s="3" t="e">
        <f t="shared" si="378"/>
        <v>#NUM!</v>
      </c>
      <c r="ED89" s="3" t="str">
        <f t="shared" si="452"/>
        <v/>
      </c>
      <c r="EE89" s="3" t="e">
        <f t="shared" si="453"/>
        <v>#DIV/0!</v>
      </c>
      <c r="EF89" s="3" t="str">
        <f t="shared" si="454"/>
        <v/>
      </c>
      <c r="EG89" s="3" t="str">
        <f t="shared" si="455"/>
        <v/>
      </c>
      <c r="EH89" s="3" t="str">
        <f t="shared" si="456"/>
        <v/>
      </c>
      <c r="EI89" s="3" t="str">
        <f t="shared" si="457"/>
        <v/>
      </c>
      <c r="EJ89" s="3" t="e">
        <f t="shared" si="458"/>
        <v>#DIV/0!</v>
      </c>
      <c r="EK89" s="3" t="e">
        <f t="shared" si="459"/>
        <v>#DIV/0!</v>
      </c>
      <c r="EL89" s="3" t="str">
        <f t="shared" si="460"/>
        <v/>
      </c>
      <c r="EM89" s="3" t="str">
        <f t="shared" si="461"/>
        <v/>
      </c>
      <c r="EN89" s="3" t="str">
        <f t="shared" si="462"/>
        <v/>
      </c>
      <c r="EO89" s="3" t="e">
        <f t="shared" si="463"/>
        <v>#DIV/0!</v>
      </c>
      <c r="EP89" s="3" t="e">
        <f t="shared" si="464"/>
        <v>#DIV/0!</v>
      </c>
      <c r="EQ89" s="3" t="str">
        <f t="shared" si="465"/>
        <v/>
      </c>
      <c r="ER89" s="3" t="str">
        <f t="shared" si="466"/>
        <v/>
      </c>
      <c r="ES89" s="3" t="e">
        <f t="shared" si="467"/>
        <v>#DIV/0!</v>
      </c>
      <c r="ET89" s="3" t="e">
        <f t="shared" si="468"/>
        <v>#DIV/0!</v>
      </c>
      <c r="EU89" s="3" t="str">
        <f t="shared" si="469"/>
        <v/>
      </c>
      <c r="EV89" s="3" t="e">
        <f t="shared" si="470"/>
        <v>#DIV/0!</v>
      </c>
      <c r="EW89" s="3" t="e">
        <f t="shared" si="471"/>
        <v>#DIV/0!</v>
      </c>
      <c r="EX89" s="3" t="e">
        <f t="shared" si="472"/>
        <v>#NUM!</v>
      </c>
      <c r="EZ89" s="40">
        <f t="shared" si="379"/>
        <v>1</v>
      </c>
      <c r="FA89" s="9" t="e">
        <f t="shared" si="380"/>
        <v>#NUM!</v>
      </c>
      <c r="FB89" s="9" t="e">
        <f t="shared" si="381"/>
        <v>#N/A</v>
      </c>
      <c r="FC89" s="9" t="e">
        <f t="shared" si="382"/>
        <v>#N/A</v>
      </c>
      <c r="FD89" s="9" t="e">
        <f t="shared" si="383"/>
        <v>#N/A</v>
      </c>
      <c r="FE89" s="3" t="e">
        <f t="shared" si="473"/>
        <v>#NUM!</v>
      </c>
      <c r="FG89" s="3" t="str">
        <f t="shared" si="474"/>
        <v/>
      </c>
      <c r="FH89" s="3" t="e">
        <f t="shared" si="475"/>
        <v>#DIV/0!</v>
      </c>
      <c r="FI89" s="3" t="str">
        <f t="shared" si="476"/>
        <v/>
      </c>
      <c r="FJ89" s="3" t="str">
        <f t="shared" si="477"/>
        <v/>
      </c>
      <c r="FK89" s="3" t="str">
        <f t="shared" si="478"/>
        <v/>
      </c>
      <c r="FL89" s="3" t="str">
        <f t="shared" si="479"/>
        <v/>
      </c>
      <c r="FM89" s="3" t="e">
        <f t="shared" si="480"/>
        <v>#DIV/0!</v>
      </c>
      <c r="FN89" s="3" t="e">
        <f t="shared" si="481"/>
        <v>#DIV/0!</v>
      </c>
      <c r="FO89" s="3" t="str">
        <f t="shared" si="482"/>
        <v/>
      </c>
      <c r="FP89" s="3" t="str">
        <f t="shared" si="483"/>
        <v/>
      </c>
      <c r="FQ89" s="3" t="str">
        <f t="shared" si="484"/>
        <v/>
      </c>
      <c r="FR89" s="3" t="e">
        <f t="shared" si="485"/>
        <v>#DIV/0!</v>
      </c>
      <c r="FS89" s="3" t="e">
        <f t="shared" si="486"/>
        <v>#DIV/0!</v>
      </c>
      <c r="FT89" s="3" t="str">
        <f t="shared" si="487"/>
        <v/>
      </c>
      <c r="FU89" s="3" t="str">
        <f t="shared" si="488"/>
        <v/>
      </c>
      <c r="FV89" s="3" t="e">
        <f t="shared" si="489"/>
        <v>#DIV/0!</v>
      </c>
      <c r="FW89" s="3" t="e">
        <f t="shared" si="490"/>
        <v>#DIV/0!</v>
      </c>
      <c r="FX89" s="3" t="str">
        <f t="shared" si="491"/>
        <v/>
      </c>
      <c r="FY89" s="3" t="e">
        <f t="shared" si="492"/>
        <v>#DIV/0!</v>
      </c>
      <c r="FZ89" s="3" t="e">
        <f t="shared" si="493"/>
        <v>#DIV/0!</v>
      </c>
      <c r="GA89" s="3" t="e">
        <f t="shared" si="494"/>
        <v>#NUM!</v>
      </c>
      <c r="GB89" s="3" t="str">
        <f t="shared" si="495"/>
        <v/>
      </c>
      <c r="GC89" s="3" t="str">
        <f t="shared" si="496"/>
        <v/>
      </c>
      <c r="GD89" s="3" t="str">
        <f t="shared" si="497"/>
        <v/>
      </c>
      <c r="GE89" s="3" t="str">
        <f t="shared" si="498"/>
        <v/>
      </c>
      <c r="GF89" s="3" t="str">
        <f t="shared" si="499"/>
        <v/>
      </c>
      <c r="GG89" s="3" t="str">
        <f t="shared" si="500"/>
        <v/>
      </c>
      <c r="GI89" s="9" t="str">
        <f t="shared" si="532"/>
        <v/>
      </c>
      <c r="GJ89" s="9" t="str">
        <f t="shared" si="501"/>
        <v/>
      </c>
      <c r="GK89" s="9" t="str">
        <f t="shared" si="502"/>
        <v/>
      </c>
      <c r="GL89" s="41" t="e">
        <f t="shared" si="503"/>
        <v>#DIV/0!</v>
      </c>
      <c r="GM89" s="41" t="e">
        <f t="shared" si="504"/>
        <v>#DIV/0!</v>
      </c>
      <c r="GN89" s="41" t="e">
        <f t="shared" si="384"/>
        <v>#N/A</v>
      </c>
      <c r="GO89" s="41" t="e">
        <f t="shared" si="385"/>
        <v>#N/A</v>
      </c>
      <c r="GP89" s="3" t="e">
        <f t="shared" si="505"/>
        <v>#NUM!</v>
      </c>
      <c r="GQ89" s="55" t="e">
        <f t="shared" si="386"/>
        <v>#NUM!</v>
      </c>
      <c r="GR89" s="55" t="e">
        <f t="shared" si="387"/>
        <v>#NUM!</v>
      </c>
      <c r="GS89" s="3" t="e">
        <f t="shared" si="388"/>
        <v>#NUM!</v>
      </c>
      <c r="GT89" s="3" t="e">
        <f t="shared" si="389"/>
        <v>#NUM!</v>
      </c>
      <c r="GU89" s="3" t="e">
        <f t="shared" si="390"/>
        <v>#NUM!</v>
      </c>
      <c r="GV89" s="3" t="e">
        <f t="shared" si="391"/>
        <v>#NUM!</v>
      </c>
      <c r="GX89" s="37" t="e">
        <f t="shared" si="392"/>
        <v>#NUM!</v>
      </c>
      <c r="GZ89" s="3" t="e">
        <f t="shared" si="393"/>
        <v>#NUM!</v>
      </c>
      <c r="HA89" s="3" t="e">
        <f t="shared" ca="1" si="533"/>
        <v>#NUM!</v>
      </c>
      <c r="HB89" s="2" t="e">
        <f t="shared" ca="1" si="536"/>
        <v>#NUM!</v>
      </c>
      <c r="HC89" s="2" t="e">
        <f t="shared" ca="1" si="537"/>
        <v>#NUM!</v>
      </c>
      <c r="HD89" s="39" t="e">
        <f t="shared" ca="1" si="506"/>
        <v>#NUM!</v>
      </c>
      <c r="HF89" s="3" t="str">
        <f t="shared" si="394"/>
        <v/>
      </c>
      <c r="HG89" s="3" t="str">
        <f t="shared" si="395"/>
        <v/>
      </c>
      <c r="HH89" s="3" t="str">
        <f t="shared" ca="1" si="545"/>
        <v xml:space="preserve"> </v>
      </c>
      <c r="HI89" s="3" t="str">
        <f t="shared" ca="1" si="546"/>
        <v/>
      </c>
      <c r="HJ89" s="3" t="str">
        <f t="shared" ca="1" si="546"/>
        <v/>
      </c>
      <c r="HK89" s="3" t="str">
        <f t="shared" ca="1" si="546"/>
        <v/>
      </c>
      <c r="HL89" s="3" t="str">
        <f t="shared" ca="1" si="546"/>
        <v/>
      </c>
      <c r="HM89" s="3" t="str">
        <f t="shared" ca="1" si="547"/>
        <v/>
      </c>
      <c r="HN89" s="3" t="str">
        <f t="shared" ca="1" si="547"/>
        <v/>
      </c>
      <c r="HO89" s="3" t="str">
        <f t="shared" ca="1" si="547"/>
        <v/>
      </c>
      <c r="HP89" s="37" t="e">
        <f t="shared" ca="1" si="396"/>
        <v>#N/A</v>
      </c>
      <c r="HQ89" s="3" t="str">
        <f t="shared" ca="1" si="548"/>
        <v xml:space="preserve"> </v>
      </c>
      <c r="HR89" s="3" t="str">
        <f t="shared" ca="1" si="549"/>
        <v/>
      </c>
      <c r="HS89" s="3" t="str">
        <f t="shared" ca="1" si="549"/>
        <v/>
      </c>
      <c r="HT89" s="3" t="str">
        <f t="shared" ca="1" si="549"/>
        <v/>
      </c>
      <c r="HU89" s="3" t="str">
        <f t="shared" ca="1" si="549"/>
        <v/>
      </c>
      <c r="HV89" s="3" t="str">
        <f t="shared" ca="1" si="550"/>
        <v/>
      </c>
      <c r="HW89" s="3" t="str">
        <f t="shared" ca="1" si="550"/>
        <v/>
      </c>
      <c r="HX89" s="3" t="str">
        <f t="shared" ca="1" si="550"/>
        <v/>
      </c>
      <c r="HY89" s="37" t="e">
        <f t="shared" ca="1" si="397"/>
        <v>#N/A</v>
      </c>
      <c r="IA89" s="3" t="e">
        <f t="shared" ca="1" si="507"/>
        <v>#NUM!</v>
      </c>
      <c r="IB89" s="3" t="e">
        <f t="shared" ca="1" si="534"/>
        <v>#NUM!</v>
      </c>
      <c r="IC89" s="2" t="e">
        <f t="shared" ca="1" si="508"/>
        <v>#NUM!</v>
      </c>
      <c r="ID89" s="37" t="e">
        <f t="shared" ca="1" si="398"/>
        <v>#NUM!</v>
      </c>
      <c r="IE89" s="3" t="e">
        <f t="shared" ca="1" si="509"/>
        <v>#NUM!</v>
      </c>
      <c r="IF89" s="3" t="e">
        <f t="shared" ca="1" si="510"/>
        <v>#NUM!</v>
      </c>
      <c r="IG89" s="2" t="e">
        <f t="shared" ca="1" si="511"/>
        <v>#NUM!</v>
      </c>
      <c r="IH89" s="37" t="e">
        <f t="shared" ca="1" si="399"/>
        <v>#NUM!</v>
      </c>
      <c r="II89" s="3" t="e">
        <f t="shared" si="512"/>
        <v>#N/A</v>
      </c>
      <c r="IJ89" s="3" t="e">
        <f t="shared" si="513"/>
        <v>#N/A</v>
      </c>
      <c r="IK89" s="3" t="e">
        <f t="shared" ca="1" si="557"/>
        <v>#N/A</v>
      </c>
      <c r="IL89" s="3" t="e">
        <f t="shared" ca="1" si="558"/>
        <v>#N/A</v>
      </c>
      <c r="IM89" s="3" t="e">
        <f t="shared" ca="1" si="558"/>
        <v>#N/A</v>
      </c>
      <c r="IN89" s="3" t="e">
        <f t="shared" ca="1" si="558"/>
        <v>#N/A</v>
      </c>
      <c r="IO89" s="3" t="e">
        <f t="shared" ca="1" si="558"/>
        <v>#N/A</v>
      </c>
      <c r="IP89" s="3" t="e">
        <f t="shared" ca="1" si="559"/>
        <v>#N/A</v>
      </c>
      <c r="IQ89" s="3" t="e">
        <f t="shared" ca="1" si="559"/>
        <v>#N/A</v>
      </c>
      <c r="IR89" s="3" t="e">
        <f t="shared" ca="1" si="559"/>
        <v>#N/A</v>
      </c>
      <c r="IS89" s="3" t="e">
        <f t="shared" ca="1" si="559"/>
        <v>#N/A</v>
      </c>
      <c r="IT89" s="3" t="e">
        <f t="shared" ca="1" si="560"/>
        <v>#N/A</v>
      </c>
      <c r="IU89" s="3" t="e">
        <f t="shared" ca="1" si="560"/>
        <v>#N/A</v>
      </c>
      <c r="IV89" s="3" t="e">
        <f t="shared" ca="1" si="560"/>
        <v>#N/A</v>
      </c>
      <c r="IW89" s="3" t="e">
        <f t="shared" ca="1" si="560"/>
        <v>#N/A</v>
      </c>
      <c r="IX89" s="3" t="e">
        <f t="shared" ca="1" si="561"/>
        <v>#N/A</v>
      </c>
      <c r="IY89" s="3" t="e">
        <f t="shared" ca="1" si="561"/>
        <v>#N/A</v>
      </c>
      <c r="IZ89" s="37" t="e">
        <f t="shared" ca="1" si="400"/>
        <v>#N/A</v>
      </c>
      <c r="JB89" s="3" t="str">
        <f t="shared" si="514"/>
        <v/>
      </c>
      <c r="JC89" s="55" t="e">
        <f t="shared" si="401"/>
        <v>#NUM!</v>
      </c>
      <c r="JD89" s="41" t="e">
        <f t="shared" si="515"/>
        <v>#NUM!</v>
      </c>
      <c r="JE89" s="41" t="e">
        <f t="shared" si="516"/>
        <v>#NUM!</v>
      </c>
      <c r="JF89" s="3" t="e">
        <f t="shared" si="517"/>
        <v>#NUM!</v>
      </c>
      <c r="JG89" s="41" t="e">
        <f t="shared" si="518"/>
        <v>#NUM!</v>
      </c>
      <c r="JH89" s="41" t="e">
        <f t="shared" si="519"/>
        <v>#NUM!</v>
      </c>
      <c r="JJ89" s="37" t="e">
        <f t="shared" si="520"/>
        <v>#NUM!</v>
      </c>
      <c r="JL89" s="3" t="e">
        <f t="shared" si="521"/>
        <v>#NUM!</v>
      </c>
      <c r="JM89" s="3" t="e">
        <f t="shared" ca="1" si="535"/>
        <v>#NUM!</v>
      </c>
      <c r="JP89" s="37" t="e">
        <f t="shared" ca="1" si="522"/>
        <v>#NUM!</v>
      </c>
      <c r="JR89" s="37" t="str">
        <f t="shared" si="523"/>
        <v/>
      </c>
      <c r="JS89" s="3" t="str">
        <f t="shared" si="524"/>
        <v/>
      </c>
      <c r="JT89" s="3" t="str">
        <f t="shared" ca="1" si="551"/>
        <v xml:space="preserve"> </v>
      </c>
      <c r="JU89" s="3" t="str">
        <f t="shared" ca="1" si="552"/>
        <v/>
      </c>
      <c r="JV89" s="3" t="str">
        <f t="shared" ca="1" si="552"/>
        <v/>
      </c>
      <c r="JW89" s="3" t="str">
        <f t="shared" ca="1" si="552"/>
        <v/>
      </c>
      <c r="JX89" s="3" t="str">
        <f t="shared" ca="1" si="552"/>
        <v/>
      </c>
      <c r="JY89" s="3" t="str">
        <f t="shared" ca="1" si="553"/>
        <v/>
      </c>
      <c r="JZ89" s="3" t="str">
        <f t="shared" ca="1" si="553"/>
        <v/>
      </c>
      <c r="KA89" s="3" t="str">
        <f t="shared" ca="1" si="553"/>
        <v/>
      </c>
      <c r="KB89" s="3" t="e">
        <f t="shared" ca="1" si="525"/>
        <v>#N/A</v>
      </c>
      <c r="KC89" s="3" t="str">
        <f t="shared" ca="1" si="554"/>
        <v xml:space="preserve"> </v>
      </c>
      <c r="KD89" s="3" t="str">
        <f t="shared" ca="1" si="555"/>
        <v/>
      </c>
      <c r="KE89" s="3" t="str">
        <f t="shared" ca="1" si="555"/>
        <v/>
      </c>
      <c r="KF89" s="3" t="str">
        <f t="shared" ca="1" si="555"/>
        <v/>
      </c>
      <c r="KG89" s="3" t="str">
        <f t="shared" ca="1" si="555"/>
        <v/>
      </c>
      <c r="KH89" s="3" t="str">
        <f t="shared" ca="1" si="556"/>
        <v/>
      </c>
      <c r="KI89" s="3" t="str">
        <f t="shared" ca="1" si="556"/>
        <v/>
      </c>
      <c r="KJ89" s="3" t="str">
        <f t="shared" ca="1" si="556"/>
        <v/>
      </c>
      <c r="KK89" s="3" t="e">
        <f t="shared" ca="1" si="526"/>
        <v>#N/A</v>
      </c>
      <c r="KU89" s="3" t="e">
        <f t="shared" si="527"/>
        <v>#NUM!</v>
      </c>
      <c r="KV89" s="3" t="e">
        <f t="shared" si="528"/>
        <v>#NUM!</v>
      </c>
      <c r="KW89" s="3" t="e">
        <f t="shared" ca="1" si="562"/>
        <v>#NUM!</v>
      </c>
      <c r="KX89" s="3" t="e">
        <f t="shared" ca="1" si="563"/>
        <v>#NUM!</v>
      </c>
      <c r="KY89" s="3" t="e">
        <f t="shared" ca="1" si="563"/>
        <v>#NUM!</v>
      </c>
      <c r="KZ89" s="3" t="e">
        <f t="shared" ca="1" si="563"/>
        <v>#NUM!</v>
      </c>
      <c r="LA89" s="3" t="e">
        <f t="shared" ca="1" si="563"/>
        <v>#NUM!</v>
      </c>
      <c r="LB89" s="3" t="e">
        <f t="shared" ca="1" si="564"/>
        <v>#NUM!</v>
      </c>
      <c r="LC89" s="3" t="e">
        <f t="shared" ca="1" si="564"/>
        <v>#NUM!</v>
      </c>
      <c r="LD89" s="3" t="e">
        <f t="shared" ca="1" si="564"/>
        <v>#NUM!</v>
      </c>
      <c r="LE89" s="3" t="e">
        <f t="shared" ca="1" si="564"/>
        <v>#NUM!</v>
      </c>
      <c r="LF89" s="3" t="e">
        <f t="shared" ca="1" si="565"/>
        <v>#NUM!</v>
      </c>
      <c r="LG89" s="3" t="e">
        <f t="shared" ca="1" si="565"/>
        <v>#NUM!</v>
      </c>
      <c r="LH89" s="3" t="e">
        <f t="shared" ca="1" si="565"/>
        <v>#NUM!</v>
      </c>
      <c r="LI89" s="3" t="e">
        <f t="shared" ca="1" si="565"/>
        <v>#NUM!</v>
      </c>
      <c r="LJ89" s="3" t="e">
        <f t="shared" ca="1" si="566"/>
        <v>#NUM!</v>
      </c>
      <c r="LK89" s="3" t="e">
        <f t="shared" ca="1" si="566"/>
        <v>#NUM!</v>
      </c>
      <c r="LL89" s="37" t="e">
        <f t="shared" ca="1" si="402"/>
        <v>#NUM!</v>
      </c>
    </row>
    <row r="90" spans="1:324" s="3" customFormat="1">
      <c r="A90" s="42" t="e">
        <f>IF(D90="","",Data!C98)</f>
        <v>#N/A</v>
      </c>
      <c r="B90" s="5" t="e">
        <f>IF(D90="","",Data!B98)</f>
        <v>#N/A</v>
      </c>
      <c r="C90" s="3">
        <v>82</v>
      </c>
      <c r="D90" s="3" t="e">
        <f>IF(Data!C98="", NA(), Data!C98)</f>
        <v>#N/A</v>
      </c>
      <c r="E90" s="3" t="str">
        <f>IF(Data!C98="", " ", Data!D98)</f>
        <v xml:space="preserve"> </v>
      </c>
      <c r="F90" s="3" t="str">
        <f>IF(E90=" "," ",Data!F$26)</f>
        <v xml:space="preserve"> </v>
      </c>
      <c r="G90" s="3" t="str">
        <f>IF($C90&lt;Data!$F$37,"x"," ")</f>
        <v xml:space="preserve"> </v>
      </c>
      <c r="H90" s="3" t="e">
        <f>IF(I90="",#REF!,I90)</f>
        <v>#N/A</v>
      </c>
      <c r="I90" s="2" t="e">
        <f t="shared" si="403"/>
        <v>#N/A</v>
      </c>
      <c r="J90" s="3" t="str">
        <f>IF(AND(Data!$F$37&lt;&gt;""),IF(AD90=$E90,1,""))</f>
        <v/>
      </c>
      <c r="K90" s="3">
        <f>IF(AND(Data!$F$40&lt;&gt;""),IF(AE90=$E90,2,""))</f>
        <v>2</v>
      </c>
      <c r="L90" s="3" t="str">
        <f>IF(AND(Data!$F$43&lt;&gt;""),IF(AF90=$E90,3,""))</f>
        <v/>
      </c>
      <c r="M90" s="3" t="str">
        <f>IF(AND(Data!$F$46&lt;&gt;""),IF(AG90=$E90,4,""))</f>
        <v/>
      </c>
      <c r="N90" s="3" t="str">
        <f>IF(AND(Data!$F$49&lt;&gt;""),IF(AH90=$E90,5,""))</f>
        <v/>
      </c>
      <c r="O90" s="3" t="str">
        <f>IF(AND(Calc!$LQ$3&lt;&gt;""),IF(AI90=$E90,6,""))</f>
        <v/>
      </c>
      <c r="P90" s="3">
        <f t="shared" si="404"/>
        <v>2</v>
      </c>
      <c r="Q90" s="3">
        <f t="shared" si="405"/>
        <v>2</v>
      </c>
      <c r="R90" s="3" t="str">
        <f t="shared" si="406"/>
        <v/>
      </c>
      <c r="S90" s="3" t="str">
        <f t="shared" si="407"/>
        <v/>
      </c>
      <c r="T90" s="3" t="str">
        <f t="shared" si="408"/>
        <v/>
      </c>
      <c r="U90" s="3">
        <f t="shared" si="409"/>
        <v>2</v>
      </c>
      <c r="V90" s="3">
        <f t="shared" si="410"/>
        <v>2</v>
      </c>
      <c r="W90" s="3" t="str">
        <f t="shared" si="411"/>
        <v/>
      </c>
      <c r="X90" s="3" t="str">
        <f t="shared" si="412"/>
        <v/>
      </c>
      <c r="Y90" s="3">
        <f t="shared" si="413"/>
        <v>2</v>
      </c>
      <c r="Z90" s="3">
        <f t="shared" si="414"/>
        <v>2</v>
      </c>
      <c r="AA90" s="3" t="str">
        <f t="shared" si="415"/>
        <v/>
      </c>
      <c r="AB90" s="3">
        <f t="shared" si="416"/>
        <v>2</v>
      </c>
      <c r="AC90" s="49">
        <f t="shared" si="417"/>
        <v>2</v>
      </c>
      <c r="AD90" s="3" t="str">
        <f>IF($C90&lt;Data!$F$37,E90,"")</f>
        <v/>
      </c>
      <c r="AE90" s="3" t="str">
        <f>IF(AND($C90&gt;=Data!$F$37),IF($C90&lt;Data!$F$40,E90,""))</f>
        <v xml:space="preserve"> </v>
      </c>
      <c r="AF90" s="3" t="b">
        <f>IF(AND($C90&gt;=Data!$F$40),IF($C90&lt;Data!$F$43,E90,""))</f>
        <v>0</v>
      </c>
      <c r="AG90" s="3" t="b">
        <f>IF(AND($C90&gt;=Data!$F$43),IF($C90&lt;Data!$F$46,E90,""))</f>
        <v>0</v>
      </c>
      <c r="AH90" s="3" t="b">
        <f>IF(AND($C90&gt;=Data!$F$46),IF($C90&lt;Data!$F$49,E90,""))</f>
        <v>0</v>
      </c>
      <c r="AI90" s="3" t="b">
        <f>IF(AND($C90&gt;=Data!$F$49),IF($C90&lt;=Calc!$LQ$3,E90,""))</f>
        <v>0</v>
      </c>
      <c r="AJ90" s="3" t="str">
        <f t="shared" si="349"/>
        <v xml:space="preserve"> </v>
      </c>
      <c r="AK90" s="3" t="str">
        <f t="shared" si="350"/>
        <v/>
      </c>
      <c r="AL90" s="3" t="e">
        <f t="shared" si="418"/>
        <v>#NUM!</v>
      </c>
      <c r="AM90" s="3" t="str">
        <f t="shared" si="419"/>
        <v/>
      </c>
      <c r="AN90" s="3" t="str">
        <f t="shared" si="420"/>
        <v/>
      </c>
      <c r="AO90" s="3" t="str">
        <f t="shared" si="421"/>
        <v/>
      </c>
      <c r="AP90" s="3" t="str">
        <f t="shared" si="422"/>
        <v/>
      </c>
      <c r="AQ90" s="3" t="e">
        <f t="shared" si="338"/>
        <v>#NUM!</v>
      </c>
      <c r="AR90" s="3" t="e">
        <f t="shared" si="339"/>
        <v>#NUM!</v>
      </c>
      <c r="AS90" s="3" t="str">
        <f t="shared" si="340"/>
        <v/>
      </c>
      <c r="AT90" s="3" t="str">
        <f t="shared" si="423"/>
        <v/>
      </c>
      <c r="AU90" s="3" t="str">
        <f t="shared" si="424"/>
        <v/>
      </c>
      <c r="AV90" s="3" t="e">
        <f t="shared" si="425"/>
        <v>#NUM!</v>
      </c>
      <c r="AW90" s="3" t="e">
        <f t="shared" si="426"/>
        <v>#NUM!</v>
      </c>
      <c r="AX90" s="3" t="str">
        <f t="shared" si="427"/>
        <v/>
      </c>
      <c r="AY90" s="3" t="str">
        <f t="shared" si="428"/>
        <v/>
      </c>
      <c r="AZ90" s="3" t="e">
        <f t="shared" si="429"/>
        <v>#NUM!</v>
      </c>
      <c r="BA90" s="3" t="e">
        <f t="shared" si="430"/>
        <v>#NUM!</v>
      </c>
      <c r="BB90" s="3" t="str">
        <f t="shared" si="431"/>
        <v/>
      </c>
      <c r="BC90" s="3" t="e">
        <f t="shared" si="432"/>
        <v>#NUM!</v>
      </c>
      <c r="BD90" s="3" t="e">
        <f t="shared" si="433"/>
        <v>#NUM!</v>
      </c>
      <c r="BE90" s="3" t="e">
        <f t="shared" si="434"/>
        <v>#NUM!</v>
      </c>
      <c r="BF90" s="9" t="e">
        <f t="shared" si="351"/>
        <v>#N/A</v>
      </c>
      <c r="BG90" s="3" t="e">
        <f t="shared" si="352"/>
        <v>#N/A</v>
      </c>
      <c r="BH90" s="3" t="e">
        <f t="shared" si="567"/>
        <v>#N/A</v>
      </c>
      <c r="BI90" s="3" t="e">
        <f t="shared" si="435"/>
        <v>#NUM!</v>
      </c>
      <c r="BJ90" s="44" t="str">
        <f t="shared" si="436"/>
        <v/>
      </c>
      <c r="BK90" s="52">
        <f t="shared" si="353"/>
        <v>2</v>
      </c>
      <c r="BL90" s="52" t="str">
        <f t="shared" ca="1" si="538"/>
        <v xml:space="preserve"> </v>
      </c>
      <c r="BM90" s="52" t="str">
        <f t="shared" ca="1" si="539"/>
        <v xml:space="preserve"> </v>
      </c>
      <c r="BN90" s="52" t="str">
        <f t="shared" ca="1" si="539"/>
        <v xml:space="preserve"> </v>
      </c>
      <c r="BO90" s="52" t="str">
        <f t="shared" ca="1" si="539"/>
        <v xml:space="preserve"> </v>
      </c>
      <c r="BP90" s="52" t="str">
        <f t="shared" ca="1" si="539"/>
        <v xml:space="preserve"> </v>
      </c>
      <c r="BQ90" s="52" t="str">
        <f t="shared" ca="1" si="540"/>
        <v xml:space="preserve"> </v>
      </c>
      <c r="BR90" s="52" t="e">
        <f t="shared" ca="1" si="354"/>
        <v>#N/A</v>
      </c>
      <c r="BS90" s="52"/>
      <c r="BT90" s="3" t="str">
        <f t="shared" si="355"/>
        <v/>
      </c>
      <c r="BU90" s="3">
        <f t="shared" si="356"/>
        <v>0</v>
      </c>
      <c r="BV90" s="3">
        <f t="shared" si="437"/>
        <v>1</v>
      </c>
      <c r="BW90" s="3">
        <f t="shared" si="438"/>
        <v>0</v>
      </c>
      <c r="BX90" s="3" t="str">
        <f t="shared" ca="1" si="357"/>
        <v xml:space="preserve"> </v>
      </c>
      <c r="BY90" s="3" t="str">
        <f t="shared" ca="1" si="541"/>
        <v/>
      </c>
      <c r="BZ90" s="3" t="str">
        <f t="shared" ca="1" si="541"/>
        <v/>
      </c>
      <c r="CA90" s="3" t="str">
        <f t="shared" ca="1" si="541"/>
        <v/>
      </c>
      <c r="CB90" s="3" t="str">
        <f t="shared" ca="1" si="541"/>
        <v/>
      </c>
      <c r="CC90" s="3" t="str">
        <f t="shared" ca="1" si="542"/>
        <v/>
      </c>
      <c r="CD90" s="3" t="str">
        <f t="shared" ca="1" si="358"/>
        <v/>
      </c>
      <c r="CE90" s="3" t="str">
        <f t="shared" ca="1" si="359"/>
        <v/>
      </c>
      <c r="CF90" s="3" t="str">
        <f t="shared" si="360"/>
        <v/>
      </c>
      <c r="CG90" s="37" t="e">
        <f t="shared" ca="1" si="361"/>
        <v>#N/A</v>
      </c>
      <c r="CH90" s="3" t="str">
        <f t="shared" si="362"/>
        <v/>
      </c>
      <c r="CI90" s="3">
        <f t="shared" si="439"/>
        <v>0</v>
      </c>
      <c r="CJ90" s="3">
        <f t="shared" si="529"/>
        <v>1</v>
      </c>
      <c r="CK90" s="3">
        <f t="shared" si="440"/>
        <v>0</v>
      </c>
      <c r="CL90" s="3" t="str">
        <f t="shared" ca="1" si="363"/>
        <v xml:space="preserve"> </v>
      </c>
      <c r="CM90" s="3" t="str">
        <f t="shared" ca="1" si="543"/>
        <v/>
      </c>
      <c r="CN90" s="3" t="str">
        <f t="shared" ca="1" si="543"/>
        <v/>
      </c>
      <c r="CO90" s="3" t="str">
        <f t="shared" ca="1" si="543"/>
        <v/>
      </c>
      <c r="CP90" s="3" t="str">
        <f t="shared" ca="1" si="543"/>
        <v/>
      </c>
      <c r="CQ90" s="3" t="str">
        <f t="shared" ca="1" si="544"/>
        <v/>
      </c>
      <c r="CR90" s="3" t="str">
        <f t="shared" ca="1" si="441"/>
        <v/>
      </c>
      <c r="CS90" s="3" t="str">
        <f t="shared" ca="1" si="364"/>
        <v/>
      </c>
      <c r="CT90" s="3" t="str">
        <f t="shared" si="442"/>
        <v/>
      </c>
      <c r="CU90" s="37" t="e">
        <f t="shared" ca="1" si="443"/>
        <v>#N/A</v>
      </c>
      <c r="CW90" s="3" t="str">
        <f t="shared" ca="1" si="444"/>
        <v/>
      </c>
      <c r="CX90" s="3">
        <f t="shared" ca="1" si="530"/>
        <v>0</v>
      </c>
      <c r="CY90" s="2">
        <f t="shared" ca="1" si="445"/>
        <v>0</v>
      </c>
      <c r="CZ90" s="3" t="str">
        <f t="shared" ca="1" si="365"/>
        <v/>
      </c>
      <c r="DA90" s="3" t="str">
        <f t="shared" ca="1" si="366"/>
        <v/>
      </c>
      <c r="DB90" s="3" t="str">
        <f t="shared" ca="1" si="367"/>
        <v/>
      </c>
      <c r="DC90" s="3" t="str">
        <f t="shared" ca="1" si="368"/>
        <v/>
      </c>
      <c r="DD90" s="37" t="e">
        <f t="shared" ca="1" si="369"/>
        <v>#N/A</v>
      </c>
      <c r="DE90" s="3" t="str">
        <f t="shared" ca="1" si="446"/>
        <v/>
      </c>
      <c r="DF90" s="3">
        <f t="shared" ca="1" si="531"/>
        <v>0</v>
      </c>
      <c r="DG90" s="2">
        <f t="shared" ca="1" si="447"/>
        <v>0</v>
      </c>
      <c r="DH90" s="3" t="str">
        <f t="shared" ca="1" si="370"/>
        <v/>
      </c>
      <c r="DI90" s="3" t="str">
        <f t="shared" ref="DI90:DI153" ca="1" si="568">IF(E90=BJ90,1,IF(DH90=E90,9,""))</f>
        <v/>
      </c>
      <c r="DJ90" s="3" t="str">
        <f t="shared" ca="1" si="371"/>
        <v/>
      </c>
      <c r="DK90" s="3" t="str">
        <f t="shared" ca="1" si="448"/>
        <v/>
      </c>
      <c r="DL90" s="37" t="e">
        <f t="shared" ca="1" si="372"/>
        <v>#N/A</v>
      </c>
      <c r="DN90" s="2" t="str">
        <f t="shared" si="373"/>
        <v xml:space="preserve"> </v>
      </c>
      <c r="DO90" s="3" t="str">
        <f t="shared" si="449"/>
        <v xml:space="preserve"> </v>
      </c>
      <c r="DP90" s="3" t="str">
        <f t="shared" si="450"/>
        <v xml:space="preserve"> </v>
      </c>
      <c r="DT90" s="37" t="e">
        <f t="shared" si="374"/>
        <v>#N/A</v>
      </c>
      <c r="DU90" s="7">
        <v>83</v>
      </c>
      <c r="DV90" s="7">
        <v>34</v>
      </c>
      <c r="DW90" s="7">
        <v>50</v>
      </c>
      <c r="DX90" s="7"/>
      <c r="DY90" s="7" t="e">
        <f t="shared" si="375"/>
        <v>#NUM!</v>
      </c>
      <c r="DZ90" s="7" t="e">
        <f t="shared" si="376"/>
        <v>#NUM!</v>
      </c>
      <c r="EA90" s="7" t="e">
        <f t="shared" si="377"/>
        <v>#NUM!</v>
      </c>
      <c r="EB90" s="7" t="e">
        <f t="shared" si="451"/>
        <v>#NUM!</v>
      </c>
      <c r="EC90" s="3" t="e">
        <f t="shared" si="378"/>
        <v>#NUM!</v>
      </c>
      <c r="ED90" s="3" t="str">
        <f t="shared" si="452"/>
        <v/>
      </c>
      <c r="EE90" s="3" t="e">
        <f t="shared" si="453"/>
        <v>#DIV/0!</v>
      </c>
      <c r="EF90" s="3" t="str">
        <f t="shared" si="454"/>
        <v/>
      </c>
      <c r="EG90" s="3" t="str">
        <f t="shared" si="455"/>
        <v/>
      </c>
      <c r="EH90" s="3" t="str">
        <f t="shared" si="456"/>
        <v/>
      </c>
      <c r="EI90" s="3" t="str">
        <f t="shared" si="457"/>
        <v/>
      </c>
      <c r="EJ90" s="3" t="e">
        <f t="shared" si="458"/>
        <v>#DIV/0!</v>
      </c>
      <c r="EK90" s="3" t="e">
        <f t="shared" si="459"/>
        <v>#DIV/0!</v>
      </c>
      <c r="EL90" s="3" t="str">
        <f t="shared" si="460"/>
        <v/>
      </c>
      <c r="EM90" s="3" t="str">
        <f t="shared" si="461"/>
        <v/>
      </c>
      <c r="EN90" s="3" t="str">
        <f t="shared" si="462"/>
        <v/>
      </c>
      <c r="EO90" s="3" t="e">
        <f t="shared" si="463"/>
        <v>#DIV/0!</v>
      </c>
      <c r="EP90" s="3" t="e">
        <f t="shared" si="464"/>
        <v>#DIV/0!</v>
      </c>
      <c r="EQ90" s="3" t="str">
        <f t="shared" si="465"/>
        <v/>
      </c>
      <c r="ER90" s="3" t="str">
        <f t="shared" si="466"/>
        <v/>
      </c>
      <c r="ES90" s="3" t="e">
        <f t="shared" si="467"/>
        <v>#DIV/0!</v>
      </c>
      <c r="ET90" s="3" t="e">
        <f t="shared" si="468"/>
        <v>#DIV/0!</v>
      </c>
      <c r="EU90" s="3" t="str">
        <f t="shared" si="469"/>
        <v/>
      </c>
      <c r="EV90" s="3" t="e">
        <f t="shared" si="470"/>
        <v>#DIV/0!</v>
      </c>
      <c r="EW90" s="3" t="e">
        <f t="shared" si="471"/>
        <v>#DIV/0!</v>
      </c>
      <c r="EX90" s="3" t="e">
        <f t="shared" si="472"/>
        <v>#NUM!</v>
      </c>
      <c r="EZ90" s="40">
        <f t="shared" si="379"/>
        <v>1</v>
      </c>
      <c r="FA90" s="9" t="e">
        <f t="shared" si="380"/>
        <v>#NUM!</v>
      </c>
      <c r="FB90" s="9" t="e">
        <f t="shared" si="381"/>
        <v>#N/A</v>
      </c>
      <c r="FC90" s="9" t="e">
        <f t="shared" si="382"/>
        <v>#N/A</v>
      </c>
      <c r="FD90" s="9" t="e">
        <f t="shared" si="383"/>
        <v>#N/A</v>
      </c>
      <c r="FE90" s="3" t="e">
        <f t="shared" si="473"/>
        <v>#NUM!</v>
      </c>
      <c r="FG90" s="3" t="str">
        <f t="shared" si="474"/>
        <v/>
      </c>
      <c r="FH90" s="3" t="e">
        <f t="shared" si="475"/>
        <v>#DIV/0!</v>
      </c>
      <c r="FI90" s="3" t="str">
        <f t="shared" si="476"/>
        <v/>
      </c>
      <c r="FJ90" s="3" t="str">
        <f t="shared" si="477"/>
        <v/>
      </c>
      <c r="FK90" s="3" t="str">
        <f t="shared" si="478"/>
        <v/>
      </c>
      <c r="FL90" s="3" t="str">
        <f t="shared" si="479"/>
        <v/>
      </c>
      <c r="FM90" s="3" t="e">
        <f t="shared" si="480"/>
        <v>#DIV/0!</v>
      </c>
      <c r="FN90" s="3" t="e">
        <f t="shared" si="481"/>
        <v>#DIV/0!</v>
      </c>
      <c r="FO90" s="3" t="str">
        <f t="shared" si="482"/>
        <v/>
      </c>
      <c r="FP90" s="3" t="str">
        <f t="shared" si="483"/>
        <v/>
      </c>
      <c r="FQ90" s="3" t="str">
        <f t="shared" si="484"/>
        <v/>
      </c>
      <c r="FR90" s="3" t="e">
        <f t="shared" si="485"/>
        <v>#DIV/0!</v>
      </c>
      <c r="FS90" s="3" t="e">
        <f t="shared" si="486"/>
        <v>#DIV/0!</v>
      </c>
      <c r="FT90" s="3" t="str">
        <f t="shared" si="487"/>
        <v/>
      </c>
      <c r="FU90" s="3" t="str">
        <f t="shared" si="488"/>
        <v/>
      </c>
      <c r="FV90" s="3" t="e">
        <f t="shared" si="489"/>
        <v>#DIV/0!</v>
      </c>
      <c r="FW90" s="3" t="e">
        <f t="shared" si="490"/>
        <v>#DIV/0!</v>
      </c>
      <c r="FX90" s="3" t="str">
        <f t="shared" si="491"/>
        <v/>
      </c>
      <c r="FY90" s="3" t="e">
        <f t="shared" si="492"/>
        <v>#DIV/0!</v>
      </c>
      <c r="FZ90" s="3" t="e">
        <f t="shared" si="493"/>
        <v>#DIV/0!</v>
      </c>
      <c r="GA90" s="3" t="e">
        <f t="shared" si="494"/>
        <v>#NUM!</v>
      </c>
      <c r="GB90" s="3" t="str">
        <f t="shared" si="495"/>
        <v/>
      </c>
      <c r="GC90" s="3" t="str">
        <f t="shared" si="496"/>
        <v/>
      </c>
      <c r="GD90" s="3" t="str">
        <f t="shared" si="497"/>
        <v/>
      </c>
      <c r="GE90" s="3" t="str">
        <f t="shared" si="498"/>
        <v/>
      </c>
      <c r="GF90" s="3" t="str">
        <f t="shared" si="499"/>
        <v/>
      </c>
      <c r="GG90" s="3" t="str">
        <f t="shared" si="500"/>
        <v/>
      </c>
      <c r="GI90" s="9" t="str">
        <f t="shared" si="532"/>
        <v/>
      </c>
      <c r="GJ90" s="9" t="str">
        <f t="shared" si="501"/>
        <v/>
      </c>
      <c r="GK90" s="9" t="str">
        <f t="shared" si="502"/>
        <v/>
      </c>
      <c r="GL90" s="41" t="e">
        <f t="shared" si="503"/>
        <v>#DIV/0!</v>
      </c>
      <c r="GM90" s="41" t="e">
        <f t="shared" si="504"/>
        <v>#DIV/0!</v>
      </c>
      <c r="GN90" s="41" t="e">
        <f t="shared" si="384"/>
        <v>#N/A</v>
      </c>
      <c r="GO90" s="41" t="e">
        <f t="shared" si="385"/>
        <v>#N/A</v>
      </c>
      <c r="GP90" s="3" t="e">
        <f t="shared" si="505"/>
        <v>#NUM!</v>
      </c>
      <c r="GQ90" s="55" t="e">
        <f t="shared" si="386"/>
        <v>#NUM!</v>
      </c>
      <c r="GR90" s="55" t="e">
        <f t="shared" si="387"/>
        <v>#NUM!</v>
      </c>
      <c r="GS90" s="3" t="e">
        <f t="shared" si="388"/>
        <v>#NUM!</v>
      </c>
      <c r="GT90" s="3" t="e">
        <f t="shared" si="389"/>
        <v>#NUM!</v>
      </c>
      <c r="GU90" s="3" t="e">
        <f t="shared" si="390"/>
        <v>#NUM!</v>
      </c>
      <c r="GV90" s="3" t="e">
        <f t="shared" si="391"/>
        <v>#NUM!</v>
      </c>
      <c r="GX90" s="37" t="e">
        <f t="shared" si="392"/>
        <v>#NUM!</v>
      </c>
      <c r="GZ90" s="3" t="e">
        <f t="shared" si="393"/>
        <v>#NUM!</v>
      </c>
      <c r="HA90" s="3" t="e">
        <f t="shared" ca="1" si="533"/>
        <v>#NUM!</v>
      </c>
      <c r="HB90" s="2" t="e">
        <f t="shared" ca="1" si="536"/>
        <v>#NUM!</v>
      </c>
      <c r="HC90" s="2" t="e">
        <f t="shared" ca="1" si="537"/>
        <v>#NUM!</v>
      </c>
      <c r="HD90" s="39" t="e">
        <f t="shared" ca="1" si="506"/>
        <v>#NUM!</v>
      </c>
      <c r="HF90" s="3" t="str">
        <f t="shared" si="394"/>
        <v/>
      </c>
      <c r="HG90" s="3" t="str">
        <f t="shared" si="395"/>
        <v/>
      </c>
      <c r="HH90" s="3" t="str">
        <f t="shared" ca="1" si="545"/>
        <v xml:space="preserve"> </v>
      </c>
      <c r="HI90" s="3" t="str">
        <f t="shared" ca="1" si="546"/>
        <v/>
      </c>
      <c r="HJ90" s="3" t="str">
        <f t="shared" ca="1" si="546"/>
        <v/>
      </c>
      <c r="HK90" s="3" t="str">
        <f t="shared" ca="1" si="546"/>
        <v/>
      </c>
      <c r="HL90" s="3" t="str">
        <f t="shared" ca="1" si="546"/>
        <v/>
      </c>
      <c r="HM90" s="3" t="str">
        <f t="shared" ca="1" si="547"/>
        <v/>
      </c>
      <c r="HN90" s="3" t="str">
        <f t="shared" ca="1" si="547"/>
        <v/>
      </c>
      <c r="HO90" s="3" t="str">
        <f t="shared" ca="1" si="547"/>
        <v/>
      </c>
      <c r="HP90" s="37" t="e">
        <f t="shared" ca="1" si="396"/>
        <v>#N/A</v>
      </c>
      <c r="HQ90" s="3" t="str">
        <f t="shared" ca="1" si="548"/>
        <v xml:space="preserve"> </v>
      </c>
      <c r="HR90" s="3" t="str">
        <f t="shared" ca="1" si="549"/>
        <v/>
      </c>
      <c r="HS90" s="3" t="str">
        <f t="shared" ca="1" si="549"/>
        <v/>
      </c>
      <c r="HT90" s="3" t="str">
        <f t="shared" ca="1" si="549"/>
        <v/>
      </c>
      <c r="HU90" s="3" t="str">
        <f t="shared" ca="1" si="549"/>
        <v/>
      </c>
      <c r="HV90" s="3" t="str">
        <f t="shared" ca="1" si="550"/>
        <v/>
      </c>
      <c r="HW90" s="3" t="str">
        <f t="shared" ca="1" si="550"/>
        <v/>
      </c>
      <c r="HX90" s="3" t="str">
        <f t="shared" ca="1" si="550"/>
        <v/>
      </c>
      <c r="HY90" s="37" t="e">
        <f t="shared" ca="1" si="397"/>
        <v>#N/A</v>
      </c>
      <c r="IA90" s="3" t="e">
        <f t="shared" ca="1" si="507"/>
        <v>#NUM!</v>
      </c>
      <c r="IB90" s="3" t="e">
        <f t="shared" ca="1" si="534"/>
        <v>#NUM!</v>
      </c>
      <c r="IC90" s="2" t="e">
        <f t="shared" ca="1" si="508"/>
        <v>#NUM!</v>
      </c>
      <c r="ID90" s="37" t="e">
        <f t="shared" ca="1" si="398"/>
        <v>#NUM!</v>
      </c>
      <c r="IE90" s="3" t="e">
        <f t="shared" ca="1" si="509"/>
        <v>#NUM!</v>
      </c>
      <c r="IF90" s="3" t="e">
        <f t="shared" ca="1" si="510"/>
        <v>#NUM!</v>
      </c>
      <c r="IG90" s="2" t="e">
        <f t="shared" ca="1" si="511"/>
        <v>#NUM!</v>
      </c>
      <c r="IH90" s="37" t="e">
        <f t="shared" ca="1" si="399"/>
        <v>#NUM!</v>
      </c>
      <c r="II90" s="3" t="e">
        <f t="shared" si="512"/>
        <v>#N/A</v>
      </c>
      <c r="IJ90" s="3" t="e">
        <f t="shared" si="513"/>
        <v>#N/A</v>
      </c>
      <c r="IK90" s="3" t="e">
        <f t="shared" ca="1" si="557"/>
        <v>#N/A</v>
      </c>
      <c r="IL90" s="3" t="e">
        <f t="shared" ca="1" si="558"/>
        <v>#N/A</v>
      </c>
      <c r="IM90" s="3" t="e">
        <f t="shared" ca="1" si="558"/>
        <v>#N/A</v>
      </c>
      <c r="IN90" s="3" t="e">
        <f t="shared" ca="1" si="558"/>
        <v>#N/A</v>
      </c>
      <c r="IO90" s="3" t="e">
        <f t="shared" ca="1" si="558"/>
        <v>#N/A</v>
      </c>
      <c r="IP90" s="3" t="e">
        <f t="shared" ca="1" si="559"/>
        <v>#N/A</v>
      </c>
      <c r="IQ90" s="3" t="e">
        <f t="shared" ca="1" si="559"/>
        <v>#N/A</v>
      </c>
      <c r="IR90" s="3" t="e">
        <f t="shared" ca="1" si="559"/>
        <v>#N/A</v>
      </c>
      <c r="IS90" s="3" t="e">
        <f t="shared" ca="1" si="559"/>
        <v>#N/A</v>
      </c>
      <c r="IT90" s="3" t="e">
        <f t="shared" ca="1" si="560"/>
        <v>#N/A</v>
      </c>
      <c r="IU90" s="3" t="e">
        <f t="shared" ca="1" si="560"/>
        <v>#N/A</v>
      </c>
      <c r="IV90" s="3" t="e">
        <f t="shared" ca="1" si="560"/>
        <v>#N/A</v>
      </c>
      <c r="IW90" s="3" t="e">
        <f t="shared" ca="1" si="560"/>
        <v>#N/A</v>
      </c>
      <c r="IX90" s="3" t="e">
        <f t="shared" ca="1" si="561"/>
        <v>#N/A</v>
      </c>
      <c r="IY90" s="3" t="e">
        <f t="shared" ca="1" si="561"/>
        <v>#N/A</v>
      </c>
      <c r="IZ90" s="37" t="e">
        <f t="shared" ca="1" si="400"/>
        <v>#N/A</v>
      </c>
      <c r="JB90" s="3" t="str">
        <f t="shared" si="514"/>
        <v/>
      </c>
      <c r="JC90" s="55" t="e">
        <f t="shared" si="401"/>
        <v>#NUM!</v>
      </c>
      <c r="JD90" s="41" t="e">
        <f t="shared" si="515"/>
        <v>#NUM!</v>
      </c>
      <c r="JE90" s="41" t="e">
        <f t="shared" si="516"/>
        <v>#NUM!</v>
      </c>
      <c r="JF90" s="3" t="e">
        <f t="shared" si="517"/>
        <v>#NUM!</v>
      </c>
      <c r="JG90" s="41" t="e">
        <f t="shared" si="518"/>
        <v>#NUM!</v>
      </c>
      <c r="JH90" s="41" t="e">
        <f t="shared" si="519"/>
        <v>#NUM!</v>
      </c>
      <c r="JJ90" s="37" t="e">
        <f t="shared" si="520"/>
        <v>#NUM!</v>
      </c>
      <c r="JL90" s="3" t="e">
        <f t="shared" si="521"/>
        <v>#NUM!</v>
      </c>
      <c r="JM90" s="3" t="e">
        <f t="shared" ca="1" si="535"/>
        <v>#NUM!</v>
      </c>
      <c r="JP90" s="37" t="e">
        <f t="shared" ca="1" si="522"/>
        <v>#NUM!</v>
      </c>
      <c r="JR90" s="37" t="str">
        <f t="shared" si="523"/>
        <v/>
      </c>
      <c r="JS90" s="3" t="str">
        <f t="shared" si="524"/>
        <v/>
      </c>
      <c r="JT90" s="3" t="str">
        <f t="shared" ca="1" si="551"/>
        <v xml:space="preserve"> </v>
      </c>
      <c r="JU90" s="3" t="str">
        <f t="shared" ca="1" si="552"/>
        <v/>
      </c>
      <c r="JV90" s="3" t="str">
        <f t="shared" ca="1" si="552"/>
        <v/>
      </c>
      <c r="JW90" s="3" t="str">
        <f t="shared" ca="1" si="552"/>
        <v/>
      </c>
      <c r="JX90" s="3" t="str">
        <f t="shared" ca="1" si="552"/>
        <v/>
      </c>
      <c r="JY90" s="3" t="str">
        <f t="shared" ca="1" si="553"/>
        <v/>
      </c>
      <c r="JZ90" s="3" t="str">
        <f t="shared" ca="1" si="553"/>
        <v/>
      </c>
      <c r="KA90" s="3" t="str">
        <f t="shared" ca="1" si="553"/>
        <v/>
      </c>
      <c r="KB90" s="3" t="e">
        <f t="shared" ca="1" si="525"/>
        <v>#N/A</v>
      </c>
      <c r="KC90" s="3" t="str">
        <f t="shared" ca="1" si="554"/>
        <v xml:space="preserve"> </v>
      </c>
      <c r="KD90" s="3" t="str">
        <f t="shared" ca="1" si="555"/>
        <v/>
      </c>
      <c r="KE90" s="3" t="str">
        <f t="shared" ca="1" si="555"/>
        <v/>
      </c>
      <c r="KF90" s="3" t="str">
        <f t="shared" ca="1" si="555"/>
        <v/>
      </c>
      <c r="KG90" s="3" t="str">
        <f t="shared" ca="1" si="555"/>
        <v/>
      </c>
      <c r="KH90" s="3" t="str">
        <f t="shared" ca="1" si="556"/>
        <v/>
      </c>
      <c r="KI90" s="3" t="str">
        <f t="shared" ca="1" si="556"/>
        <v/>
      </c>
      <c r="KJ90" s="3" t="str">
        <f t="shared" ca="1" si="556"/>
        <v/>
      </c>
      <c r="KK90" s="3" t="e">
        <f t="shared" ca="1" si="526"/>
        <v>#N/A</v>
      </c>
      <c r="KU90" s="3" t="e">
        <f t="shared" si="527"/>
        <v>#NUM!</v>
      </c>
      <c r="KV90" s="3" t="e">
        <f t="shared" si="528"/>
        <v>#NUM!</v>
      </c>
      <c r="KW90" s="3" t="e">
        <f t="shared" ca="1" si="562"/>
        <v>#NUM!</v>
      </c>
      <c r="KX90" s="3" t="e">
        <f t="shared" ca="1" si="563"/>
        <v>#NUM!</v>
      </c>
      <c r="KY90" s="3" t="e">
        <f t="shared" ca="1" si="563"/>
        <v>#NUM!</v>
      </c>
      <c r="KZ90" s="3" t="e">
        <f t="shared" ca="1" si="563"/>
        <v>#NUM!</v>
      </c>
      <c r="LA90" s="3" t="e">
        <f t="shared" ca="1" si="563"/>
        <v>#NUM!</v>
      </c>
      <c r="LB90" s="3" t="e">
        <f t="shared" ca="1" si="564"/>
        <v>#NUM!</v>
      </c>
      <c r="LC90" s="3" t="e">
        <f t="shared" ca="1" si="564"/>
        <v>#NUM!</v>
      </c>
      <c r="LD90" s="3" t="e">
        <f t="shared" ca="1" si="564"/>
        <v>#NUM!</v>
      </c>
      <c r="LE90" s="3" t="e">
        <f t="shared" ca="1" si="564"/>
        <v>#NUM!</v>
      </c>
      <c r="LF90" s="3" t="e">
        <f t="shared" ca="1" si="565"/>
        <v>#NUM!</v>
      </c>
      <c r="LG90" s="3" t="e">
        <f t="shared" ca="1" si="565"/>
        <v>#NUM!</v>
      </c>
      <c r="LH90" s="3" t="e">
        <f t="shared" ca="1" si="565"/>
        <v>#NUM!</v>
      </c>
      <c r="LI90" s="3" t="e">
        <f t="shared" ca="1" si="565"/>
        <v>#NUM!</v>
      </c>
      <c r="LJ90" s="3" t="e">
        <f t="shared" ca="1" si="566"/>
        <v>#NUM!</v>
      </c>
      <c r="LK90" s="3" t="e">
        <f t="shared" ca="1" si="566"/>
        <v>#NUM!</v>
      </c>
      <c r="LL90" s="37" t="e">
        <f t="shared" ca="1" si="402"/>
        <v>#NUM!</v>
      </c>
    </row>
    <row r="91" spans="1:324" s="3" customFormat="1">
      <c r="A91" s="42" t="e">
        <f>IF(D91="","",Data!C99)</f>
        <v>#N/A</v>
      </c>
      <c r="B91" s="5" t="e">
        <f>IF(D91="","",Data!B99)</f>
        <v>#N/A</v>
      </c>
      <c r="C91" s="3">
        <v>83</v>
      </c>
      <c r="D91" s="3" t="e">
        <f>IF(Data!C99="", NA(), Data!C99)</f>
        <v>#N/A</v>
      </c>
      <c r="E91" s="3" t="str">
        <f>IF(Data!C99="", " ", Data!D99)</f>
        <v xml:space="preserve"> </v>
      </c>
      <c r="F91" s="3" t="str">
        <f>IF(E91=" "," ",Data!F$26)</f>
        <v xml:space="preserve"> </v>
      </c>
      <c r="G91" s="3" t="str">
        <f>IF($C91&lt;Data!$F$37,"x"," ")</f>
        <v xml:space="preserve"> </v>
      </c>
      <c r="H91" s="3" t="e">
        <f>IF(I91="",#REF!,I91)</f>
        <v>#N/A</v>
      </c>
      <c r="I91" s="2" t="e">
        <f t="shared" si="403"/>
        <v>#N/A</v>
      </c>
      <c r="J91" s="3" t="str">
        <f>IF(AND(Data!$F$37&lt;&gt;""),IF(AD91=$E91,1,""))</f>
        <v/>
      </c>
      <c r="K91" s="3">
        <f>IF(AND(Data!$F$40&lt;&gt;""),IF(AE91=$E91,2,""))</f>
        <v>2</v>
      </c>
      <c r="L91" s="3" t="str">
        <f>IF(AND(Data!$F$43&lt;&gt;""),IF(AF91=$E91,3,""))</f>
        <v/>
      </c>
      <c r="M91" s="3" t="str">
        <f>IF(AND(Data!$F$46&lt;&gt;""),IF(AG91=$E91,4,""))</f>
        <v/>
      </c>
      <c r="N91" s="3" t="str">
        <f>IF(AND(Data!$F$49&lt;&gt;""),IF(AH91=$E91,5,""))</f>
        <v/>
      </c>
      <c r="O91" s="3" t="str">
        <f>IF(AND(Calc!$LQ$3&lt;&gt;""),IF(AI91=$E91,6,""))</f>
        <v/>
      </c>
      <c r="P91" s="3">
        <f t="shared" si="404"/>
        <v>2</v>
      </c>
      <c r="Q91" s="3">
        <f t="shared" si="405"/>
        <v>2</v>
      </c>
      <c r="R91" s="3" t="str">
        <f t="shared" si="406"/>
        <v/>
      </c>
      <c r="S91" s="3" t="str">
        <f t="shared" si="407"/>
        <v/>
      </c>
      <c r="T91" s="3" t="str">
        <f t="shared" si="408"/>
        <v/>
      </c>
      <c r="U91" s="3">
        <f t="shared" si="409"/>
        <v>2</v>
      </c>
      <c r="V91" s="3">
        <f t="shared" si="410"/>
        <v>2</v>
      </c>
      <c r="W91" s="3" t="str">
        <f t="shared" si="411"/>
        <v/>
      </c>
      <c r="X91" s="3" t="str">
        <f t="shared" si="412"/>
        <v/>
      </c>
      <c r="Y91" s="3">
        <f t="shared" si="413"/>
        <v>2</v>
      </c>
      <c r="Z91" s="3">
        <f t="shared" si="414"/>
        <v>2</v>
      </c>
      <c r="AA91" s="3" t="str">
        <f t="shared" si="415"/>
        <v/>
      </c>
      <c r="AB91" s="3">
        <f t="shared" si="416"/>
        <v>2</v>
      </c>
      <c r="AC91" s="49">
        <f t="shared" si="417"/>
        <v>2</v>
      </c>
      <c r="AD91" s="3" t="str">
        <f>IF($C91&lt;Data!$F$37,E91,"")</f>
        <v/>
      </c>
      <c r="AE91" s="3" t="str">
        <f>IF(AND($C91&gt;=Data!$F$37),IF($C91&lt;Data!$F$40,E91,""))</f>
        <v xml:space="preserve"> </v>
      </c>
      <c r="AF91" s="3" t="b">
        <f>IF(AND($C91&gt;=Data!$F$40),IF($C91&lt;Data!$F$43,E91,""))</f>
        <v>0</v>
      </c>
      <c r="AG91" s="3" t="b">
        <f>IF(AND($C91&gt;=Data!$F$43),IF($C91&lt;Data!$F$46,E91,""))</f>
        <v>0</v>
      </c>
      <c r="AH91" s="3" t="b">
        <f>IF(AND($C91&gt;=Data!$F$46),IF($C91&lt;Data!$F$49,E91,""))</f>
        <v>0</v>
      </c>
      <c r="AI91" s="3" t="b">
        <f>IF(AND($C91&gt;=Data!$F$49),IF($C91&lt;=Calc!$LQ$3,E91,""))</f>
        <v>0</v>
      </c>
      <c r="AJ91" s="3" t="str">
        <f t="shared" si="349"/>
        <v xml:space="preserve"> </v>
      </c>
      <c r="AK91" s="3" t="str">
        <f t="shared" si="350"/>
        <v/>
      </c>
      <c r="AL91" s="3" t="e">
        <f t="shared" si="418"/>
        <v>#NUM!</v>
      </c>
      <c r="AM91" s="3" t="str">
        <f t="shared" si="419"/>
        <v/>
      </c>
      <c r="AN91" s="3" t="str">
        <f t="shared" si="420"/>
        <v/>
      </c>
      <c r="AO91" s="3" t="str">
        <f t="shared" si="421"/>
        <v/>
      </c>
      <c r="AP91" s="3" t="str">
        <f t="shared" si="422"/>
        <v/>
      </c>
      <c r="AQ91" s="3" t="e">
        <f t="shared" si="338"/>
        <v>#NUM!</v>
      </c>
      <c r="AR91" s="3" t="e">
        <f t="shared" si="339"/>
        <v>#NUM!</v>
      </c>
      <c r="AS91" s="3" t="str">
        <f t="shared" si="340"/>
        <v/>
      </c>
      <c r="AT91" s="3" t="str">
        <f t="shared" si="423"/>
        <v/>
      </c>
      <c r="AU91" s="3" t="str">
        <f t="shared" si="424"/>
        <v/>
      </c>
      <c r="AV91" s="3" t="e">
        <f t="shared" si="425"/>
        <v>#NUM!</v>
      </c>
      <c r="AW91" s="3" t="e">
        <f t="shared" si="426"/>
        <v>#NUM!</v>
      </c>
      <c r="AX91" s="3" t="str">
        <f t="shared" si="427"/>
        <v/>
      </c>
      <c r="AY91" s="3" t="str">
        <f t="shared" si="428"/>
        <v/>
      </c>
      <c r="AZ91" s="3" t="e">
        <f t="shared" si="429"/>
        <v>#NUM!</v>
      </c>
      <c r="BA91" s="3" t="e">
        <f t="shared" si="430"/>
        <v>#NUM!</v>
      </c>
      <c r="BB91" s="3" t="str">
        <f t="shared" si="431"/>
        <v/>
      </c>
      <c r="BC91" s="3" t="e">
        <f t="shared" si="432"/>
        <v>#NUM!</v>
      </c>
      <c r="BD91" s="3" t="e">
        <f t="shared" si="433"/>
        <v>#NUM!</v>
      </c>
      <c r="BE91" s="3" t="e">
        <f t="shared" si="434"/>
        <v>#NUM!</v>
      </c>
      <c r="BF91" s="9" t="e">
        <f t="shared" si="351"/>
        <v>#N/A</v>
      </c>
      <c r="BG91" s="3" t="e">
        <f t="shared" si="352"/>
        <v>#N/A</v>
      </c>
      <c r="BH91" s="3" t="e">
        <f t="shared" si="567"/>
        <v>#N/A</v>
      </c>
      <c r="BI91" s="3" t="e">
        <f t="shared" si="435"/>
        <v>#NUM!</v>
      </c>
      <c r="BJ91" s="44" t="str">
        <f t="shared" si="436"/>
        <v/>
      </c>
      <c r="BK91" s="52">
        <f t="shared" si="353"/>
        <v>2</v>
      </c>
      <c r="BL91" s="52" t="str">
        <f t="shared" ca="1" si="538"/>
        <v xml:space="preserve"> </v>
      </c>
      <c r="BM91" s="52" t="str">
        <f t="shared" ca="1" si="539"/>
        <v xml:space="preserve"> </v>
      </c>
      <c r="BN91" s="52" t="str">
        <f t="shared" ca="1" si="539"/>
        <v xml:space="preserve"> </v>
      </c>
      <c r="BO91" s="52" t="str">
        <f t="shared" ca="1" si="539"/>
        <v xml:space="preserve"> </v>
      </c>
      <c r="BP91" s="52" t="str">
        <f t="shared" ca="1" si="539"/>
        <v xml:space="preserve"> </v>
      </c>
      <c r="BQ91" s="52" t="str">
        <f t="shared" ca="1" si="540"/>
        <v xml:space="preserve"> </v>
      </c>
      <c r="BR91" s="52" t="e">
        <f t="shared" ca="1" si="354"/>
        <v>#N/A</v>
      </c>
      <c r="BS91" s="52"/>
      <c r="BT91" s="3" t="str">
        <f t="shared" si="355"/>
        <v/>
      </c>
      <c r="BU91" s="3">
        <f t="shared" si="356"/>
        <v>0</v>
      </c>
      <c r="BV91" s="3">
        <f t="shared" si="437"/>
        <v>1</v>
      </c>
      <c r="BW91" s="3">
        <f t="shared" si="438"/>
        <v>0</v>
      </c>
      <c r="BX91" s="3" t="str">
        <f t="shared" ca="1" si="357"/>
        <v xml:space="preserve"> </v>
      </c>
      <c r="BY91" s="3" t="str">
        <f t="shared" ca="1" si="541"/>
        <v/>
      </c>
      <c r="BZ91" s="3" t="str">
        <f t="shared" ca="1" si="541"/>
        <v/>
      </c>
      <c r="CA91" s="3" t="str">
        <f t="shared" ca="1" si="541"/>
        <v/>
      </c>
      <c r="CB91" s="3" t="str">
        <f t="shared" ca="1" si="541"/>
        <v/>
      </c>
      <c r="CC91" s="3" t="str">
        <f t="shared" ca="1" si="542"/>
        <v/>
      </c>
      <c r="CD91" s="3" t="str">
        <f t="shared" ca="1" si="358"/>
        <v/>
      </c>
      <c r="CE91" s="3" t="str">
        <f t="shared" ca="1" si="359"/>
        <v/>
      </c>
      <c r="CF91" s="3" t="str">
        <f t="shared" si="360"/>
        <v/>
      </c>
      <c r="CG91" s="37" t="e">
        <f t="shared" ca="1" si="361"/>
        <v>#N/A</v>
      </c>
      <c r="CH91" s="3" t="str">
        <f t="shared" si="362"/>
        <v/>
      </c>
      <c r="CI91" s="3">
        <f t="shared" si="439"/>
        <v>0</v>
      </c>
      <c r="CJ91" s="3">
        <f t="shared" si="529"/>
        <v>1</v>
      </c>
      <c r="CK91" s="3">
        <f t="shared" si="440"/>
        <v>0</v>
      </c>
      <c r="CL91" s="3" t="str">
        <f t="shared" ca="1" si="363"/>
        <v xml:space="preserve"> </v>
      </c>
      <c r="CM91" s="3" t="str">
        <f t="shared" ca="1" si="543"/>
        <v/>
      </c>
      <c r="CN91" s="3" t="str">
        <f t="shared" ca="1" si="543"/>
        <v/>
      </c>
      <c r="CO91" s="3" t="str">
        <f t="shared" ca="1" si="543"/>
        <v/>
      </c>
      <c r="CP91" s="3" t="str">
        <f t="shared" ca="1" si="543"/>
        <v/>
      </c>
      <c r="CQ91" s="3" t="str">
        <f t="shared" ca="1" si="544"/>
        <v/>
      </c>
      <c r="CR91" s="3" t="str">
        <f t="shared" ca="1" si="441"/>
        <v/>
      </c>
      <c r="CS91" s="3" t="str">
        <f t="shared" ca="1" si="364"/>
        <v/>
      </c>
      <c r="CT91" s="3" t="str">
        <f t="shared" si="442"/>
        <v/>
      </c>
      <c r="CU91" s="37" t="e">
        <f t="shared" ca="1" si="443"/>
        <v>#N/A</v>
      </c>
      <c r="CW91" s="3" t="str">
        <f t="shared" ca="1" si="444"/>
        <v/>
      </c>
      <c r="CX91" s="3">
        <f t="shared" ca="1" si="530"/>
        <v>0</v>
      </c>
      <c r="CY91" s="2">
        <f t="shared" ca="1" si="445"/>
        <v>0</v>
      </c>
      <c r="CZ91" s="3" t="str">
        <f t="shared" ca="1" si="365"/>
        <v/>
      </c>
      <c r="DA91" s="3" t="str">
        <f t="shared" ca="1" si="366"/>
        <v/>
      </c>
      <c r="DB91" s="3" t="str">
        <f t="shared" ca="1" si="367"/>
        <v/>
      </c>
      <c r="DC91" s="3" t="str">
        <f t="shared" ca="1" si="368"/>
        <v/>
      </c>
      <c r="DD91" s="37" t="e">
        <f t="shared" ca="1" si="369"/>
        <v>#N/A</v>
      </c>
      <c r="DE91" s="3" t="str">
        <f t="shared" ca="1" si="446"/>
        <v/>
      </c>
      <c r="DF91" s="3">
        <f t="shared" ca="1" si="531"/>
        <v>0</v>
      </c>
      <c r="DG91" s="2">
        <f t="shared" ca="1" si="447"/>
        <v>0</v>
      </c>
      <c r="DH91" s="3" t="str">
        <f t="shared" ca="1" si="370"/>
        <v/>
      </c>
      <c r="DI91" s="3" t="str">
        <f t="shared" ca="1" si="568"/>
        <v/>
      </c>
      <c r="DJ91" s="3" t="str">
        <f t="shared" ca="1" si="371"/>
        <v/>
      </c>
      <c r="DK91" s="3" t="str">
        <f t="shared" ca="1" si="448"/>
        <v/>
      </c>
      <c r="DL91" s="37" t="e">
        <f t="shared" ca="1" si="372"/>
        <v>#N/A</v>
      </c>
      <c r="DN91" s="2" t="str">
        <f t="shared" si="373"/>
        <v xml:space="preserve"> </v>
      </c>
      <c r="DO91" s="3" t="str">
        <f t="shared" si="449"/>
        <v xml:space="preserve"> </v>
      </c>
      <c r="DP91" s="3" t="str">
        <f t="shared" si="450"/>
        <v xml:space="preserve"> </v>
      </c>
      <c r="DT91" s="37" t="e">
        <f t="shared" si="374"/>
        <v>#N/A</v>
      </c>
      <c r="DU91" s="7">
        <v>84</v>
      </c>
      <c r="DV91" s="7">
        <v>35</v>
      </c>
      <c r="DW91" s="7">
        <v>50</v>
      </c>
      <c r="DX91" s="7"/>
      <c r="DY91" s="7" t="e">
        <f t="shared" si="375"/>
        <v>#NUM!</v>
      </c>
      <c r="DZ91" s="7" t="e">
        <f t="shared" si="376"/>
        <v>#NUM!</v>
      </c>
      <c r="EA91" s="7" t="e">
        <f t="shared" si="377"/>
        <v>#NUM!</v>
      </c>
      <c r="EB91" s="7" t="e">
        <f t="shared" si="451"/>
        <v>#NUM!</v>
      </c>
      <c r="EC91" s="3" t="e">
        <f t="shared" si="378"/>
        <v>#NUM!</v>
      </c>
      <c r="ED91" s="3" t="str">
        <f t="shared" si="452"/>
        <v/>
      </c>
      <c r="EE91" s="3" t="e">
        <f t="shared" si="453"/>
        <v>#DIV/0!</v>
      </c>
      <c r="EF91" s="3" t="str">
        <f t="shared" si="454"/>
        <v/>
      </c>
      <c r="EG91" s="3" t="str">
        <f t="shared" si="455"/>
        <v/>
      </c>
      <c r="EH91" s="3" t="str">
        <f t="shared" si="456"/>
        <v/>
      </c>
      <c r="EI91" s="3" t="str">
        <f t="shared" si="457"/>
        <v/>
      </c>
      <c r="EJ91" s="3" t="e">
        <f t="shared" si="458"/>
        <v>#DIV/0!</v>
      </c>
      <c r="EK91" s="3" t="e">
        <f t="shared" si="459"/>
        <v>#DIV/0!</v>
      </c>
      <c r="EL91" s="3" t="str">
        <f t="shared" si="460"/>
        <v/>
      </c>
      <c r="EM91" s="3" t="str">
        <f t="shared" si="461"/>
        <v/>
      </c>
      <c r="EN91" s="3" t="str">
        <f t="shared" si="462"/>
        <v/>
      </c>
      <c r="EO91" s="3" t="e">
        <f t="shared" si="463"/>
        <v>#DIV/0!</v>
      </c>
      <c r="EP91" s="3" t="e">
        <f t="shared" si="464"/>
        <v>#DIV/0!</v>
      </c>
      <c r="EQ91" s="3" t="str">
        <f t="shared" si="465"/>
        <v/>
      </c>
      <c r="ER91" s="3" t="str">
        <f t="shared" si="466"/>
        <v/>
      </c>
      <c r="ES91" s="3" t="e">
        <f t="shared" si="467"/>
        <v>#DIV/0!</v>
      </c>
      <c r="ET91" s="3" t="e">
        <f t="shared" si="468"/>
        <v>#DIV/0!</v>
      </c>
      <c r="EU91" s="3" t="str">
        <f t="shared" si="469"/>
        <v/>
      </c>
      <c r="EV91" s="3" t="e">
        <f t="shared" si="470"/>
        <v>#DIV/0!</v>
      </c>
      <c r="EW91" s="3" t="e">
        <f t="shared" si="471"/>
        <v>#DIV/0!</v>
      </c>
      <c r="EX91" s="3" t="e">
        <f t="shared" si="472"/>
        <v>#NUM!</v>
      </c>
      <c r="EZ91" s="40">
        <f t="shared" si="379"/>
        <v>1</v>
      </c>
      <c r="FA91" s="9" t="e">
        <f t="shared" si="380"/>
        <v>#NUM!</v>
      </c>
      <c r="FB91" s="9" t="e">
        <f t="shared" si="381"/>
        <v>#N/A</v>
      </c>
      <c r="FC91" s="9" t="e">
        <f t="shared" si="382"/>
        <v>#N/A</v>
      </c>
      <c r="FD91" s="9" t="e">
        <f t="shared" si="383"/>
        <v>#N/A</v>
      </c>
      <c r="FE91" s="3" t="e">
        <f t="shared" si="473"/>
        <v>#NUM!</v>
      </c>
      <c r="FG91" s="3" t="str">
        <f t="shared" si="474"/>
        <v/>
      </c>
      <c r="FH91" s="3" t="e">
        <f t="shared" si="475"/>
        <v>#DIV/0!</v>
      </c>
      <c r="FI91" s="3" t="str">
        <f t="shared" si="476"/>
        <v/>
      </c>
      <c r="FJ91" s="3" t="str">
        <f t="shared" si="477"/>
        <v/>
      </c>
      <c r="FK91" s="3" t="str">
        <f t="shared" si="478"/>
        <v/>
      </c>
      <c r="FL91" s="3" t="str">
        <f t="shared" si="479"/>
        <v/>
      </c>
      <c r="FM91" s="3" t="e">
        <f t="shared" si="480"/>
        <v>#DIV/0!</v>
      </c>
      <c r="FN91" s="3" t="e">
        <f t="shared" si="481"/>
        <v>#DIV/0!</v>
      </c>
      <c r="FO91" s="3" t="str">
        <f t="shared" si="482"/>
        <v/>
      </c>
      <c r="FP91" s="3" t="str">
        <f t="shared" si="483"/>
        <v/>
      </c>
      <c r="FQ91" s="3" t="str">
        <f t="shared" si="484"/>
        <v/>
      </c>
      <c r="FR91" s="3" t="e">
        <f t="shared" si="485"/>
        <v>#DIV/0!</v>
      </c>
      <c r="FS91" s="3" t="e">
        <f t="shared" si="486"/>
        <v>#DIV/0!</v>
      </c>
      <c r="FT91" s="3" t="str">
        <f t="shared" si="487"/>
        <v/>
      </c>
      <c r="FU91" s="3" t="str">
        <f t="shared" si="488"/>
        <v/>
      </c>
      <c r="FV91" s="3" t="e">
        <f t="shared" si="489"/>
        <v>#DIV/0!</v>
      </c>
      <c r="FW91" s="3" t="e">
        <f t="shared" si="490"/>
        <v>#DIV/0!</v>
      </c>
      <c r="FX91" s="3" t="str">
        <f t="shared" si="491"/>
        <v/>
      </c>
      <c r="FY91" s="3" t="e">
        <f t="shared" si="492"/>
        <v>#DIV/0!</v>
      </c>
      <c r="FZ91" s="3" t="e">
        <f t="shared" si="493"/>
        <v>#DIV/0!</v>
      </c>
      <c r="GA91" s="3" t="e">
        <f t="shared" si="494"/>
        <v>#NUM!</v>
      </c>
      <c r="GB91" s="3" t="str">
        <f t="shared" si="495"/>
        <v/>
      </c>
      <c r="GC91" s="3" t="str">
        <f t="shared" si="496"/>
        <v/>
      </c>
      <c r="GD91" s="3" t="str">
        <f t="shared" si="497"/>
        <v/>
      </c>
      <c r="GE91" s="3" t="str">
        <f t="shared" si="498"/>
        <v/>
      </c>
      <c r="GF91" s="3" t="str">
        <f t="shared" si="499"/>
        <v/>
      </c>
      <c r="GG91" s="3" t="str">
        <f t="shared" si="500"/>
        <v/>
      </c>
      <c r="GI91" s="9" t="str">
        <f t="shared" si="532"/>
        <v/>
      </c>
      <c r="GJ91" s="9" t="str">
        <f t="shared" si="501"/>
        <v/>
      </c>
      <c r="GK91" s="9" t="str">
        <f t="shared" si="502"/>
        <v/>
      </c>
      <c r="GL91" s="41" t="e">
        <f t="shared" si="503"/>
        <v>#DIV/0!</v>
      </c>
      <c r="GM91" s="41" t="e">
        <f t="shared" si="504"/>
        <v>#DIV/0!</v>
      </c>
      <c r="GN91" s="41" t="e">
        <f t="shared" si="384"/>
        <v>#N/A</v>
      </c>
      <c r="GO91" s="41" t="e">
        <f t="shared" si="385"/>
        <v>#N/A</v>
      </c>
      <c r="GP91" s="3" t="e">
        <f t="shared" si="505"/>
        <v>#NUM!</v>
      </c>
      <c r="GQ91" s="55" t="e">
        <f t="shared" si="386"/>
        <v>#NUM!</v>
      </c>
      <c r="GR91" s="55" t="e">
        <f t="shared" si="387"/>
        <v>#NUM!</v>
      </c>
      <c r="GS91" s="3" t="e">
        <f t="shared" si="388"/>
        <v>#NUM!</v>
      </c>
      <c r="GT91" s="3" t="e">
        <f t="shared" si="389"/>
        <v>#NUM!</v>
      </c>
      <c r="GU91" s="3" t="e">
        <f t="shared" si="390"/>
        <v>#NUM!</v>
      </c>
      <c r="GV91" s="3" t="e">
        <f t="shared" si="391"/>
        <v>#NUM!</v>
      </c>
      <c r="GX91" s="37" t="e">
        <f t="shared" si="392"/>
        <v>#NUM!</v>
      </c>
      <c r="GZ91" s="3" t="e">
        <f t="shared" si="393"/>
        <v>#NUM!</v>
      </c>
      <c r="HA91" s="3" t="e">
        <f t="shared" ca="1" si="533"/>
        <v>#NUM!</v>
      </c>
      <c r="HB91" s="2" t="e">
        <f t="shared" ca="1" si="536"/>
        <v>#NUM!</v>
      </c>
      <c r="HC91" s="2" t="e">
        <f t="shared" ca="1" si="537"/>
        <v>#NUM!</v>
      </c>
      <c r="HD91" s="39" t="e">
        <f t="shared" ca="1" si="506"/>
        <v>#NUM!</v>
      </c>
      <c r="HF91" s="3" t="str">
        <f t="shared" si="394"/>
        <v/>
      </c>
      <c r="HG91" s="3" t="str">
        <f t="shared" si="395"/>
        <v/>
      </c>
      <c r="HH91" s="3" t="str">
        <f t="shared" ca="1" si="545"/>
        <v xml:space="preserve"> </v>
      </c>
      <c r="HI91" s="3" t="str">
        <f t="shared" ca="1" si="546"/>
        <v/>
      </c>
      <c r="HJ91" s="3" t="str">
        <f t="shared" ca="1" si="546"/>
        <v/>
      </c>
      <c r="HK91" s="3" t="str">
        <f t="shared" ca="1" si="546"/>
        <v/>
      </c>
      <c r="HL91" s="3" t="str">
        <f t="shared" ca="1" si="546"/>
        <v/>
      </c>
      <c r="HM91" s="3" t="str">
        <f t="shared" ca="1" si="547"/>
        <v/>
      </c>
      <c r="HN91" s="3" t="str">
        <f t="shared" ca="1" si="547"/>
        <v/>
      </c>
      <c r="HO91" s="3" t="str">
        <f t="shared" ca="1" si="547"/>
        <v/>
      </c>
      <c r="HP91" s="37" t="e">
        <f t="shared" ca="1" si="396"/>
        <v>#N/A</v>
      </c>
      <c r="HQ91" s="3" t="str">
        <f t="shared" ca="1" si="548"/>
        <v xml:space="preserve"> </v>
      </c>
      <c r="HR91" s="3" t="str">
        <f t="shared" ca="1" si="549"/>
        <v/>
      </c>
      <c r="HS91" s="3" t="str">
        <f t="shared" ca="1" si="549"/>
        <v/>
      </c>
      <c r="HT91" s="3" t="str">
        <f t="shared" ca="1" si="549"/>
        <v/>
      </c>
      <c r="HU91" s="3" t="str">
        <f t="shared" ca="1" si="549"/>
        <v/>
      </c>
      <c r="HV91" s="3" t="str">
        <f t="shared" ca="1" si="550"/>
        <v/>
      </c>
      <c r="HW91" s="3" t="str">
        <f t="shared" ca="1" si="550"/>
        <v/>
      </c>
      <c r="HX91" s="3" t="str">
        <f t="shared" ca="1" si="550"/>
        <v/>
      </c>
      <c r="HY91" s="37" t="e">
        <f t="shared" ca="1" si="397"/>
        <v>#N/A</v>
      </c>
      <c r="IA91" s="3" t="e">
        <f t="shared" ca="1" si="507"/>
        <v>#NUM!</v>
      </c>
      <c r="IB91" s="3" t="e">
        <f t="shared" ca="1" si="534"/>
        <v>#NUM!</v>
      </c>
      <c r="IC91" s="2" t="e">
        <f t="shared" ca="1" si="508"/>
        <v>#NUM!</v>
      </c>
      <c r="ID91" s="37" t="e">
        <f t="shared" ca="1" si="398"/>
        <v>#NUM!</v>
      </c>
      <c r="IE91" s="3" t="e">
        <f t="shared" ca="1" si="509"/>
        <v>#NUM!</v>
      </c>
      <c r="IF91" s="3" t="e">
        <f t="shared" ca="1" si="510"/>
        <v>#NUM!</v>
      </c>
      <c r="IG91" s="2" t="e">
        <f t="shared" ca="1" si="511"/>
        <v>#NUM!</v>
      </c>
      <c r="IH91" s="37" t="e">
        <f t="shared" ca="1" si="399"/>
        <v>#NUM!</v>
      </c>
      <c r="II91" s="3" t="e">
        <f t="shared" si="512"/>
        <v>#N/A</v>
      </c>
      <c r="IJ91" s="3" t="e">
        <f t="shared" si="513"/>
        <v>#N/A</v>
      </c>
      <c r="IK91" s="3" t="e">
        <f t="shared" ca="1" si="557"/>
        <v>#N/A</v>
      </c>
      <c r="IL91" s="3" t="e">
        <f t="shared" ca="1" si="558"/>
        <v>#N/A</v>
      </c>
      <c r="IM91" s="3" t="e">
        <f t="shared" ca="1" si="558"/>
        <v>#N/A</v>
      </c>
      <c r="IN91" s="3" t="e">
        <f t="shared" ca="1" si="558"/>
        <v>#N/A</v>
      </c>
      <c r="IO91" s="3" t="e">
        <f t="shared" ca="1" si="558"/>
        <v>#N/A</v>
      </c>
      <c r="IP91" s="3" t="e">
        <f t="shared" ca="1" si="559"/>
        <v>#N/A</v>
      </c>
      <c r="IQ91" s="3" t="e">
        <f t="shared" ca="1" si="559"/>
        <v>#N/A</v>
      </c>
      <c r="IR91" s="3" t="e">
        <f t="shared" ca="1" si="559"/>
        <v>#N/A</v>
      </c>
      <c r="IS91" s="3" t="e">
        <f t="shared" ca="1" si="559"/>
        <v>#N/A</v>
      </c>
      <c r="IT91" s="3" t="e">
        <f t="shared" ca="1" si="560"/>
        <v>#N/A</v>
      </c>
      <c r="IU91" s="3" t="e">
        <f t="shared" ca="1" si="560"/>
        <v>#N/A</v>
      </c>
      <c r="IV91" s="3" t="e">
        <f t="shared" ca="1" si="560"/>
        <v>#N/A</v>
      </c>
      <c r="IW91" s="3" t="e">
        <f t="shared" ca="1" si="560"/>
        <v>#N/A</v>
      </c>
      <c r="IX91" s="3" t="e">
        <f t="shared" ca="1" si="561"/>
        <v>#N/A</v>
      </c>
      <c r="IY91" s="3" t="e">
        <f t="shared" ca="1" si="561"/>
        <v>#N/A</v>
      </c>
      <c r="IZ91" s="37" t="e">
        <f t="shared" ca="1" si="400"/>
        <v>#N/A</v>
      </c>
      <c r="JB91" s="3" t="str">
        <f t="shared" si="514"/>
        <v/>
      </c>
      <c r="JC91" s="55" t="e">
        <f t="shared" si="401"/>
        <v>#NUM!</v>
      </c>
      <c r="JD91" s="41" t="e">
        <f t="shared" si="515"/>
        <v>#NUM!</v>
      </c>
      <c r="JE91" s="41" t="e">
        <f t="shared" si="516"/>
        <v>#NUM!</v>
      </c>
      <c r="JF91" s="3" t="e">
        <f t="shared" si="517"/>
        <v>#NUM!</v>
      </c>
      <c r="JG91" s="41" t="e">
        <f t="shared" si="518"/>
        <v>#NUM!</v>
      </c>
      <c r="JH91" s="41" t="e">
        <f t="shared" si="519"/>
        <v>#NUM!</v>
      </c>
      <c r="JJ91" s="37" t="e">
        <f t="shared" si="520"/>
        <v>#NUM!</v>
      </c>
      <c r="JL91" s="3" t="e">
        <f t="shared" si="521"/>
        <v>#NUM!</v>
      </c>
      <c r="JM91" s="3" t="e">
        <f t="shared" ca="1" si="535"/>
        <v>#NUM!</v>
      </c>
      <c r="JP91" s="37" t="e">
        <f t="shared" ca="1" si="522"/>
        <v>#NUM!</v>
      </c>
      <c r="JR91" s="37" t="str">
        <f t="shared" si="523"/>
        <v/>
      </c>
      <c r="JS91" s="3" t="str">
        <f t="shared" si="524"/>
        <v/>
      </c>
      <c r="JT91" s="3" t="str">
        <f t="shared" ca="1" si="551"/>
        <v xml:space="preserve"> </v>
      </c>
      <c r="JU91" s="3" t="str">
        <f t="shared" ca="1" si="552"/>
        <v/>
      </c>
      <c r="JV91" s="3" t="str">
        <f t="shared" ca="1" si="552"/>
        <v/>
      </c>
      <c r="JW91" s="3" t="str">
        <f t="shared" ca="1" si="552"/>
        <v/>
      </c>
      <c r="JX91" s="3" t="str">
        <f t="shared" ca="1" si="552"/>
        <v/>
      </c>
      <c r="JY91" s="3" t="str">
        <f t="shared" ca="1" si="553"/>
        <v/>
      </c>
      <c r="JZ91" s="3" t="str">
        <f t="shared" ca="1" si="553"/>
        <v/>
      </c>
      <c r="KA91" s="3" t="str">
        <f t="shared" ca="1" si="553"/>
        <v/>
      </c>
      <c r="KB91" s="3" t="e">
        <f t="shared" ca="1" si="525"/>
        <v>#N/A</v>
      </c>
      <c r="KC91" s="3" t="str">
        <f t="shared" ca="1" si="554"/>
        <v xml:space="preserve"> </v>
      </c>
      <c r="KD91" s="3" t="str">
        <f t="shared" ca="1" si="555"/>
        <v/>
      </c>
      <c r="KE91" s="3" t="str">
        <f t="shared" ca="1" si="555"/>
        <v/>
      </c>
      <c r="KF91" s="3" t="str">
        <f t="shared" ca="1" si="555"/>
        <v/>
      </c>
      <c r="KG91" s="3" t="str">
        <f t="shared" ca="1" si="555"/>
        <v/>
      </c>
      <c r="KH91" s="3" t="str">
        <f t="shared" ca="1" si="556"/>
        <v/>
      </c>
      <c r="KI91" s="3" t="str">
        <f t="shared" ca="1" si="556"/>
        <v/>
      </c>
      <c r="KJ91" s="3" t="str">
        <f t="shared" ca="1" si="556"/>
        <v/>
      </c>
      <c r="KK91" s="3" t="e">
        <f t="shared" ca="1" si="526"/>
        <v>#N/A</v>
      </c>
      <c r="KU91" s="3" t="e">
        <f t="shared" si="527"/>
        <v>#NUM!</v>
      </c>
      <c r="KV91" s="3" t="e">
        <f t="shared" si="528"/>
        <v>#NUM!</v>
      </c>
      <c r="KW91" s="3" t="e">
        <f t="shared" ca="1" si="562"/>
        <v>#NUM!</v>
      </c>
      <c r="KX91" s="3" t="e">
        <f t="shared" ca="1" si="563"/>
        <v>#NUM!</v>
      </c>
      <c r="KY91" s="3" t="e">
        <f t="shared" ca="1" si="563"/>
        <v>#NUM!</v>
      </c>
      <c r="KZ91" s="3" t="e">
        <f t="shared" ca="1" si="563"/>
        <v>#NUM!</v>
      </c>
      <c r="LA91" s="3" t="e">
        <f t="shared" ca="1" si="563"/>
        <v>#NUM!</v>
      </c>
      <c r="LB91" s="3" t="e">
        <f t="shared" ca="1" si="564"/>
        <v>#NUM!</v>
      </c>
      <c r="LC91" s="3" t="e">
        <f t="shared" ca="1" si="564"/>
        <v>#NUM!</v>
      </c>
      <c r="LD91" s="3" t="e">
        <f t="shared" ca="1" si="564"/>
        <v>#NUM!</v>
      </c>
      <c r="LE91" s="3" t="e">
        <f t="shared" ca="1" si="564"/>
        <v>#NUM!</v>
      </c>
      <c r="LF91" s="3" t="e">
        <f t="shared" ca="1" si="565"/>
        <v>#NUM!</v>
      </c>
      <c r="LG91" s="3" t="e">
        <f t="shared" ca="1" si="565"/>
        <v>#NUM!</v>
      </c>
      <c r="LH91" s="3" t="e">
        <f t="shared" ca="1" si="565"/>
        <v>#NUM!</v>
      </c>
      <c r="LI91" s="3" t="e">
        <f t="shared" ca="1" si="565"/>
        <v>#NUM!</v>
      </c>
      <c r="LJ91" s="3" t="e">
        <f t="shared" ca="1" si="566"/>
        <v>#NUM!</v>
      </c>
      <c r="LK91" s="3" t="e">
        <f t="shared" ca="1" si="566"/>
        <v>#NUM!</v>
      </c>
      <c r="LL91" s="37" t="e">
        <f t="shared" ca="1" si="402"/>
        <v>#NUM!</v>
      </c>
    </row>
    <row r="92" spans="1:324" s="3" customFormat="1">
      <c r="A92" s="42" t="e">
        <f>IF(D92="","",Data!C100)</f>
        <v>#N/A</v>
      </c>
      <c r="B92" s="5" t="e">
        <f>IF(D92="","",Data!B100)</f>
        <v>#N/A</v>
      </c>
      <c r="C92" s="3">
        <v>84</v>
      </c>
      <c r="D92" s="3" t="e">
        <f>IF(Data!C100="", NA(), Data!C100)</f>
        <v>#N/A</v>
      </c>
      <c r="E92" s="3" t="str">
        <f>IF(Data!C100="", " ", Data!D100)</f>
        <v xml:space="preserve"> </v>
      </c>
      <c r="F92" s="3" t="str">
        <f>IF(E92=" "," ",Data!F$26)</f>
        <v xml:space="preserve"> </v>
      </c>
      <c r="G92" s="3" t="str">
        <f>IF($C92&lt;Data!$F$37,"x"," ")</f>
        <v xml:space="preserve"> </v>
      </c>
      <c r="H92" s="3" t="e">
        <f>IF(I92="",#REF!,I92)</f>
        <v>#N/A</v>
      </c>
      <c r="I92" s="2" t="e">
        <f t="shared" si="403"/>
        <v>#N/A</v>
      </c>
      <c r="J92" s="3" t="str">
        <f>IF(AND(Data!$F$37&lt;&gt;""),IF(AD92=$E92,1,""))</f>
        <v/>
      </c>
      <c r="K92" s="3">
        <f>IF(AND(Data!$F$40&lt;&gt;""),IF(AE92=$E92,2,""))</f>
        <v>2</v>
      </c>
      <c r="L92" s="3" t="str">
        <f>IF(AND(Data!$F$43&lt;&gt;""),IF(AF92=$E92,3,""))</f>
        <v/>
      </c>
      <c r="M92" s="3" t="str">
        <f>IF(AND(Data!$F$46&lt;&gt;""),IF(AG92=$E92,4,""))</f>
        <v/>
      </c>
      <c r="N92" s="3" t="str">
        <f>IF(AND(Data!$F$49&lt;&gt;""),IF(AH92=$E92,5,""))</f>
        <v/>
      </c>
      <c r="O92" s="3" t="str">
        <f>IF(AND(Calc!$LQ$3&lt;&gt;""),IF(AI92=$E92,6,""))</f>
        <v/>
      </c>
      <c r="P92" s="3">
        <f t="shared" si="404"/>
        <v>2</v>
      </c>
      <c r="Q92" s="3">
        <f t="shared" si="405"/>
        <v>2</v>
      </c>
      <c r="R92" s="3" t="str">
        <f t="shared" si="406"/>
        <v/>
      </c>
      <c r="S92" s="3" t="str">
        <f t="shared" si="407"/>
        <v/>
      </c>
      <c r="T92" s="3" t="str">
        <f t="shared" si="408"/>
        <v/>
      </c>
      <c r="U92" s="3">
        <f t="shared" si="409"/>
        <v>2</v>
      </c>
      <c r="V92" s="3">
        <f t="shared" si="410"/>
        <v>2</v>
      </c>
      <c r="W92" s="3" t="str">
        <f t="shared" si="411"/>
        <v/>
      </c>
      <c r="X92" s="3" t="str">
        <f t="shared" si="412"/>
        <v/>
      </c>
      <c r="Y92" s="3">
        <f t="shared" si="413"/>
        <v>2</v>
      </c>
      <c r="Z92" s="3">
        <f t="shared" si="414"/>
        <v>2</v>
      </c>
      <c r="AA92" s="3" t="str">
        <f t="shared" si="415"/>
        <v/>
      </c>
      <c r="AB92" s="3">
        <f t="shared" si="416"/>
        <v>2</v>
      </c>
      <c r="AC92" s="49">
        <f t="shared" si="417"/>
        <v>2</v>
      </c>
      <c r="AD92" s="3" t="str">
        <f>IF($C92&lt;Data!$F$37,E92,"")</f>
        <v/>
      </c>
      <c r="AE92" s="3" t="str">
        <f>IF(AND($C92&gt;=Data!$F$37),IF($C92&lt;Data!$F$40,E92,""))</f>
        <v xml:space="preserve"> </v>
      </c>
      <c r="AF92" s="3" t="b">
        <f>IF(AND($C92&gt;=Data!$F$40),IF($C92&lt;Data!$F$43,E92,""))</f>
        <v>0</v>
      </c>
      <c r="AG92" s="3" t="b">
        <f>IF(AND($C92&gt;=Data!$F$43),IF($C92&lt;Data!$F$46,E92,""))</f>
        <v>0</v>
      </c>
      <c r="AH92" s="3" t="b">
        <f>IF(AND($C92&gt;=Data!$F$46),IF($C92&lt;Data!$F$49,E92,""))</f>
        <v>0</v>
      </c>
      <c r="AI92" s="3" t="b">
        <f>IF(AND($C92&gt;=Data!$F$49),IF($C92&lt;=Calc!$LQ$3,E92,""))</f>
        <v>0</v>
      </c>
      <c r="AJ92" s="3" t="str">
        <f t="shared" si="349"/>
        <v xml:space="preserve"> </v>
      </c>
      <c r="AK92" s="3" t="str">
        <f t="shared" si="350"/>
        <v/>
      </c>
      <c r="AL92" s="3" t="e">
        <f t="shared" si="418"/>
        <v>#NUM!</v>
      </c>
      <c r="AM92" s="3" t="str">
        <f t="shared" si="419"/>
        <v/>
      </c>
      <c r="AN92" s="3" t="str">
        <f t="shared" si="420"/>
        <v/>
      </c>
      <c r="AO92" s="3" t="str">
        <f t="shared" si="421"/>
        <v/>
      </c>
      <c r="AP92" s="3" t="str">
        <f t="shared" si="422"/>
        <v/>
      </c>
      <c r="AQ92" s="3" t="e">
        <f t="shared" si="338"/>
        <v>#NUM!</v>
      </c>
      <c r="AR92" s="3" t="e">
        <f t="shared" si="339"/>
        <v>#NUM!</v>
      </c>
      <c r="AS92" s="3" t="str">
        <f t="shared" si="340"/>
        <v/>
      </c>
      <c r="AT92" s="3" t="str">
        <f t="shared" si="423"/>
        <v/>
      </c>
      <c r="AU92" s="3" t="str">
        <f t="shared" si="424"/>
        <v/>
      </c>
      <c r="AV92" s="3" t="e">
        <f t="shared" si="425"/>
        <v>#NUM!</v>
      </c>
      <c r="AW92" s="3" t="e">
        <f t="shared" si="426"/>
        <v>#NUM!</v>
      </c>
      <c r="AX92" s="3" t="str">
        <f t="shared" si="427"/>
        <v/>
      </c>
      <c r="AY92" s="3" t="str">
        <f t="shared" si="428"/>
        <v/>
      </c>
      <c r="AZ92" s="3" t="e">
        <f t="shared" si="429"/>
        <v>#NUM!</v>
      </c>
      <c r="BA92" s="3" t="e">
        <f t="shared" si="430"/>
        <v>#NUM!</v>
      </c>
      <c r="BB92" s="3" t="str">
        <f t="shared" si="431"/>
        <v/>
      </c>
      <c r="BC92" s="3" t="e">
        <f t="shared" si="432"/>
        <v>#NUM!</v>
      </c>
      <c r="BD92" s="3" t="e">
        <f t="shared" si="433"/>
        <v>#NUM!</v>
      </c>
      <c r="BE92" s="3" t="e">
        <f t="shared" si="434"/>
        <v>#NUM!</v>
      </c>
      <c r="BF92" s="9" t="e">
        <f t="shared" si="351"/>
        <v>#N/A</v>
      </c>
      <c r="BG92" s="3" t="e">
        <f t="shared" si="352"/>
        <v>#N/A</v>
      </c>
      <c r="BH92" s="3" t="e">
        <f t="shared" si="567"/>
        <v>#N/A</v>
      </c>
      <c r="BI92" s="3" t="e">
        <f t="shared" si="435"/>
        <v>#NUM!</v>
      </c>
      <c r="BJ92" s="44" t="str">
        <f t="shared" si="436"/>
        <v/>
      </c>
      <c r="BK92" s="52">
        <f t="shared" si="353"/>
        <v>2</v>
      </c>
      <c r="BL92" s="52" t="str">
        <f t="shared" ca="1" si="538"/>
        <v xml:space="preserve"> </v>
      </c>
      <c r="BM92" s="52" t="str">
        <f t="shared" ca="1" si="539"/>
        <v xml:space="preserve"> </v>
      </c>
      <c r="BN92" s="52" t="str">
        <f t="shared" ca="1" si="539"/>
        <v xml:space="preserve"> </v>
      </c>
      <c r="BO92" s="52" t="str">
        <f t="shared" ca="1" si="539"/>
        <v xml:space="preserve"> </v>
      </c>
      <c r="BP92" s="52" t="str">
        <f t="shared" ca="1" si="539"/>
        <v xml:space="preserve"> </v>
      </c>
      <c r="BQ92" s="52" t="str">
        <f t="shared" ca="1" si="540"/>
        <v xml:space="preserve"> </v>
      </c>
      <c r="BR92" s="52" t="e">
        <f t="shared" ca="1" si="354"/>
        <v>#N/A</v>
      </c>
      <c r="BS92" s="52"/>
      <c r="BT92" s="3" t="str">
        <f t="shared" si="355"/>
        <v/>
      </c>
      <c r="BU92" s="3">
        <f t="shared" si="356"/>
        <v>0</v>
      </c>
      <c r="BV92" s="3">
        <f t="shared" si="437"/>
        <v>1</v>
      </c>
      <c r="BW92" s="3">
        <f t="shared" si="438"/>
        <v>0</v>
      </c>
      <c r="BX92" s="3" t="str">
        <f t="shared" ca="1" si="357"/>
        <v xml:space="preserve"> </v>
      </c>
      <c r="BY92" s="3" t="str">
        <f t="shared" ca="1" si="541"/>
        <v/>
      </c>
      <c r="BZ92" s="3" t="str">
        <f t="shared" ca="1" si="541"/>
        <v/>
      </c>
      <c r="CA92" s="3" t="str">
        <f t="shared" ca="1" si="541"/>
        <v/>
      </c>
      <c r="CB92" s="3" t="str">
        <f t="shared" ca="1" si="541"/>
        <v/>
      </c>
      <c r="CC92" s="3" t="str">
        <f t="shared" ca="1" si="542"/>
        <v/>
      </c>
      <c r="CD92" s="3" t="str">
        <f t="shared" ca="1" si="358"/>
        <v/>
      </c>
      <c r="CE92" s="3" t="str">
        <f t="shared" ca="1" si="359"/>
        <v/>
      </c>
      <c r="CF92" s="3" t="str">
        <f t="shared" si="360"/>
        <v/>
      </c>
      <c r="CG92" s="37" t="e">
        <f t="shared" ca="1" si="361"/>
        <v>#N/A</v>
      </c>
      <c r="CH92" s="3" t="str">
        <f t="shared" si="362"/>
        <v/>
      </c>
      <c r="CI92" s="3">
        <f t="shared" si="439"/>
        <v>0</v>
      </c>
      <c r="CJ92" s="3">
        <f t="shared" si="529"/>
        <v>1</v>
      </c>
      <c r="CK92" s="3">
        <f t="shared" si="440"/>
        <v>0</v>
      </c>
      <c r="CL92" s="3" t="str">
        <f t="shared" ca="1" si="363"/>
        <v xml:space="preserve"> </v>
      </c>
      <c r="CM92" s="3" t="str">
        <f t="shared" ca="1" si="543"/>
        <v/>
      </c>
      <c r="CN92" s="3" t="str">
        <f t="shared" ca="1" si="543"/>
        <v/>
      </c>
      <c r="CO92" s="3" t="str">
        <f t="shared" ca="1" si="543"/>
        <v/>
      </c>
      <c r="CP92" s="3" t="str">
        <f t="shared" ca="1" si="543"/>
        <v/>
      </c>
      <c r="CQ92" s="3" t="str">
        <f t="shared" ca="1" si="544"/>
        <v/>
      </c>
      <c r="CR92" s="3" t="str">
        <f t="shared" ca="1" si="441"/>
        <v/>
      </c>
      <c r="CS92" s="3" t="str">
        <f t="shared" ca="1" si="364"/>
        <v/>
      </c>
      <c r="CT92" s="3" t="str">
        <f t="shared" si="442"/>
        <v/>
      </c>
      <c r="CU92" s="37" t="e">
        <f t="shared" ca="1" si="443"/>
        <v>#N/A</v>
      </c>
      <c r="CW92" s="3" t="str">
        <f t="shared" ca="1" si="444"/>
        <v/>
      </c>
      <c r="CX92" s="3">
        <f t="shared" ca="1" si="530"/>
        <v>0</v>
      </c>
      <c r="CY92" s="2">
        <f t="shared" ca="1" si="445"/>
        <v>0</v>
      </c>
      <c r="CZ92" s="3" t="str">
        <f t="shared" ca="1" si="365"/>
        <v/>
      </c>
      <c r="DA92" s="3" t="str">
        <f t="shared" ca="1" si="366"/>
        <v/>
      </c>
      <c r="DB92" s="3" t="str">
        <f t="shared" ca="1" si="367"/>
        <v/>
      </c>
      <c r="DC92" s="3" t="str">
        <f t="shared" ca="1" si="368"/>
        <v/>
      </c>
      <c r="DD92" s="37" t="e">
        <f t="shared" ca="1" si="369"/>
        <v>#N/A</v>
      </c>
      <c r="DE92" s="3" t="str">
        <f t="shared" ca="1" si="446"/>
        <v/>
      </c>
      <c r="DF92" s="3">
        <f t="shared" ca="1" si="531"/>
        <v>0</v>
      </c>
      <c r="DG92" s="2">
        <f t="shared" ca="1" si="447"/>
        <v>0</v>
      </c>
      <c r="DH92" s="3" t="str">
        <f t="shared" ca="1" si="370"/>
        <v/>
      </c>
      <c r="DI92" s="3" t="str">
        <f t="shared" ca="1" si="568"/>
        <v/>
      </c>
      <c r="DJ92" s="3" t="str">
        <f t="shared" ca="1" si="371"/>
        <v/>
      </c>
      <c r="DK92" s="3" t="str">
        <f t="shared" ca="1" si="448"/>
        <v/>
      </c>
      <c r="DL92" s="37" t="e">
        <f t="shared" ca="1" si="372"/>
        <v>#N/A</v>
      </c>
      <c r="DN92" s="2" t="str">
        <f t="shared" si="373"/>
        <v xml:space="preserve"> </v>
      </c>
      <c r="DO92" s="3" t="str">
        <f t="shared" si="449"/>
        <v xml:space="preserve"> </v>
      </c>
      <c r="DP92" s="3" t="str">
        <f t="shared" si="450"/>
        <v xml:space="preserve"> </v>
      </c>
      <c r="DT92" s="37" t="e">
        <f t="shared" si="374"/>
        <v>#N/A</v>
      </c>
      <c r="DU92" s="7">
        <v>85</v>
      </c>
      <c r="DV92" s="7">
        <v>35</v>
      </c>
      <c r="DW92" s="7">
        <v>51</v>
      </c>
      <c r="DX92" s="7"/>
      <c r="DY92" s="7" t="e">
        <f t="shared" si="375"/>
        <v>#NUM!</v>
      </c>
      <c r="DZ92" s="7" t="e">
        <f t="shared" si="376"/>
        <v>#NUM!</v>
      </c>
      <c r="EA92" s="7" t="e">
        <f t="shared" si="377"/>
        <v>#NUM!</v>
      </c>
      <c r="EB92" s="7" t="e">
        <f t="shared" si="451"/>
        <v>#NUM!</v>
      </c>
      <c r="EC92" s="3" t="e">
        <f t="shared" si="378"/>
        <v>#NUM!</v>
      </c>
      <c r="ED92" s="3" t="str">
        <f t="shared" si="452"/>
        <v/>
      </c>
      <c r="EE92" s="3" t="e">
        <f t="shared" si="453"/>
        <v>#DIV/0!</v>
      </c>
      <c r="EF92" s="3" t="str">
        <f t="shared" si="454"/>
        <v/>
      </c>
      <c r="EG92" s="3" t="str">
        <f t="shared" si="455"/>
        <v/>
      </c>
      <c r="EH92" s="3" t="str">
        <f t="shared" si="456"/>
        <v/>
      </c>
      <c r="EI92" s="3" t="str">
        <f t="shared" si="457"/>
        <v/>
      </c>
      <c r="EJ92" s="3" t="e">
        <f t="shared" si="458"/>
        <v>#DIV/0!</v>
      </c>
      <c r="EK92" s="3" t="e">
        <f t="shared" si="459"/>
        <v>#DIV/0!</v>
      </c>
      <c r="EL92" s="3" t="str">
        <f t="shared" si="460"/>
        <v/>
      </c>
      <c r="EM92" s="3" t="str">
        <f t="shared" si="461"/>
        <v/>
      </c>
      <c r="EN92" s="3" t="str">
        <f t="shared" si="462"/>
        <v/>
      </c>
      <c r="EO92" s="3" t="e">
        <f t="shared" si="463"/>
        <v>#DIV/0!</v>
      </c>
      <c r="EP92" s="3" t="e">
        <f t="shared" si="464"/>
        <v>#DIV/0!</v>
      </c>
      <c r="EQ92" s="3" t="str">
        <f t="shared" si="465"/>
        <v/>
      </c>
      <c r="ER92" s="3" t="str">
        <f t="shared" si="466"/>
        <v/>
      </c>
      <c r="ES92" s="3" t="e">
        <f t="shared" si="467"/>
        <v>#DIV/0!</v>
      </c>
      <c r="ET92" s="3" t="e">
        <f t="shared" si="468"/>
        <v>#DIV/0!</v>
      </c>
      <c r="EU92" s="3" t="str">
        <f t="shared" si="469"/>
        <v/>
      </c>
      <c r="EV92" s="3" t="e">
        <f t="shared" si="470"/>
        <v>#DIV/0!</v>
      </c>
      <c r="EW92" s="3" t="e">
        <f t="shared" si="471"/>
        <v>#DIV/0!</v>
      </c>
      <c r="EX92" s="3" t="e">
        <f t="shared" si="472"/>
        <v>#NUM!</v>
      </c>
      <c r="EZ92" s="40">
        <f t="shared" si="379"/>
        <v>1</v>
      </c>
      <c r="FA92" s="9" t="e">
        <f t="shared" si="380"/>
        <v>#NUM!</v>
      </c>
      <c r="FB92" s="9" t="e">
        <f t="shared" si="381"/>
        <v>#N/A</v>
      </c>
      <c r="FC92" s="9" t="e">
        <f t="shared" si="382"/>
        <v>#N/A</v>
      </c>
      <c r="FD92" s="9" t="e">
        <f t="shared" si="383"/>
        <v>#N/A</v>
      </c>
      <c r="FE92" s="3" t="e">
        <f t="shared" si="473"/>
        <v>#NUM!</v>
      </c>
      <c r="FG92" s="3" t="str">
        <f t="shared" si="474"/>
        <v/>
      </c>
      <c r="FH92" s="3" t="e">
        <f t="shared" si="475"/>
        <v>#DIV/0!</v>
      </c>
      <c r="FI92" s="3" t="str">
        <f t="shared" si="476"/>
        <v/>
      </c>
      <c r="FJ92" s="3" t="str">
        <f t="shared" si="477"/>
        <v/>
      </c>
      <c r="FK92" s="3" t="str">
        <f t="shared" si="478"/>
        <v/>
      </c>
      <c r="FL92" s="3" t="str">
        <f t="shared" si="479"/>
        <v/>
      </c>
      <c r="FM92" s="3" t="e">
        <f t="shared" si="480"/>
        <v>#DIV/0!</v>
      </c>
      <c r="FN92" s="3" t="e">
        <f t="shared" si="481"/>
        <v>#DIV/0!</v>
      </c>
      <c r="FO92" s="3" t="str">
        <f t="shared" si="482"/>
        <v/>
      </c>
      <c r="FP92" s="3" t="str">
        <f t="shared" si="483"/>
        <v/>
      </c>
      <c r="FQ92" s="3" t="str">
        <f t="shared" si="484"/>
        <v/>
      </c>
      <c r="FR92" s="3" t="e">
        <f t="shared" si="485"/>
        <v>#DIV/0!</v>
      </c>
      <c r="FS92" s="3" t="e">
        <f t="shared" si="486"/>
        <v>#DIV/0!</v>
      </c>
      <c r="FT92" s="3" t="str">
        <f t="shared" si="487"/>
        <v/>
      </c>
      <c r="FU92" s="3" t="str">
        <f t="shared" si="488"/>
        <v/>
      </c>
      <c r="FV92" s="3" t="e">
        <f t="shared" si="489"/>
        <v>#DIV/0!</v>
      </c>
      <c r="FW92" s="3" t="e">
        <f t="shared" si="490"/>
        <v>#DIV/0!</v>
      </c>
      <c r="FX92" s="3" t="str">
        <f t="shared" si="491"/>
        <v/>
      </c>
      <c r="FY92" s="3" t="e">
        <f t="shared" si="492"/>
        <v>#DIV/0!</v>
      </c>
      <c r="FZ92" s="3" t="e">
        <f t="shared" si="493"/>
        <v>#DIV/0!</v>
      </c>
      <c r="GA92" s="3" t="e">
        <f t="shared" si="494"/>
        <v>#NUM!</v>
      </c>
      <c r="GB92" s="3" t="str">
        <f t="shared" si="495"/>
        <v/>
      </c>
      <c r="GC92" s="3" t="str">
        <f t="shared" si="496"/>
        <v/>
      </c>
      <c r="GD92" s="3" t="str">
        <f t="shared" si="497"/>
        <v/>
      </c>
      <c r="GE92" s="3" t="str">
        <f t="shared" si="498"/>
        <v/>
      </c>
      <c r="GF92" s="3" t="str">
        <f t="shared" si="499"/>
        <v/>
      </c>
      <c r="GG92" s="3" t="str">
        <f t="shared" si="500"/>
        <v/>
      </c>
      <c r="GI92" s="9" t="str">
        <f t="shared" si="532"/>
        <v/>
      </c>
      <c r="GJ92" s="9" t="str">
        <f t="shared" si="501"/>
        <v/>
      </c>
      <c r="GK92" s="9" t="str">
        <f t="shared" si="502"/>
        <v/>
      </c>
      <c r="GL92" s="41" t="e">
        <f t="shared" si="503"/>
        <v>#DIV/0!</v>
      </c>
      <c r="GM92" s="41" t="e">
        <f t="shared" si="504"/>
        <v>#DIV/0!</v>
      </c>
      <c r="GN92" s="41" t="e">
        <f t="shared" si="384"/>
        <v>#N/A</v>
      </c>
      <c r="GO92" s="41" t="e">
        <f t="shared" si="385"/>
        <v>#N/A</v>
      </c>
      <c r="GP92" s="3" t="e">
        <f t="shared" si="505"/>
        <v>#NUM!</v>
      </c>
      <c r="GQ92" s="55" t="e">
        <f t="shared" si="386"/>
        <v>#NUM!</v>
      </c>
      <c r="GR92" s="55" t="e">
        <f t="shared" si="387"/>
        <v>#NUM!</v>
      </c>
      <c r="GS92" s="3" t="e">
        <f t="shared" si="388"/>
        <v>#NUM!</v>
      </c>
      <c r="GT92" s="3" t="e">
        <f t="shared" si="389"/>
        <v>#NUM!</v>
      </c>
      <c r="GU92" s="3" t="e">
        <f t="shared" si="390"/>
        <v>#NUM!</v>
      </c>
      <c r="GV92" s="3" t="e">
        <f t="shared" si="391"/>
        <v>#NUM!</v>
      </c>
      <c r="GX92" s="37" t="e">
        <f t="shared" si="392"/>
        <v>#NUM!</v>
      </c>
      <c r="GZ92" s="3" t="e">
        <f t="shared" si="393"/>
        <v>#NUM!</v>
      </c>
      <c r="HA92" s="3" t="e">
        <f t="shared" ca="1" si="533"/>
        <v>#NUM!</v>
      </c>
      <c r="HB92" s="2" t="e">
        <f t="shared" ca="1" si="536"/>
        <v>#NUM!</v>
      </c>
      <c r="HC92" s="2" t="e">
        <f t="shared" ca="1" si="537"/>
        <v>#NUM!</v>
      </c>
      <c r="HD92" s="39" t="e">
        <f t="shared" ca="1" si="506"/>
        <v>#NUM!</v>
      </c>
      <c r="HF92" s="3" t="str">
        <f t="shared" si="394"/>
        <v/>
      </c>
      <c r="HG92" s="3" t="str">
        <f t="shared" si="395"/>
        <v/>
      </c>
      <c r="HH92" s="3" t="str">
        <f t="shared" ca="1" si="545"/>
        <v xml:space="preserve"> </v>
      </c>
      <c r="HI92" s="3" t="str">
        <f t="shared" ca="1" si="546"/>
        <v/>
      </c>
      <c r="HJ92" s="3" t="str">
        <f t="shared" ca="1" si="546"/>
        <v/>
      </c>
      <c r="HK92" s="3" t="str">
        <f t="shared" ca="1" si="546"/>
        <v/>
      </c>
      <c r="HL92" s="3" t="str">
        <f t="shared" ca="1" si="546"/>
        <v/>
      </c>
      <c r="HM92" s="3" t="str">
        <f t="shared" ca="1" si="547"/>
        <v/>
      </c>
      <c r="HN92" s="3" t="str">
        <f t="shared" ca="1" si="547"/>
        <v/>
      </c>
      <c r="HO92" s="3" t="str">
        <f t="shared" ca="1" si="547"/>
        <v/>
      </c>
      <c r="HP92" s="37" t="e">
        <f t="shared" ca="1" si="396"/>
        <v>#N/A</v>
      </c>
      <c r="HQ92" s="3" t="str">
        <f t="shared" ca="1" si="548"/>
        <v xml:space="preserve"> </v>
      </c>
      <c r="HR92" s="3" t="str">
        <f t="shared" ca="1" si="549"/>
        <v/>
      </c>
      <c r="HS92" s="3" t="str">
        <f t="shared" ca="1" si="549"/>
        <v/>
      </c>
      <c r="HT92" s="3" t="str">
        <f t="shared" ca="1" si="549"/>
        <v/>
      </c>
      <c r="HU92" s="3" t="str">
        <f t="shared" ca="1" si="549"/>
        <v/>
      </c>
      <c r="HV92" s="3" t="str">
        <f t="shared" ca="1" si="550"/>
        <v/>
      </c>
      <c r="HW92" s="3" t="str">
        <f t="shared" ca="1" si="550"/>
        <v/>
      </c>
      <c r="HX92" s="3" t="str">
        <f t="shared" ca="1" si="550"/>
        <v/>
      </c>
      <c r="HY92" s="37" t="e">
        <f t="shared" ca="1" si="397"/>
        <v>#N/A</v>
      </c>
      <c r="IA92" s="3" t="e">
        <f t="shared" ca="1" si="507"/>
        <v>#NUM!</v>
      </c>
      <c r="IB92" s="3" t="e">
        <f t="shared" ca="1" si="534"/>
        <v>#NUM!</v>
      </c>
      <c r="IC92" s="2" t="e">
        <f t="shared" ca="1" si="508"/>
        <v>#NUM!</v>
      </c>
      <c r="ID92" s="37" t="e">
        <f t="shared" ca="1" si="398"/>
        <v>#NUM!</v>
      </c>
      <c r="IE92" s="3" t="e">
        <f t="shared" ca="1" si="509"/>
        <v>#NUM!</v>
      </c>
      <c r="IF92" s="3" t="e">
        <f t="shared" ca="1" si="510"/>
        <v>#NUM!</v>
      </c>
      <c r="IG92" s="2" t="e">
        <f t="shared" ca="1" si="511"/>
        <v>#NUM!</v>
      </c>
      <c r="IH92" s="37" t="e">
        <f t="shared" ca="1" si="399"/>
        <v>#NUM!</v>
      </c>
      <c r="II92" s="3" t="e">
        <f t="shared" si="512"/>
        <v>#N/A</v>
      </c>
      <c r="IJ92" s="3" t="e">
        <f t="shared" si="513"/>
        <v>#N/A</v>
      </c>
      <c r="IK92" s="3" t="e">
        <f t="shared" ca="1" si="557"/>
        <v>#N/A</v>
      </c>
      <c r="IL92" s="3" t="e">
        <f t="shared" ca="1" si="558"/>
        <v>#N/A</v>
      </c>
      <c r="IM92" s="3" t="e">
        <f t="shared" ca="1" si="558"/>
        <v>#N/A</v>
      </c>
      <c r="IN92" s="3" t="e">
        <f t="shared" ca="1" si="558"/>
        <v>#N/A</v>
      </c>
      <c r="IO92" s="3" t="e">
        <f t="shared" ca="1" si="558"/>
        <v>#N/A</v>
      </c>
      <c r="IP92" s="3" t="e">
        <f t="shared" ca="1" si="559"/>
        <v>#N/A</v>
      </c>
      <c r="IQ92" s="3" t="e">
        <f t="shared" ca="1" si="559"/>
        <v>#N/A</v>
      </c>
      <c r="IR92" s="3" t="e">
        <f t="shared" ca="1" si="559"/>
        <v>#N/A</v>
      </c>
      <c r="IS92" s="3" t="e">
        <f t="shared" ca="1" si="559"/>
        <v>#N/A</v>
      </c>
      <c r="IT92" s="3" t="e">
        <f t="shared" ca="1" si="560"/>
        <v>#N/A</v>
      </c>
      <c r="IU92" s="3" t="e">
        <f t="shared" ca="1" si="560"/>
        <v>#N/A</v>
      </c>
      <c r="IV92" s="3" t="e">
        <f t="shared" ca="1" si="560"/>
        <v>#N/A</v>
      </c>
      <c r="IW92" s="3" t="e">
        <f t="shared" ca="1" si="560"/>
        <v>#N/A</v>
      </c>
      <c r="IX92" s="3" t="e">
        <f t="shared" ca="1" si="561"/>
        <v>#N/A</v>
      </c>
      <c r="IY92" s="3" t="e">
        <f t="shared" ca="1" si="561"/>
        <v>#N/A</v>
      </c>
      <c r="IZ92" s="37" t="e">
        <f t="shared" ca="1" si="400"/>
        <v>#N/A</v>
      </c>
      <c r="JB92" s="3" t="str">
        <f t="shared" si="514"/>
        <v/>
      </c>
      <c r="JC92" s="55" t="e">
        <f t="shared" si="401"/>
        <v>#NUM!</v>
      </c>
      <c r="JD92" s="41" t="e">
        <f t="shared" si="515"/>
        <v>#NUM!</v>
      </c>
      <c r="JE92" s="41" t="e">
        <f t="shared" si="516"/>
        <v>#NUM!</v>
      </c>
      <c r="JF92" s="3" t="e">
        <f t="shared" si="517"/>
        <v>#NUM!</v>
      </c>
      <c r="JG92" s="41" t="e">
        <f t="shared" si="518"/>
        <v>#NUM!</v>
      </c>
      <c r="JH92" s="41" t="e">
        <f t="shared" si="519"/>
        <v>#NUM!</v>
      </c>
      <c r="JJ92" s="37" t="e">
        <f t="shared" si="520"/>
        <v>#NUM!</v>
      </c>
      <c r="JL92" s="3" t="e">
        <f t="shared" si="521"/>
        <v>#NUM!</v>
      </c>
      <c r="JM92" s="3" t="e">
        <f t="shared" ca="1" si="535"/>
        <v>#NUM!</v>
      </c>
      <c r="JP92" s="37" t="e">
        <f t="shared" ca="1" si="522"/>
        <v>#NUM!</v>
      </c>
      <c r="JR92" s="37" t="str">
        <f t="shared" si="523"/>
        <v/>
      </c>
      <c r="JS92" s="3" t="str">
        <f t="shared" si="524"/>
        <v/>
      </c>
      <c r="JT92" s="3" t="str">
        <f t="shared" ca="1" si="551"/>
        <v xml:space="preserve"> </v>
      </c>
      <c r="JU92" s="3" t="str">
        <f t="shared" ca="1" si="552"/>
        <v/>
      </c>
      <c r="JV92" s="3" t="str">
        <f t="shared" ca="1" si="552"/>
        <v/>
      </c>
      <c r="JW92" s="3" t="str">
        <f t="shared" ca="1" si="552"/>
        <v/>
      </c>
      <c r="JX92" s="3" t="str">
        <f t="shared" ca="1" si="552"/>
        <v/>
      </c>
      <c r="JY92" s="3" t="str">
        <f t="shared" ca="1" si="553"/>
        <v/>
      </c>
      <c r="JZ92" s="3" t="str">
        <f t="shared" ca="1" si="553"/>
        <v/>
      </c>
      <c r="KA92" s="3" t="str">
        <f t="shared" ca="1" si="553"/>
        <v/>
      </c>
      <c r="KB92" s="3" t="e">
        <f t="shared" ca="1" si="525"/>
        <v>#N/A</v>
      </c>
      <c r="KC92" s="3" t="str">
        <f t="shared" ca="1" si="554"/>
        <v xml:space="preserve"> </v>
      </c>
      <c r="KD92" s="3" t="str">
        <f t="shared" ca="1" si="555"/>
        <v/>
      </c>
      <c r="KE92" s="3" t="str">
        <f t="shared" ca="1" si="555"/>
        <v/>
      </c>
      <c r="KF92" s="3" t="str">
        <f t="shared" ca="1" si="555"/>
        <v/>
      </c>
      <c r="KG92" s="3" t="str">
        <f t="shared" ca="1" si="555"/>
        <v/>
      </c>
      <c r="KH92" s="3" t="str">
        <f t="shared" ca="1" si="556"/>
        <v/>
      </c>
      <c r="KI92" s="3" t="str">
        <f t="shared" ca="1" si="556"/>
        <v/>
      </c>
      <c r="KJ92" s="3" t="str">
        <f t="shared" ca="1" si="556"/>
        <v/>
      </c>
      <c r="KK92" s="3" t="e">
        <f t="shared" ca="1" si="526"/>
        <v>#N/A</v>
      </c>
      <c r="KU92" s="3" t="e">
        <f t="shared" si="527"/>
        <v>#NUM!</v>
      </c>
      <c r="KV92" s="3" t="e">
        <f t="shared" si="528"/>
        <v>#NUM!</v>
      </c>
      <c r="KW92" s="3" t="e">
        <f t="shared" ca="1" si="562"/>
        <v>#NUM!</v>
      </c>
      <c r="KX92" s="3" t="e">
        <f t="shared" ca="1" si="563"/>
        <v>#NUM!</v>
      </c>
      <c r="KY92" s="3" t="e">
        <f t="shared" ca="1" si="563"/>
        <v>#NUM!</v>
      </c>
      <c r="KZ92" s="3" t="e">
        <f t="shared" ca="1" si="563"/>
        <v>#NUM!</v>
      </c>
      <c r="LA92" s="3" t="e">
        <f t="shared" ca="1" si="563"/>
        <v>#NUM!</v>
      </c>
      <c r="LB92" s="3" t="e">
        <f t="shared" ca="1" si="564"/>
        <v>#NUM!</v>
      </c>
      <c r="LC92" s="3" t="e">
        <f t="shared" ca="1" si="564"/>
        <v>#NUM!</v>
      </c>
      <c r="LD92" s="3" t="e">
        <f t="shared" ca="1" si="564"/>
        <v>#NUM!</v>
      </c>
      <c r="LE92" s="3" t="e">
        <f t="shared" ca="1" si="564"/>
        <v>#NUM!</v>
      </c>
      <c r="LF92" s="3" t="e">
        <f t="shared" ca="1" si="565"/>
        <v>#NUM!</v>
      </c>
      <c r="LG92" s="3" t="e">
        <f t="shared" ca="1" si="565"/>
        <v>#NUM!</v>
      </c>
      <c r="LH92" s="3" t="e">
        <f t="shared" ca="1" si="565"/>
        <v>#NUM!</v>
      </c>
      <c r="LI92" s="3" t="e">
        <f t="shared" ca="1" si="565"/>
        <v>#NUM!</v>
      </c>
      <c r="LJ92" s="3" t="e">
        <f t="shared" ca="1" si="566"/>
        <v>#NUM!</v>
      </c>
      <c r="LK92" s="3" t="e">
        <f t="shared" ca="1" si="566"/>
        <v>#NUM!</v>
      </c>
      <c r="LL92" s="37" t="e">
        <f t="shared" ca="1" si="402"/>
        <v>#NUM!</v>
      </c>
    </row>
    <row r="93" spans="1:324" s="3" customFormat="1">
      <c r="A93" s="42" t="e">
        <f>IF(D93="","",Data!C101)</f>
        <v>#N/A</v>
      </c>
      <c r="B93" s="5" t="e">
        <f>IF(D93="","",Data!B101)</f>
        <v>#N/A</v>
      </c>
      <c r="C93" s="3">
        <v>85</v>
      </c>
      <c r="D93" s="3" t="e">
        <f>IF(Data!C101="", NA(), Data!C101)</f>
        <v>#N/A</v>
      </c>
      <c r="E93" s="3" t="str">
        <f>IF(Data!C101="", " ", Data!D101)</f>
        <v xml:space="preserve"> </v>
      </c>
      <c r="F93" s="3" t="str">
        <f>IF(E93=" "," ",Data!F$26)</f>
        <v xml:space="preserve"> </v>
      </c>
      <c r="G93" s="3" t="str">
        <f>IF($C93&lt;Data!$F$37,"x"," ")</f>
        <v xml:space="preserve"> </v>
      </c>
      <c r="H93" s="3" t="e">
        <f>IF(I93="",#REF!,I93)</f>
        <v>#N/A</v>
      </c>
      <c r="I93" s="2" t="e">
        <f t="shared" si="403"/>
        <v>#N/A</v>
      </c>
      <c r="J93" s="3" t="str">
        <f>IF(AND(Data!$F$37&lt;&gt;""),IF(AD93=$E93,1,""))</f>
        <v/>
      </c>
      <c r="K93" s="3">
        <f>IF(AND(Data!$F$40&lt;&gt;""),IF(AE93=$E93,2,""))</f>
        <v>2</v>
      </c>
      <c r="L93" s="3" t="str">
        <f>IF(AND(Data!$F$43&lt;&gt;""),IF(AF93=$E93,3,""))</f>
        <v/>
      </c>
      <c r="M93" s="3" t="str">
        <f>IF(AND(Data!$F$46&lt;&gt;""),IF(AG93=$E93,4,""))</f>
        <v/>
      </c>
      <c r="N93" s="3" t="str">
        <f>IF(AND(Data!$F$49&lt;&gt;""),IF(AH93=$E93,5,""))</f>
        <v/>
      </c>
      <c r="O93" s="3" t="str">
        <f>IF(AND(Calc!$LQ$3&lt;&gt;""),IF(AI93=$E93,6,""))</f>
        <v/>
      </c>
      <c r="P93" s="3">
        <f t="shared" si="404"/>
        <v>2</v>
      </c>
      <c r="Q93" s="3">
        <f t="shared" si="405"/>
        <v>2</v>
      </c>
      <c r="R93" s="3" t="str">
        <f t="shared" si="406"/>
        <v/>
      </c>
      <c r="S93" s="3" t="str">
        <f t="shared" si="407"/>
        <v/>
      </c>
      <c r="T93" s="3" t="str">
        <f t="shared" si="408"/>
        <v/>
      </c>
      <c r="U93" s="3">
        <f t="shared" si="409"/>
        <v>2</v>
      </c>
      <c r="V93" s="3">
        <f t="shared" si="410"/>
        <v>2</v>
      </c>
      <c r="W93" s="3" t="str">
        <f t="shared" si="411"/>
        <v/>
      </c>
      <c r="X93" s="3" t="str">
        <f t="shared" si="412"/>
        <v/>
      </c>
      <c r="Y93" s="3">
        <f t="shared" si="413"/>
        <v>2</v>
      </c>
      <c r="Z93" s="3">
        <f t="shared" si="414"/>
        <v>2</v>
      </c>
      <c r="AA93" s="3" t="str">
        <f t="shared" si="415"/>
        <v/>
      </c>
      <c r="AB93" s="3">
        <f t="shared" si="416"/>
        <v>2</v>
      </c>
      <c r="AC93" s="49">
        <f t="shared" si="417"/>
        <v>2</v>
      </c>
      <c r="AD93" s="3" t="str">
        <f>IF($C93&lt;Data!$F$37,E93,"")</f>
        <v/>
      </c>
      <c r="AE93" s="3" t="str">
        <f>IF(AND($C93&gt;=Data!$F$37),IF($C93&lt;Data!$F$40,E93,""))</f>
        <v xml:space="preserve"> </v>
      </c>
      <c r="AF93" s="3" t="b">
        <f>IF(AND($C93&gt;=Data!$F$40),IF($C93&lt;Data!$F$43,E93,""))</f>
        <v>0</v>
      </c>
      <c r="AG93" s="3" t="b">
        <f>IF(AND($C93&gt;=Data!$F$43),IF($C93&lt;Data!$F$46,E93,""))</f>
        <v>0</v>
      </c>
      <c r="AH93" s="3" t="b">
        <f>IF(AND($C93&gt;=Data!$F$46),IF($C93&lt;Data!$F$49,E93,""))</f>
        <v>0</v>
      </c>
      <c r="AI93" s="3" t="b">
        <f>IF(AND($C93&gt;=Data!$F$49),IF($C93&lt;=Calc!$LQ$3,E93,""))</f>
        <v>0</v>
      </c>
      <c r="AJ93" s="3" t="str">
        <f t="shared" si="349"/>
        <v xml:space="preserve"> </v>
      </c>
      <c r="AK93" s="3" t="str">
        <f t="shared" si="350"/>
        <v/>
      </c>
      <c r="AL93" s="3" t="e">
        <f t="shared" si="418"/>
        <v>#NUM!</v>
      </c>
      <c r="AM93" s="3" t="str">
        <f t="shared" si="419"/>
        <v/>
      </c>
      <c r="AN93" s="3" t="str">
        <f t="shared" si="420"/>
        <v/>
      </c>
      <c r="AO93" s="3" t="str">
        <f t="shared" si="421"/>
        <v/>
      </c>
      <c r="AP93" s="3" t="str">
        <f t="shared" si="422"/>
        <v/>
      </c>
      <c r="AQ93" s="3" t="e">
        <f t="shared" si="338"/>
        <v>#NUM!</v>
      </c>
      <c r="AR93" s="3" t="e">
        <f t="shared" si="339"/>
        <v>#NUM!</v>
      </c>
      <c r="AS93" s="3" t="str">
        <f t="shared" si="340"/>
        <v/>
      </c>
      <c r="AT93" s="3" t="str">
        <f t="shared" si="423"/>
        <v/>
      </c>
      <c r="AU93" s="3" t="str">
        <f t="shared" si="424"/>
        <v/>
      </c>
      <c r="AV93" s="3" t="e">
        <f t="shared" si="425"/>
        <v>#NUM!</v>
      </c>
      <c r="AW93" s="3" t="e">
        <f t="shared" si="426"/>
        <v>#NUM!</v>
      </c>
      <c r="AX93" s="3" t="str">
        <f t="shared" si="427"/>
        <v/>
      </c>
      <c r="AY93" s="3" t="str">
        <f t="shared" si="428"/>
        <v/>
      </c>
      <c r="AZ93" s="3" t="e">
        <f t="shared" si="429"/>
        <v>#NUM!</v>
      </c>
      <c r="BA93" s="3" t="e">
        <f t="shared" si="430"/>
        <v>#NUM!</v>
      </c>
      <c r="BB93" s="3" t="str">
        <f t="shared" si="431"/>
        <v/>
      </c>
      <c r="BC93" s="3" t="e">
        <f t="shared" si="432"/>
        <v>#NUM!</v>
      </c>
      <c r="BD93" s="3" t="e">
        <f t="shared" si="433"/>
        <v>#NUM!</v>
      </c>
      <c r="BE93" s="3" t="e">
        <f t="shared" si="434"/>
        <v>#NUM!</v>
      </c>
      <c r="BF93" s="9" t="e">
        <f t="shared" si="351"/>
        <v>#N/A</v>
      </c>
      <c r="BG93" s="3" t="e">
        <f t="shared" si="352"/>
        <v>#N/A</v>
      </c>
      <c r="BH93" s="3" t="e">
        <f t="shared" si="567"/>
        <v>#N/A</v>
      </c>
      <c r="BI93" s="3" t="e">
        <f t="shared" si="435"/>
        <v>#NUM!</v>
      </c>
      <c r="BJ93" s="44" t="str">
        <f t="shared" si="436"/>
        <v/>
      </c>
      <c r="BK93" s="52">
        <f t="shared" si="353"/>
        <v>2</v>
      </c>
      <c r="BL93" s="52" t="str">
        <f t="shared" ca="1" si="538"/>
        <v xml:space="preserve"> </v>
      </c>
      <c r="BM93" s="52" t="str">
        <f t="shared" ca="1" si="539"/>
        <v xml:space="preserve"> </v>
      </c>
      <c r="BN93" s="52" t="str">
        <f t="shared" ca="1" si="539"/>
        <v xml:space="preserve"> </v>
      </c>
      <c r="BO93" s="52" t="str">
        <f t="shared" ca="1" si="539"/>
        <v xml:space="preserve"> </v>
      </c>
      <c r="BP93" s="52" t="str">
        <f t="shared" ca="1" si="539"/>
        <v xml:space="preserve"> </v>
      </c>
      <c r="BQ93" s="52" t="str">
        <f t="shared" ca="1" si="540"/>
        <v xml:space="preserve"> </v>
      </c>
      <c r="BR93" s="52" t="e">
        <f t="shared" ca="1" si="354"/>
        <v>#N/A</v>
      </c>
      <c r="BS93" s="52"/>
      <c r="BT93" s="3" t="str">
        <f t="shared" si="355"/>
        <v/>
      </c>
      <c r="BU93" s="3">
        <f t="shared" si="356"/>
        <v>0</v>
      </c>
      <c r="BV93" s="3">
        <f t="shared" si="437"/>
        <v>1</v>
      </c>
      <c r="BW93" s="3">
        <f t="shared" si="438"/>
        <v>0</v>
      </c>
      <c r="BX93" s="3" t="str">
        <f t="shared" ca="1" si="357"/>
        <v xml:space="preserve"> </v>
      </c>
      <c r="BY93" s="3" t="str">
        <f t="shared" ca="1" si="541"/>
        <v/>
      </c>
      <c r="BZ93" s="3" t="str">
        <f t="shared" ca="1" si="541"/>
        <v/>
      </c>
      <c r="CA93" s="3" t="str">
        <f t="shared" ca="1" si="541"/>
        <v/>
      </c>
      <c r="CB93" s="3" t="str">
        <f t="shared" ca="1" si="541"/>
        <v/>
      </c>
      <c r="CC93" s="3" t="str">
        <f t="shared" ca="1" si="542"/>
        <v/>
      </c>
      <c r="CD93" s="3" t="str">
        <f t="shared" ca="1" si="358"/>
        <v/>
      </c>
      <c r="CE93" s="3" t="str">
        <f t="shared" ca="1" si="359"/>
        <v/>
      </c>
      <c r="CF93" s="3" t="str">
        <f t="shared" si="360"/>
        <v/>
      </c>
      <c r="CG93" s="37" t="e">
        <f t="shared" ca="1" si="361"/>
        <v>#N/A</v>
      </c>
      <c r="CH93" s="3" t="str">
        <f t="shared" si="362"/>
        <v/>
      </c>
      <c r="CI93" s="3">
        <f t="shared" si="439"/>
        <v>0</v>
      </c>
      <c r="CJ93" s="3">
        <f t="shared" si="529"/>
        <v>1</v>
      </c>
      <c r="CK93" s="3">
        <f t="shared" si="440"/>
        <v>0</v>
      </c>
      <c r="CL93" s="3" t="str">
        <f t="shared" ca="1" si="363"/>
        <v xml:space="preserve"> </v>
      </c>
      <c r="CM93" s="3" t="str">
        <f t="shared" ca="1" si="543"/>
        <v/>
      </c>
      <c r="CN93" s="3" t="str">
        <f t="shared" ca="1" si="543"/>
        <v/>
      </c>
      <c r="CO93" s="3" t="str">
        <f t="shared" ca="1" si="543"/>
        <v/>
      </c>
      <c r="CP93" s="3" t="str">
        <f t="shared" ca="1" si="543"/>
        <v/>
      </c>
      <c r="CQ93" s="3" t="str">
        <f t="shared" ca="1" si="544"/>
        <v/>
      </c>
      <c r="CR93" s="3" t="str">
        <f t="shared" ca="1" si="441"/>
        <v/>
      </c>
      <c r="CS93" s="3" t="str">
        <f t="shared" ca="1" si="364"/>
        <v/>
      </c>
      <c r="CT93" s="3" t="str">
        <f t="shared" si="442"/>
        <v/>
      </c>
      <c r="CU93" s="37" t="e">
        <f t="shared" ca="1" si="443"/>
        <v>#N/A</v>
      </c>
      <c r="CW93" s="3" t="str">
        <f t="shared" ca="1" si="444"/>
        <v/>
      </c>
      <c r="CX93" s="3">
        <f t="shared" ca="1" si="530"/>
        <v>0</v>
      </c>
      <c r="CY93" s="2">
        <f t="shared" ca="1" si="445"/>
        <v>0</v>
      </c>
      <c r="CZ93" s="3" t="str">
        <f t="shared" ca="1" si="365"/>
        <v/>
      </c>
      <c r="DA93" s="3" t="str">
        <f t="shared" ca="1" si="366"/>
        <v/>
      </c>
      <c r="DB93" s="3" t="str">
        <f t="shared" ca="1" si="367"/>
        <v/>
      </c>
      <c r="DC93" s="3" t="str">
        <f t="shared" ca="1" si="368"/>
        <v/>
      </c>
      <c r="DD93" s="37" t="e">
        <f t="shared" ca="1" si="369"/>
        <v>#N/A</v>
      </c>
      <c r="DE93" s="3" t="str">
        <f t="shared" ca="1" si="446"/>
        <v/>
      </c>
      <c r="DF93" s="3">
        <f t="shared" ca="1" si="531"/>
        <v>0</v>
      </c>
      <c r="DG93" s="2">
        <f t="shared" ca="1" si="447"/>
        <v>0</v>
      </c>
      <c r="DH93" s="3" t="str">
        <f t="shared" ca="1" si="370"/>
        <v/>
      </c>
      <c r="DI93" s="3" t="str">
        <f t="shared" ca="1" si="568"/>
        <v/>
      </c>
      <c r="DJ93" s="3" t="str">
        <f t="shared" ca="1" si="371"/>
        <v/>
      </c>
      <c r="DK93" s="3" t="str">
        <f t="shared" ca="1" si="448"/>
        <v/>
      </c>
      <c r="DL93" s="37" t="e">
        <f t="shared" ca="1" si="372"/>
        <v>#N/A</v>
      </c>
      <c r="DN93" s="2" t="str">
        <f t="shared" si="373"/>
        <v xml:space="preserve"> </v>
      </c>
      <c r="DO93" s="3" t="str">
        <f t="shared" si="449"/>
        <v xml:space="preserve"> </v>
      </c>
      <c r="DP93" s="3" t="str">
        <f t="shared" si="450"/>
        <v xml:space="preserve"> </v>
      </c>
      <c r="DT93" s="37" t="e">
        <f t="shared" si="374"/>
        <v>#N/A</v>
      </c>
      <c r="DU93" s="7">
        <v>86</v>
      </c>
      <c r="DV93" s="7">
        <v>35</v>
      </c>
      <c r="DW93" s="7">
        <v>52</v>
      </c>
      <c r="DX93" s="7"/>
      <c r="DY93" s="7" t="e">
        <f t="shared" si="375"/>
        <v>#NUM!</v>
      </c>
      <c r="DZ93" s="7" t="e">
        <f t="shared" si="376"/>
        <v>#NUM!</v>
      </c>
      <c r="EA93" s="7" t="e">
        <f t="shared" si="377"/>
        <v>#NUM!</v>
      </c>
      <c r="EB93" s="7" t="e">
        <f t="shared" si="451"/>
        <v>#NUM!</v>
      </c>
      <c r="EC93" s="3" t="e">
        <f t="shared" si="378"/>
        <v>#NUM!</v>
      </c>
      <c r="ED93" s="3" t="str">
        <f t="shared" si="452"/>
        <v/>
      </c>
      <c r="EE93" s="3" t="e">
        <f t="shared" si="453"/>
        <v>#DIV/0!</v>
      </c>
      <c r="EF93" s="3" t="str">
        <f t="shared" si="454"/>
        <v/>
      </c>
      <c r="EG93" s="3" t="str">
        <f t="shared" si="455"/>
        <v/>
      </c>
      <c r="EH93" s="3" t="str">
        <f t="shared" si="456"/>
        <v/>
      </c>
      <c r="EI93" s="3" t="str">
        <f t="shared" si="457"/>
        <v/>
      </c>
      <c r="EJ93" s="3" t="e">
        <f t="shared" si="458"/>
        <v>#DIV/0!</v>
      </c>
      <c r="EK93" s="3" t="e">
        <f t="shared" si="459"/>
        <v>#DIV/0!</v>
      </c>
      <c r="EL93" s="3" t="str">
        <f t="shared" si="460"/>
        <v/>
      </c>
      <c r="EM93" s="3" t="str">
        <f t="shared" si="461"/>
        <v/>
      </c>
      <c r="EN93" s="3" t="str">
        <f t="shared" si="462"/>
        <v/>
      </c>
      <c r="EO93" s="3" t="e">
        <f t="shared" si="463"/>
        <v>#DIV/0!</v>
      </c>
      <c r="EP93" s="3" t="e">
        <f t="shared" si="464"/>
        <v>#DIV/0!</v>
      </c>
      <c r="EQ93" s="3" t="str">
        <f t="shared" si="465"/>
        <v/>
      </c>
      <c r="ER93" s="3" t="str">
        <f t="shared" si="466"/>
        <v/>
      </c>
      <c r="ES93" s="3" t="e">
        <f t="shared" si="467"/>
        <v>#DIV/0!</v>
      </c>
      <c r="ET93" s="3" t="e">
        <f t="shared" si="468"/>
        <v>#DIV/0!</v>
      </c>
      <c r="EU93" s="3" t="str">
        <f t="shared" si="469"/>
        <v/>
      </c>
      <c r="EV93" s="3" t="e">
        <f t="shared" si="470"/>
        <v>#DIV/0!</v>
      </c>
      <c r="EW93" s="3" t="e">
        <f t="shared" si="471"/>
        <v>#DIV/0!</v>
      </c>
      <c r="EX93" s="3" t="e">
        <f t="shared" si="472"/>
        <v>#NUM!</v>
      </c>
      <c r="EZ93" s="40">
        <f t="shared" si="379"/>
        <v>1</v>
      </c>
      <c r="FA93" s="9" t="e">
        <f t="shared" si="380"/>
        <v>#NUM!</v>
      </c>
      <c r="FB93" s="9" t="e">
        <f t="shared" si="381"/>
        <v>#N/A</v>
      </c>
      <c r="FC93" s="9" t="e">
        <f t="shared" si="382"/>
        <v>#N/A</v>
      </c>
      <c r="FD93" s="9" t="e">
        <f t="shared" si="383"/>
        <v>#N/A</v>
      </c>
      <c r="FE93" s="3" t="e">
        <f t="shared" si="473"/>
        <v>#NUM!</v>
      </c>
      <c r="FG93" s="3" t="str">
        <f t="shared" si="474"/>
        <v/>
      </c>
      <c r="FH93" s="3" t="e">
        <f t="shared" si="475"/>
        <v>#DIV/0!</v>
      </c>
      <c r="FI93" s="3" t="str">
        <f t="shared" si="476"/>
        <v/>
      </c>
      <c r="FJ93" s="3" t="str">
        <f t="shared" si="477"/>
        <v/>
      </c>
      <c r="FK93" s="3" t="str">
        <f t="shared" si="478"/>
        <v/>
      </c>
      <c r="FL93" s="3" t="str">
        <f t="shared" si="479"/>
        <v/>
      </c>
      <c r="FM93" s="3" t="e">
        <f t="shared" si="480"/>
        <v>#DIV/0!</v>
      </c>
      <c r="FN93" s="3" t="e">
        <f t="shared" si="481"/>
        <v>#DIV/0!</v>
      </c>
      <c r="FO93" s="3" t="str">
        <f t="shared" si="482"/>
        <v/>
      </c>
      <c r="FP93" s="3" t="str">
        <f t="shared" si="483"/>
        <v/>
      </c>
      <c r="FQ93" s="3" t="str">
        <f t="shared" si="484"/>
        <v/>
      </c>
      <c r="FR93" s="3" t="e">
        <f t="shared" si="485"/>
        <v>#DIV/0!</v>
      </c>
      <c r="FS93" s="3" t="e">
        <f t="shared" si="486"/>
        <v>#DIV/0!</v>
      </c>
      <c r="FT93" s="3" t="str">
        <f t="shared" si="487"/>
        <v/>
      </c>
      <c r="FU93" s="3" t="str">
        <f t="shared" si="488"/>
        <v/>
      </c>
      <c r="FV93" s="3" t="e">
        <f t="shared" si="489"/>
        <v>#DIV/0!</v>
      </c>
      <c r="FW93" s="3" t="e">
        <f t="shared" si="490"/>
        <v>#DIV/0!</v>
      </c>
      <c r="FX93" s="3" t="str">
        <f t="shared" si="491"/>
        <v/>
      </c>
      <c r="FY93" s="3" t="e">
        <f t="shared" si="492"/>
        <v>#DIV/0!</v>
      </c>
      <c r="FZ93" s="3" t="e">
        <f t="shared" si="493"/>
        <v>#DIV/0!</v>
      </c>
      <c r="GA93" s="3" t="e">
        <f t="shared" si="494"/>
        <v>#NUM!</v>
      </c>
      <c r="GB93" s="3" t="str">
        <f t="shared" si="495"/>
        <v/>
      </c>
      <c r="GC93" s="3" t="str">
        <f t="shared" si="496"/>
        <v/>
      </c>
      <c r="GD93" s="3" t="str">
        <f t="shared" si="497"/>
        <v/>
      </c>
      <c r="GE93" s="3" t="str">
        <f t="shared" si="498"/>
        <v/>
      </c>
      <c r="GF93" s="3" t="str">
        <f t="shared" si="499"/>
        <v/>
      </c>
      <c r="GG93" s="3" t="str">
        <f t="shared" si="500"/>
        <v/>
      </c>
      <c r="GI93" s="9" t="str">
        <f t="shared" si="532"/>
        <v/>
      </c>
      <c r="GJ93" s="9" t="str">
        <f t="shared" si="501"/>
        <v/>
      </c>
      <c r="GK93" s="9" t="str">
        <f t="shared" si="502"/>
        <v/>
      </c>
      <c r="GL93" s="41" t="e">
        <f t="shared" si="503"/>
        <v>#DIV/0!</v>
      </c>
      <c r="GM93" s="41" t="e">
        <f t="shared" si="504"/>
        <v>#DIV/0!</v>
      </c>
      <c r="GN93" s="41" t="e">
        <f t="shared" si="384"/>
        <v>#N/A</v>
      </c>
      <c r="GO93" s="41" t="e">
        <f t="shared" si="385"/>
        <v>#N/A</v>
      </c>
      <c r="GP93" s="3" t="e">
        <f t="shared" si="505"/>
        <v>#NUM!</v>
      </c>
      <c r="GQ93" s="55" t="e">
        <f t="shared" si="386"/>
        <v>#NUM!</v>
      </c>
      <c r="GR93" s="55" t="e">
        <f t="shared" si="387"/>
        <v>#NUM!</v>
      </c>
      <c r="GS93" s="3" t="e">
        <f t="shared" si="388"/>
        <v>#NUM!</v>
      </c>
      <c r="GT93" s="3" t="e">
        <f t="shared" si="389"/>
        <v>#NUM!</v>
      </c>
      <c r="GU93" s="3" t="e">
        <f t="shared" si="390"/>
        <v>#NUM!</v>
      </c>
      <c r="GV93" s="3" t="e">
        <f t="shared" si="391"/>
        <v>#NUM!</v>
      </c>
      <c r="GX93" s="37" t="e">
        <f t="shared" si="392"/>
        <v>#NUM!</v>
      </c>
      <c r="GZ93" s="3" t="e">
        <f t="shared" si="393"/>
        <v>#NUM!</v>
      </c>
      <c r="HA93" s="3" t="e">
        <f t="shared" ca="1" si="533"/>
        <v>#NUM!</v>
      </c>
      <c r="HB93" s="2" t="e">
        <f t="shared" ca="1" si="536"/>
        <v>#NUM!</v>
      </c>
      <c r="HC93" s="2" t="e">
        <f t="shared" ca="1" si="537"/>
        <v>#NUM!</v>
      </c>
      <c r="HD93" s="39" t="e">
        <f t="shared" ca="1" si="506"/>
        <v>#NUM!</v>
      </c>
      <c r="HF93" s="3" t="str">
        <f t="shared" si="394"/>
        <v/>
      </c>
      <c r="HG93" s="3" t="str">
        <f t="shared" si="395"/>
        <v/>
      </c>
      <c r="HH93" s="3" t="str">
        <f t="shared" ca="1" si="545"/>
        <v xml:space="preserve"> </v>
      </c>
      <c r="HI93" s="3" t="str">
        <f t="shared" ca="1" si="546"/>
        <v/>
      </c>
      <c r="HJ93" s="3" t="str">
        <f t="shared" ca="1" si="546"/>
        <v/>
      </c>
      <c r="HK93" s="3" t="str">
        <f t="shared" ca="1" si="546"/>
        <v/>
      </c>
      <c r="HL93" s="3" t="str">
        <f t="shared" ca="1" si="546"/>
        <v/>
      </c>
      <c r="HM93" s="3" t="str">
        <f t="shared" ca="1" si="547"/>
        <v/>
      </c>
      <c r="HN93" s="3" t="str">
        <f t="shared" ca="1" si="547"/>
        <v/>
      </c>
      <c r="HO93" s="3" t="str">
        <f t="shared" ca="1" si="547"/>
        <v/>
      </c>
      <c r="HP93" s="37" t="e">
        <f t="shared" ca="1" si="396"/>
        <v>#N/A</v>
      </c>
      <c r="HQ93" s="3" t="str">
        <f t="shared" ca="1" si="548"/>
        <v xml:space="preserve"> </v>
      </c>
      <c r="HR93" s="3" t="str">
        <f t="shared" ca="1" si="549"/>
        <v/>
      </c>
      <c r="HS93" s="3" t="str">
        <f t="shared" ca="1" si="549"/>
        <v/>
      </c>
      <c r="HT93" s="3" t="str">
        <f t="shared" ca="1" si="549"/>
        <v/>
      </c>
      <c r="HU93" s="3" t="str">
        <f t="shared" ca="1" si="549"/>
        <v/>
      </c>
      <c r="HV93" s="3" t="str">
        <f t="shared" ca="1" si="550"/>
        <v/>
      </c>
      <c r="HW93" s="3" t="str">
        <f t="shared" ca="1" si="550"/>
        <v/>
      </c>
      <c r="HX93" s="3" t="str">
        <f t="shared" ca="1" si="550"/>
        <v/>
      </c>
      <c r="HY93" s="37" t="e">
        <f t="shared" ca="1" si="397"/>
        <v>#N/A</v>
      </c>
      <c r="IA93" s="3" t="e">
        <f t="shared" ca="1" si="507"/>
        <v>#NUM!</v>
      </c>
      <c r="IB93" s="3" t="e">
        <f t="shared" ca="1" si="534"/>
        <v>#NUM!</v>
      </c>
      <c r="IC93" s="2" t="e">
        <f t="shared" ca="1" si="508"/>
        <v>#NUM!</v>
      </c>
      <c r="ID93" s="37" t="e">
        <f t="shared" ca="1" si="398"/>
        <v>#NUM!</v>
      </c>
      <c r="IE93" s="3" t="e">
        <f t="shared" ca="1" si="509"/>
        <v>#NUM!</v>
      </c>
      <c r="IF93" s="3" t="e">
        <f t="shared" ca="1" si="510"/>
        <v>#NUM!</v>
      </c>
      <c r="IG93" s="2" t="e">
        <f t="shared" ca="1" si="511"/>
        <v>#NUM!</v>
      </c>
      <c r="IH93" s="37" t="e">
        <f t="shared" ca="1" si="399"/>
        <v>#NUM!</v>
      </c>
      <c r="II93" s="3" t="e">
        <f t="shared" si="512"/>
        <v>#N/A</v>
      </c>
      <c r="IJ93" s="3" t="e">
        <f t="shared" si="513"/>
        <v>#N/A</v>
      </c>
      <c r="IK93" s="3" t="e">
        <f t="shared" ca="1" si="557"/>
        <v>#N/A</v>
      </c>
      <c r="IL93" s="3" t="e">
        <f t="shared" ca="1" si="558"/>
        <v>#N/A</v>
      </c>
      <c r="IM93" s="3" t="e">
        <f t="shared" ca="1" si="558"/>
        <v>#N/A</v>
      </c>
      <c r="IN93" s="3" t="e">
        <f t="shared" ca="1" si="558"/>
        <v>#N/A</v>
      </c>
      <c r="IO93" s="3" t="e">
        <f t="shared" ca="1" si="558"/>
        <v>#N/A</v>
      </c>
      <c r="IP93" s="3" t="e">
        <f t="shared" ca="1" si="559"/>
        <v>#N/A</v>
      </c>
      <c r="IQ93" s="3" t="e">
        <f t="shared" ca="1" si="559"/>
        <v>#N/A</v>
      </c>
      <c r="IR93" s="3" t="e">
        <f t="shared" ca="1" si="559"/>
        <v>#N/A</v>
      </c>
      <c r="IS93" s="3" t="e">
        <f t="shared" ca="1" si="559"/>
        <v>#N/A</v>
      </c>
      <c r="IT93" s="3" t="e">
        <f t="shared" ca="1" si="560"/>
        <v>#N/A</v>
      </c>
      <c r="IU93" s="3" t="e">
        <f t="shared" ca="1" si="560"/>
        <v>#N/A</v>
      </c>
      <c r="IV93" s="3" t="e">
        <f t="shared" ca="1" si="560"/>
        <v>#N/A</v>
      </c>
      <c r="IW93" s="3" t="e">
        <f t="shared" ca="1" si="560"/>
        <v>#N/A</v>
      </c>
      <c r="IX93" s="3" t="e">
        <f t="shared" ca="1" si="561"/>
        <v>#N/A</v>
      </c>
      <c r="IY93" s="3" t="e">
        <f t="shared" ca="1" si="561"/>
        <v>#N/A</v>
      </c>
      <c r="IZ93" s="37" t="e">
        <f t="shared" ca="1" si="400"/>
        <v>#N/A</v>
      </c>
      <c r="JB93" s="3" t="str">
        <f t="shared" si="514"/>
        <v/>
      </c>
      <c r="JC93" s="55" t="e">
        <f t="shared" si="401"/>
        <v>#NUM!</v>
      </c>
      <c r="JD93" s="41" t="e">
        <f t="shared" si="515"/>
        <v>#NUM!</v>
      </c>
      <c r="JE93" s="41" t="e">
        <f t="shared" si="516"/>
        <v>#NUM!</v>
      </c>
      <c r="JF93" s="3" t="e">
        <f t="shared" si="517"/>
        <v>#NUM!</v>
      </c>
      <c r="JG93" s="41" t="e">
        <f t="shared" si="518"/>
        <v>#NUM!</v>
      </c>
      <c r="JH93" s="41" t="e">
        <f t="shared" si="519"/>
        <v>#NUM!</v>
      </c>
      <c r="JJ93" s="37" t="e">
        <f t="shared" si="520"/>
        <v>#NUM!</v>
      </c>
      <c r="JL93" s="3" t="e">
        <f t="shared" si="521"/>
        <v>#NUM!</v>
      </c>
      <c r="JM93" s="3" t="e">
        <f t="shared" ca="1" si="535"/>
        <v>#NUM!</v>
      </c>
      <c r="JP93" s="37" t="e">
        <f t="shared" ca="1" si="522"/>
        <v>#NUM!</v>
      </c>
      <c r="JR93" s="37" t="str">
        <f t="shared" si="523"/>
        <v/>
      </c>
      <c r="JS93" s="3" t="str">
        <f t="shared" si="524"/>
        <v/>
      </c>
      <c r="JT93" s="3" t="str">
        <f t="shared" ca="1" si="551"/>
        <v xml:space="preserve"> </v>
      </c>
      <c r="JU93" s="3" t="str">
        <f t="shared" ca="1" si="552"/>
        <v/>
      </c>
      <c r="JV93" s="3" t="str">
        <f t="shared" ca="1" si="552"/>
        <v/>
      </c>
      <c r="JW93" s="3" t="str">
        <f t="shared" ca="1" si="552"/>
        <v/>
      </c>
      <c r="JX93" s="3" t="str">
        <f t="shared" ca="1" si="552"/>
        <v/>
      </c>
      <c r="JY93" s="3" t="str">
        <f t="shared" ca="1" si="553"/>
        <v/>
      </c>
      <c r="JZ93" s="3" t="str">
        <f t="shared" ca="1" si="553"/>
        <v/>
      </c>
      <c r="KA93" s="3" t="str">
        <f t="shared" ca="1" si="553"/>
        <v/>
      </c>
      <c r="KB93" s="3" t="e">
        <f t="shared" ca="1" si="525"/>
        <v>#N/A</v>
      </c>
      <c r="KC93" s="3" t="str">
        <f t="shared" ca="1" si="554"/>
        <v xml:space="preserve"> </v>
      </c>
      <c r="KD93" s="3" t="str">
        <f t="shared" ca="1" si="555"/>
        <v/>
      </c>
      <c r="KE93" s="3" t="str">
        <f t="shared" ca="1" si="555"/>
        <v/>
      </c>
      <c r="KF93" s="3" t="str">
        <f t="shared" ca="1" si="555"/>
        <v/>
      </c>
      <c r="KG93" s="3" t="str">
        <f t="shared" ca="1" si="555"/>
        <v/>
      </c>
      <c r="KH93" s="3" t="str">
        <f t="shared" ca="1" si="556"/>
        <v/>
      </c>
      <c r="KI93" s="3" t="str">
        <f t="shared" ca="1" si="556"/>
        <v/>
      </c>
      <c r="KJ93" s="3" t="str">
        <f t="shared" ca="1" si="556"/>
        <v/>
      </c>
      <c r="KK93" s="3" t="e">
        <f t="shared" ca="1" si="526"/>
        <v>#N/A</v>
      </c>
      <c r="KU93" s="3" t="e">
        <f t="shared" si="527"/>
        <v>#NUM!</v>
      </c>
      <c r="KV93" s="3" t="e">
        <f t="shared" si="528"/>
        <v>#NUM!</v>
      </c>
      <c r="KW93" s="3" t="e">
        <f t="shared" ca="1" si="562"/>
        <v>#NUM!</v>
      </c>
      <c r="KX93" s="3" t="e">
        <f t="shared" ca="1" si="563"/>
        <v>#NUM!</v>
      </c>
      <c r="KY93" s="3" t="e">
        <f t="shared" ca="1" si="563"/>
        <v>#NUM!</v>
      </c>
      <c r="KZ93" s="3" t="e">
        <f t="shared" ca="1" si="563"/>
        <v>#NUM!</v>
      </c>
      <c r="LA93" s="3" t="e">
        <f t="shared" ca="1" si="563"/>
        <v>#NUM!</v>
      </c>
      <c r="LB93" s="3" t="e">
        <f t="shared" ca="1" si="564"/>
        <v>#NUM!</v>
      </c>
      <c r="LC93" s="3" t="e">
        <f t="shared" ca="1" si="564"/>
        <v>#NUM!</v>
      </c>
      <c r="LD93" s="3" t="e">
        <f t="shared" ca="1" si="564"/>
        <v>#NUM!</v>
      </c>
      <c r="LE93" s="3" t="e">
        <f t="shared" ca="1" si="564"/>
        <v>#NUM!</v>
      </c>
      <c r="LF93" s="3" t="e">
        <f t="shared" ca="1" si="565"/>
        <v>#NUM!</v>
      </c>
      <c r="LG93" s="3" t="e">
        <f t="shared" ca="1" si="565"/>
        <v>#NUM!</v>
      </c>
      <c r="LH93" s="3" t="e">
        <f t="shared" ca="1" si="565"/>
        <v>#NUM!</v>
      </c>
      <c r="LI93" s="3" t="e">
        <f t="shared" ca="1" si="565"/>
        <v>#NUM!</v>
      </c>
      <c r="LJ93" s="3" t="e">
        <f t="shared" ca="1" si="566"/>
        <v>#NUM!</v>
      </c>
      <c r="LK93" s="3" t="e">
        <f t="shared" ca="1" si="566"/>
        <v>#NUM!</v>
      </c>
      <c r="LL93" s="37" t="e">
        <f t="shared" ca="1" si="402"/>
        <v>#NUM!</v>
      </c>
    </row>
    <row r="94" spans="1:324" s="3" customFormat="1">
      <c r="A94" s="42" t="e">
        <f>IF(D94="","",Data!C102)</f>
        <v>#N/A</v>
      </c>
      <c r="B94" s="5" t="e">
        <f>IF(D94="","",Data!B102)</f>
        <v>#N/A</v>
      </c>
      <c r="C94" s="3">
        <v>86</v>
      </c>
      <c r="D94" s="3" t="e">
        <f>IF(Data!C102="", NA(), Data!C102)</f>
        <v>#N/A</v>
      </c>
      <c r="E94" s="3" t="str">
        <f>IF(Data!C102="", " ", Data!D102)</f>
        <v xml:space="preserve"> </v>
      </c>
      <c r="F94" s="3" t="str">
        <f>IF(E94=" "," ",Data!F$26)</f>
        <v xml:space="preserve"> </v>
      </c>
      <c r="G94" s="3" t="str">
        <f>IF($C94&lt;Data!$F$37,"x"," ")</f>
        <v xml:space="preserve"> </v>
      </c>
      <c r="H94" s="3" t="e">
        <f>IF(I94="",#REF!,I94)</f>
        <v>#N/A</v>
      </c>
      <c r="I94" s="2" t="e">
        <f t="shared" si="403"/>
        <v>#N/A</v>
      </c>
      <c r="J94" s="3" t="str">
        <f>IF(AND(Data!$F$37&lt;&gt;""),IF(AD94=$E94,1,""))</f>
        <v/>
      </c>
      <c r="K94" s="3">
        <f>IF(AND(Data!$F$40&lt;&gt;""),IF(AE94=$E94,2,""))</f>
        <v>2</v>
      </c>
      <c r="L94" s="3" t="str">
        <f>IF(AND(Data!$F$43&lt;&gt;""),IF(AF94=$E94,3,""))</f>
        <v/>
      </c>
      <c r="M94" s="3" t="str">
        <f>IF(AND(Data!$F$46&lt;&gt;""),IF(AG94=$E94,4,""))</f>
        <v/>
      </c>
      <c r="N94" s="3" t="str">
        <f>IF(AND(Data!$F$49&lt;&gt;""),IF(AH94=$E94,5,""))</f>
        <v/>
      </c>
      <c r="O94" s="3" t="str">
        <f>IF(AND(Calc!$LQ$3&lt;&gt;""),IF(AI94=$E94,6,""))</f>
        <v/>
      </c>
      <c r="P94" s="3">
        <f t="shared" si="404"/>
        <v>2</v>
      </c>
      <c r="Q94" s="3">
        <f t="shared" si="405"/>
        <v>2</v>
      </c>
      <c r="R94" s="3" t="str">
        <f t="shared" si="406"/>
        <v/>
      </c>
      <c r="S94" s="3" t="str">
        <f t="shared" si="407"/>
        <v/>
      </c>
      <c r="T94" s="3" t="str">
        <f t="shared" si="408"/>
        <v/>
      </c>
      <c r="U94" s="3">
        <f t="shared" si="409"/>
        <v>2</v>
      </c>
      <c r="V94" s="3">
        <f t="shared" si="410"/>
        <v>2</v>
      </c>
      <c r="W94" s="3" t="str">
        <f t="shared" si="411"/>
        <v/>
      </c>
      <c r="X94" s="3" t="str">
        <f t="shared" si="412"/>
        <v/>
      </c>
      <c r="Y94" s="3">
        <f t="shared" si="413"/>
        <v>2</v>
      </c>
      <c r="Z94" s="3">
        <f t="shared" si="414"/>
        <v>2</v>
      </c>
      <c r="AA94" s="3" t="str">
        <f t="shared" si="415"/>
        <v/>
      </c>
      <c r="AB94" s="3">
        <f t="shared" si="416"/>
        <v>2</v>
      </c>
      <c r="AC94" s="49">
        <f t="shared" si="417"/>
        <v>2</v>
      </c>
      <c r="AD94" s="3" t="str">
        <f>IF($C94&lt;Data!$F$37,E94,"")</f>
        <v/>
      </c>
      <c r="AE94" s="3" t="str">
        <f>IF(AND($C94&gt;=Data!$F$37),IF($C94&lt;Data!$F$40,E94,""))</f>
        <v xml:space="preserve"> </v>
      </c>
      <c r="AF94" s="3" t="b">
        <f>IF(AND($C94&gt;=Data!$F$40),IF($C94&lt;Data!$F$43,E94,""))</f>
        <v>0</v>
      </c>
      <c r="AG94" s="3" t="b">
        <f>IF(AND($C94&gt;=Data!$F$43),IF($C94&lt;Data!$F$46,E94,""))</f>
        <v>0</v>
      </c>
      <c r="AH94" s="3" t="b">
        <f>IF(AND($C94&gt;=Data!$F$46),IF($C94&lt;Data!$F$49,E94,""))</f>
        <v>0</v>
      </c>
      <c r="AI94" s="3" t="b">
        <f>IF(AND($C94&gt;=Data!$F$49),IF($C94&lt;=Calc!$LQ$3,E94,""))</f>
        <v>0</v>
      </c>
      <c r="AJ94" s="3" t="str">
        <f t="shared" si="349"/>
        <v xml:space="preserve"> </v>
      </c>
      <c r="AK94" s="3" t="str">
        <f t="shared" si="350"/>
        <v/>
      </c>
      <c r="AL94" s="3" t="e">
        <f t="shared" si="418"/>
        <v>#NUM!</v>
      </c>
      <c r="AM94" s="3" t="str">
        <f t="shared" si="419"/>
        <v/>
      </c>
      <c r="AN94" s="3" t="str">
        <f t="shared" si="420"/>
        <v/>
      </c>
      <c r="AO94" s="3" t="str">
        <f t="shared" si="421"/>
        <v/>
      </c>
      <c r="AP94" s="3" t="str">
        <f t="shared" si="422"/>
        <v/>
      </c>
      <c r="AQ94" s="3" t="e">
        <f t="shared" si="338"/>
        <v>#NUM!</v>
      </c>
      <c r="AR94" s="3" t="e">
        <f t="shared" si="339"/>
        <v>#NUM!</v>
      </c>
      <c r="AS94" s="3" t="str">
        <f t="shared" si="340"/>
        <v/>
      </c>
      <c r="AT94" s="3" t="str">
        <f t="shared" si="423"/>
        <v/>
      </c>
      <c r="AU94" s="3" t="str">
        <f t="shared" si="424"/>
        <v/>
      </c>
      <c r="AV94" s="3" t="e">
        <f t="shared" si="425"/>
        <v>#NUM!</v>
      </c>
      <c r="AW94" s="3" t="e">
        <f t="shared" si="426"/>
        <v>#NUM!</v>
      </c>
      <c r="AX94" s="3" t="str">
        <f t="shared" si="427"/>
        <v/>
      </c>
      <c r="AY94" s="3" t="str">
        <f t="shared" si="428"/>
        <v/>
      </c>
      <c r="AZ94" s="3" t="e">
        <f t="shared" si="429"/>
        <v>#NUM!</v>
      </c>
      <c r="BA94" s="3" t="e">
        <f t="shared" si="430"/>
        <v>#NUM!</v>
      </c>
      <c r="BB94" s="3" t="str">
        <f t="shared" si="431"/>
        <v/>
      </c>
      <c r="BC94" s="3" t="e">
        <f t="shared" si="432"/>
        <v>#NUM!</v>
      </c>
      <c r="BD94" s="3" t="e">
        <f t="shared" si="433"/>
        <v>#NUM!</v>
      </c>
      <c r="BE94" s="3" t="e">
        <f t="shared" si="434"/>
        <v>#NUM!</v>
      </c>
      <c r="BF94" s="9" t="e">
        <f t="shared" si="351"/>
        <v>#N/A</v>
      </c>
      <c r="BG94" s="3" t="e">
        <f t="shared" si="352"/>
        <v>#N/A</v>
      </c>
      <c r="BH94" s="3" t="e">
        <f t="shared" si="567"/>
        <v>#N/A</v>
      </c>
      <c r="BI94" s="3" t="e">
        <f t="shared" si="435"/>
        <v>#NUM!</v>
      </c>
      <c r="BJ94" s="44" t="str">
        <f t="shared" si="436"/>
        <v/>
      </c>
      <c r="BK94" s="52">
        <f t="shared" si="353"/>
        <v>2</v>
      </c>
      <c r="BL94" s="52" t="str">
        <f t="shared" ca="1" si="538"/>
        <v xml:space="preserve"> </v>
      </c>
      <c r="BM94" s="52" t="str">
        <f t="shared" ca="1" si="539"/>
        <v xml:space="preserve"> </v>
      </c>
      <c r="BN94" s="52" t="str">
        <f t="shared" ca="1" si="539"/>
        <v xml:space="preserve"> </v>
      </c>
      <c r="BO94" s="52" t="str">
        <f t="shared" ca="1" si="539"/>
        <v xml:space="preserve"> </v>
      </c>
      <c r="BP94" s="52" t="str">
        <f t="shared" ca="1" si="539"/>
        <v xml:space="preserve"> </v>
      </c>
      <c r="BQ94" s="52" t="str">
        <f t="shared" ca="1" si="540"/>
        <v xml:space="preserve"> </v>
      </c>
      <c r="BR94" s="52" t="e">
        <f t="shared" ca="1" si="354"/>
        <v>#N/A</v>
      </c>
      <c r="BS94" s="52"/>
      <c r="BT94" s="3" t="str">
        <f t="shared" si="355"/>
        <v/>
      </c>
      <c r="BU94" s="3">
        <f t="shared" si="356"/>
        <v>0</v>
      </c>
      <c r="BV94" s="3">
        <f t="shared" si="437"/>
        <v>1</v>
      </c>
      <c r="BW94" s="3">
        <f t="shared" si="438"/>
        <v>0</v>
      </c>
      <c r="BX94" s="3" t="str">
        <f t="shared" ca="1" si="357"/>
        <v xml:space="preserve"> </v>
      </c>
      <c r="BY94" s="3" t="str">
        <f t="shared" ca="1" si="541"/>
        <v/>
      </c>
      <c r="BZ94" s="3" t="str">
        <f t="shared" ca="1" si="541"/>
        <v/>
      </c>
      <c r="CA94" s="3" t="str">
        <f t="shared" ca="1" si="541"/>
        <v/>
      </c>
      <c r="CB94" s="3" t="str">
        <f t="shared" ca="1" si="541"/>
        <v/>
      </c>
      <c r="CC94" s="3" t="str">
        <f t="shared" ca="1" si="542"/>
        <v/>
      </c>
      <c r="CD94" s="3" t="str">
        <f t="shared" ca="1" si="358"/>
        <v/>
      </c>
      <c r="CE94" s="3" t="str">
        <f t="shared" ca="1" si="359"/>
        <v/>
      </c>
      <c r="CF94" s="3" t="str">
        <f t="shared" si="360"/>
        <v/>
      </c>
      <c r="CG94" s="37" t="e">
        <f t="shared" ca="1" si="361"/>
        <v>#N/A</v>
      </c>
      <c r="CH94" s="3" t="str">
        <f t="shared" si="362"/>
        <v/>
      </c>
      <c r="CI94" s="3">
        <f t="shared" si="439"/>
        <v>0</v>
      </c>
      <c r="CJ94" s="3">
        <f t="shared" si="529"/>
        <v>1</v>
      </c>
      <c r="CK94" s="3">
        <f t="shared" si="440"/>
        <v>0</v>
      </c>
      <c r="CL94" s="3" t="str">
        <f t="shared" ca="1" si="363"/>
        <v xml:space="preserve"> </v>
      </c>
      <c r="CM94" s="3" t="str">
        <f t="shared" ca="1" si="543"/>
        <v/>
      </c>
      <c r="CN94" s="3" t="str">
        <f t="shared" ca="1" si="543"/>
        <v/>
      </c>
      <c r="CO94" s="3" t="str">
        <f t="shared" ca="1" si="543"/>
        <v/>
      </c>
      <c r="CP94" s="3" t="str">
        <f t="shared" ca="1" si="543"/>
        <v/>
      </c>
      <c r="CQ94" s="3" t="str">
        <f t="shared" ca="1" si="544"/>
        <v/>
      </c>
      <c r="CR94" s="3" t="str">
        <f t="shared" ca="1" si="441"/>
        <v/>
      </c>
      <c r="CS94" s="3" t="str">
        <f t="shared" ca="1" si="364"/>
        <v/>
      </c>
      <c r="CT94" s="3" t="str">
        <f t="shared" si="442"/>
        <v/>
      </c>
      <c r="CU94" s="37" t="e">
        <f t="shared" ca="1" si="443"/>
        <v>#N/A</v>
      </c>
      <c r="CW94" s="3" t="str">
        <f t="shared" ca="1" si="444"/>
        <v/>
      </c>
      <c r="CX94" s="3">
        <f t="shared" ca="1" si="530"/>
        <v>0</v>
      </c>
      <c r="CY94" s="2">
        <f t="shared" ca="1" si="445"/>
        <v>0</v>
      </c>
      <c r="CZ94" s="3" t="str">
        <f t="shared" ca="1" si="365"/>
        <v/>
      </c>
      <c r="DA94" s="3" t="str">
        <f t="shared" ca="1" si="366"/>
        <v/>
      </c>
      <c r="DB94" s="3" t="str">
        <f t="shared" ca="1" si="367"/>
        <v/>
      </c>
      <c r="DC94" s="3" t="str">
        <f t="shared" ca="1" si="368"/>
        <v/>
      </c>
      <c r="DD94" s="37" t="e">
        <f t="shared" ca="1" si="369"/>
        <v>#N/A</v>
      </c>
      <c r="DE94" s="3" t="str">
        <f t="shared" ca="1" si="446"/>
        <v/>
      </c>
      <c r="DF94" s="3">
        <f t="shared" ca="1" si="531"/>
        <v>0</v>
      </c>
      <c r="DG94" s="2">
        <f t="shared" ca="1" si="447"/>
        <v>0</v>
      </c>
      <c r="DH94" s="3" t="str">
        <f t="shared" ca="1" si="370"/>
        <v/>
      </c>
      <c r="DI94" s="3" t="str">
        <f t="shared" ca="1" si="568"/>
        <v/>
      </c>
      <c r="DJ94" s="3" t="str">
        <f t="shared" ca="1" si="371"/>
        <v/>
      </c>
      <c r="DK94" s="3" t="str">
        <f t="shared" ca="1" si="448"/>
        <v/>
      </c>
      <c r="DL94" s="37" t="e">
        <f t="shared" ca="1" si="372"/>
        <v>#N/A</v>
      </c>
      <c r="DN94" s="2" t="str">
        <f t="shared" si="373"/>
        <v xml:space="preserve"> </v>
      </c>
      <c r="DO94" s="3" t="str">
        <f t="shared" si="449"/>
        <v xml:space="preserve"> </v>
      </c>
      <c r="DP94" s="3" t="str">
        <f t="shared" si="450"/>
        <v xml:space="preserve"> </v>
      </c>
      <c r="DT94" s="37" t="e">
        <f t="shared" si="374"/>
        <v>#N/A</v>
      </c>
      <c r="DU94" s="7">
        <v>87</v>
      </c>
      <c r="DV94" s="7">
        <v>36</v>
      </c>
      <c r="DW94" s="7">
        <v>52</v>
      </c>
      <c r="DX94" s="7"/>
      <c r="DY94" s="7" t="e">
        <f t="shared" si="375"/>
        <v>#NUM!</v>
      </c>
      <c r="DZ94" s="7" t="e">
        <f t="shared" si="376"/>
        <v>#NUM!</v>
      </c>
      <c r="EA94" s="7" t="e">
        <f t="shared" si="377"/>
        <v>#NUM!</v>
      </c>
      <c r="EB94" s="7" t="e">
        <f t="shared" si="451"/>
        <v>#NUM!</v>
      </c>
      <c r="EC94" s="3" t="e">
        <f t="shared" si="378"/>
        <v>#NUM!</v>
      </c>
      <c r="ED94" s="3" t="str">
        <f t="shared" si="452"/>
        <v/>
      </c>
      <c r="EE94" s="3" t="e">
        <f t="shared" si="453"/>
        <v>#DIV/0!</v>
      </c>
      <c r="EF94" s="3" t="str">
        <f t="shared" si="454"/>
        <v/>
      </c>
      <c r="EG94" s="3" t="str">
        <f t="shared" si="455"/>
        <v/>
      </c>
      <c r="EH94" s="3" t="str">
        <f t="shared" si="456"/>
        <v/>
      </c>
      <c r="EI94" s="3" t="str">
        <f t="shared" si="457"/>
        <v/>
      </c>
      <c r="EJ94" s="3" t="e">
        <f t="shared" si="458"/>
        <v>#DIV/0!</v>
      </c>
      <c r="EK94" s="3" t="e">
        <f t="shared" si="459"/>
        <v>#DIV/0!</v>
      </c>
      <c r="EL94" s="3" t="str">
        <f t="shared" si="460"/>
        <v/>
      </c>
      <c r="EM94" s="3" t="str">
        <f t="shared" si="461"/>
        <v/>
      </c>
      <c r="EN94" s="3" t="str">
        <f t="shared" si="462"/>
        <v/>
      </c>
      <c r="EO94" s="3" t="e">
        <f t="shared" si="463"/>
        <v>#DIV/0!</v>
      </c>
      <c r="EP94" s="3" t="e">
        <f t="shared" si="464"/>
        <v>#DIV/0!</v>
      </c>
      <c r="EQ94" s="3" t="str">
        <f t="shared" si="465"/>
        <v/>
      </c>
      <c r="ER94" s="3" t="str">
        <f t="shared" si="466"/>
        <v/>
      </c>
      <c r="ES94" s="3" t="e">
        <f t="shared" si="467"/>
        <v>#DIV/0!</v>
      </c>
      <c r="ET94" s="3" t="e">
        <f t="shared" si="468"/>
        <v>#DIV/0!</v>
      </c>
      <c r="EU94" s="3" t="str">
        <f t="shared" si="469"/>
        <v/>
      </c>
      <c r="EV94" s="3" t="e">
        <f t="shared" si="470"/>
        <v>#DIV/0!</v>
      </c>
      <c r="EW94" s="3" t="e">
        <f t="shared" si="471"/>
        <v>#DIV/0!</v>
      </c>
      <c r="EX94" s="3" t="e">
        <f t="shared" si="472"/>
        <v>#NUM!</v>
      </c>
      <c r="EZ94" s="40">
        <f t="shared" si="379"/>
        <v>1</v>
      </c>
      <c r="FA94" s="9" t="e">
        <f t="shared" si="380"/>
        <v>#NUM!</v>
      </c>
      <c r="FB94" s="9" t="e">
        <f t="shared" si="381"/>
        <v>#N/A</v>
      </c>
      <c r="FC94" s="9" t="e">
        <f t="shared" si="382"/>
        <v>#N/A</v>
      </c>
      <c r="FD94" s="9" t="e">
        <f t="shared" si="383"/>
        <v>#N/A</v>
      </c>
      <c r="FE94" s="3" t="e">
        <f t="shared" si="473"/>
        <v>#NUM!</v>
      </c>
      <c r="FG94" s="3" t="str">
        <f t="shared" si="474"/>
        <v/>
      </c>
      <c r="FH94" s="3" t="e">
        <f t="shared" si="475"/>
        <v>#DIV/0!</v>
      </c>
      <c r="FI94" s="3" t="str">
        <f t="shared" si="476"/>
        <v/>
      </c>
      <c r="FJ94" s="3" t="str">
        <f t="shared" si="477"/>
        <v/>
      </c>
      <c r="FK94" s="3" t="str">
        <f t="shared" si="478"/>
        <v/>
      </c>
      <c r="FL94" s="3" t="str">
        <f t="shared" si="479"/>
        <v/>
      </c>
      <c r="FM94" s="3" t="e">
        <f t="shared" si="480"/>
        <v>#DIV/0!</v>
      </c>
      <c r="FN94" s="3" t="e">
        <f t="shared" si="481"/>
        <v>#DIV/0!</v>
      </c>
      <c r="FO94" s="3" t="str">
        <f t="shared" si="482"/>
        <v/>
      </c>
      <c r="FP94" s="3" t="str">
        <f t="shared" si="483"/>
        <v/>
      </c>
      <c r="FQ94" s="3" t="str">
        <f t="shared" si="484"/>
        <v/>
      </c>
      <c r="FR94" s="3" t="e">
        <f t="shared" si="485"/>
        <v>#DIV/0!</v>
      </c>
      <c r="FS94" s="3" t="e">
        <f t="shared" si="486"/>
        <v>#DIV/0!</v>
      </c>
      <c r="FT94" s="3" t="str">
        <f t="shared" si="487"/>
        <v/>
      </c>
      <c r="FU94" s="3" t="str">
        <f t="shared" si="488"/>
        <v/>
      </c>
      <c r="FV94" s="3" t="e">
        <f t="shared" si="489"/>
        <v>#DIV/0!</v>
      </c>
      <c r="FW94" s="3" t="e">
        <f t="shared" si="490"/>
        <v>#DIV/0!</v>
      </c>
      <c r="FX94" s="3" t="str">
        <f t="shared" si="491"/>
        <v/>
      </c>
      <c r="FY94" s="3" t="e">
        <f t="shared" si="492"/>
        <v>#DIV/0!</v>
      </c>
      <c r="FZ94" s="3" t="e">
        <f t="shared" si="493"/>
        <v>#DIV/0!</v>
      </c>
      <c r="GA94" s="3" t="e">
        <f t="shared" si="494"/>
        <v>#NUM!</v>
      </c>
      <c r="GB94" s="3" t="str">
        <f t="shared" si="495"/>
        <v/>
      </c>
      <c r="GC94" s="3" t="str">
        <f t="shared" si="496"/>
        <v/>
      </c>
      <c r="GD94" s="3" t="str">
        <f t="shared" si="497"/>
        <v/>
      </c>
      <c r="GE94" s="3" t="str">
        <f t="shared" si="498"/>
        <v/>
      </c>
      <c r="GF94" s="3" t="str">
        <f t="shared" si="499"/>
        <v/>
      </c>
      <c r="GG94" s="3" t="str">
        <f t="shared" si="500"/>
        <v/>
      </c>
      <c r="GI94" s="9" t="str">
        <f t="shared" si="532"/>
        <v/>
      </c>
      <c r="GJ94" s="9" t="str">
        <f t="shared" si="501"/>
        <v/>
      </c>
      <c r="GK94" s="9" t="str">
        <f t="shared" si="502"/>
        <v/>
      </c>
      <c r="GL94" s="41" t="e">
        <f t="shared" si="503"/>
        <v>#DIV/0!</v>
      </c>
      <c r="GM94" s="41" t="e">
        <f t="shared" si="504"/>
        <v>#DIV/0!</v>
      </c>
      <c r="GN94" s="41" t="e">
        <f t="shared" si="384"/>
        <v>#N/A</v>
      </c>
      <c r="GO94" s="41" t="e">
        <f t="shared" si="385"/>
        <v>#N/A</v>
      </c>
      <c r="GP94" s="3" t="e">
        <f t="shared" si="505"/>
        <v>#NUM!</v>
      </c>
      <c r="GQ94" s="55" t="e">
        <f t="shared" si="386"/>
        <v>#NUM!</v>
      </c>
      <c r="GR94" s="55" t="e">
        <f t="shared" si="387"/>
        <v>#NUM!</v>
      </c>
      <c r="GS94" s="3" t="e">
        <f t="shared" si="388"/>
        <v>#NUM!</v>
      </c>
      <c r="GT94" s="3" t="e">
        <f t="shared" si="389"/>
        <v>#NUM!</v>
      </c>
      <c r="GU94" s="3" t="e">
        <f t="shared" si="390"/>
        <v>#NUM!</v>
      </c>
      <c r="GV94" s="3" t="e">
        <f t="shared" si="391"/>
        <v>#NUM!</v>
      </c>
      <c r="GX94" s="37" t="e">
        <f t="shared" si="392"/>
        <v>#NUM!</v>
      </c>
      <c r="GZ94" s="3" t="e">
        <f t="shared" si="393"/>
        <v>#NUM!</v>
      </c>
      <c r="HA94" s="3" t="e">
        <f t="shared" ca="1" si="533"/>
        <v>#NUM!</v>
      </c>
      <c r="HB94" s="2" t="e">
        <f t="shared" ca="1" si="536"/>
        <v>#NUM!</v>
      </c>
      <c r="HC94" s="2" t="e">
        <f t="shared" ca="1" si="537"/>
        <v>#NUM!</v>
      </c>
      <c r="HD94" s="39" t="e">
        <f t="shared" ca="1" si="506"/>
        <v>#NUM!</v>
      </c>
      <c r="HF94" s="3" t="str">
        <f t="shared" si="394"/>
        <v/>
      </c>
      <c r="HG94" s="3" t="str">
        <f t="shared" si="395"/>
        <v/>
      </c>
      <c r="HH94" s="3" t="str">
        <f t="shared" ca="1" si="545"/>
        <v xml:space="preserve"> </v>
      </c>
      <c r="HI94" s="3" t="str">
        <f t="shared" ca="1" si="546"/>
        <v/>
      </c>
      <c r="HJ94" s="3" t="str">
        <f t="shared" ca="1" si="546"/>
        <v/>
      </c>
      <c r="HK94" s="3" t="str">
        <f t="shared" ca="1" si="546"/>
        <v/>
      </c>
      <c r="HL94" s="3" t="str">
        <f t="shared" ca="1" si="546"/>
        <v/>
      </c>
      <c r="HM94" s="3" t="str">
        <f t="shared" ca="1" si="547"/>
        <v/>
      </c>
      <c r="HN94" s="3" t="str">
        <f t="shared" ca="1" si="547"/>
        <v/>
      </c>
      <c r="HO94" s="3" t="str">
        <f t="shared" ca="1" si="547"/>
        <v/>
      </c>
      <c r="HP94" s="37" t="e">
        <f t="shared" ca="1" si="396"/>
        <v>#N/A</v>
      </c>
      <c r="HQ94" s="3" t="str">
        <f t="shared" ca="1" si="548"/>
        <v xml:space="preserve"> </v>
      </c>
      <c r="HR94" s="3" t="str">
        <f t="shared" ca="1" si="549"/>
        <v/>
      </c>
      <c r="HS94" s="3" t="str">
        <f t="shared" ca="1" si="549"/>
        <v/>
      </c>
      <c r="HT94" s="3" t="str">
        <f t="shared" ca="1" si="549"/>
        <v/>
      </c>
      <c r="HU94" s="3" t="str">
        <f t="shared" ca="1" si="549"/>
        <v/>
      </c>
      <c r="HV94" s="3" t="str">
        <f t="shared" ca="1" si="550"/>
        <v/>
      </c>
      <c r="HW94" s="3" t="str">
        <f t="shared" ca="1" si="550"/>
        <v/>
      </c>
      <c r="HX94" s="3" t="str">
        <f t="shared" ca="1" si="550"/>
        <v/>
      </c>
      <c r="HY94" s="37" t="e">
        <f t="shared" ca="1" si="397"/>
        <v>#N/A</v>
      </c>
      <c r="IA94" s="3" t="e">
        <f t="shared" ca="1" si="507"/>
        <v>#NUM!</v>
      </c>
      <c r="IB94" s="3" t="e">
        <f t="shared" ca="1" si="534"/>
        <v>#NUM!</v>
      </c>
      <c r="IC94" s="2" t="e">
        <f t="shared" ca="1" si="508"/>
        <v>#NUM!</v>
      </c>
      <c r="ID94" s="37" t="e">
        <f t="shared" ca="1" si="398"/>
        <v>#NUM!</v>
      </c>
      <c r="IE94" s="3" t="e">
        <f t="shared" ca="1" si="509"/>
        <v>#NUM!</v>
      </c>
      <c r="IF94" s="3" t="e">
        <f t="shared" ca="1" si="510"/>
        <v>#NUM!</v>
      </c>
      <c r="IG94" s="2" t="e">
        <f t="shared" ca="1" si="511"/>
        <v>#NUM!</v>
      </c>
      <c r="IH94" s="37" t="e">
        <f t="shared" ca="1" si="399"/>
        <v>#NUM!</v>
      </c>
      <c r="II94" s="3" t="e">
        <f t="shared" si="512"/>
        <v>#N/A</v>
      </c>
      <c r="IJ94" s="3" t="e">
        <f t="shared" si="513"/>
        <v>#N/A</v>
      </c>
      <c r="IK94" s="3" t="e">
        <f t="shared" ca="1" si="557"/>
        <v>#N/A</v>
      </c>
      <c r="IL94" s="3" t="e">
        <f t="shared" ca="1" si="558"/>
        <v>#N/A</v>
      </c>
      <c r="IM94" s="3" t="e">
        <f t="shared" ca="1" si="558"/>
        <v>#N/A</v>
      </c>
      <c r="IN94" s="3" t="e">
        <f t="shared" ca="1" si="558"/>
        <v>#N/A</v>
      </c>
      <c r="IO94" s="3" t="e">
        <f t="shared" ca="1" si="558"/>
        <v>#N/A</v>
      </c>
      <c r="IP94" s="3" t="e">
        <f t="shared" ca="1" si="559"/>
        <v>#N/A</v>
      </c>
      <c r="IQ94" s="3" t="e">
        <f t="shared" ca="1" si="559"/>
        <v>#N/A</v>
      </c>
      <c r="IR94" s="3" t="e">
        <f t="shared" ca="1" si="559"/>
        <v>#N/A</v>
      </c>
      <c r="IS94" s="3" t="e">
        <f t="shared" ca="1" si="559"/>
        <v>#N/A</v>
      </c>
      <c r="IT94" s="3" t="e">
        <f t="shared" ca="1" si="560"/>
        <v>#N/A</v>
      </c>
      <c r="IU94" s="3" t="e">
        <f t="shared" ca="1" si="560"/>
        <v>#N/A</v>
      </c>
      <c r="IV94" s="3" t="e">
        <f t="shared" ca="1" si="560"/>
        <v>#N/A</v>
      </c>
      <c r="IW94" s="3" t="e">
        <f t="shared" ca="1" si="560"/>
        <v>#N/A</v>
      </c>
      <c r="IX94" s="3" t="e">
        <f t="shared" ca="1" si="561"/>
        <v>#N/A</v>
      </c>
      <c r="IY94" s="3" t="e">
        <f t="shared" ca="1" si="561"/>
        <v>#N/A</v>
      </c>
      <c r="IZ94" s="37" t="e">
        <f t="shared" ca="1" si="400"/>
        <v>#N/A</v>
      </c>
      <c r="JB94" s="3" t="str">
        <f t="shared" si="514"/>
        <v/>
      </c>
      <c r="JC94" s="55" t="e">
        <f t="shared" si="401"/>
        <v>#NUM!</v>
      </c>
      <c r="JD94" s="41" t="e">
        <f t="shared" si="515"/>
        <v>#NUM!</v>
      </c>
      <c r="JE94" s="41" t="e">
        <f t="shared" si="516"/>
        <v>#NUM!</v>
      </c>
      <c r="JF94" s="3" t="e">
        <f t="shared" si="517"/>
        <v>#NUM!</v>
      </c>
      <c r="JG94" s="41" t="e">
        <f t="shared" si="518"/>
        <v>#NUM!</v>
      </c>
      <c r="JH94" s="41" t="e">
        <f t="shared" si="519"/>
        <v>#NUM!</v>
      </c>
      <c r="JJ94" s="37" t="e">
        <f t="shared" si="520"/>
        <v>#NUM!</v>
      </c>
      <c r="JL94" s="3" t="e">
        <f t="shared" si="521"/>
        <v>#NUM!</v>
      </c>
      <c r="JM94" s="3" t="e">
        <f t="shared" ca="1" si="535"/>
        <v>#NUM!</v>
      </c>
      <c r="JP94" s="37" t="e">
        <f t="shared" ca="1" si="522"/>
        <v>#NUM!</v>
      </c>
      <c r="JR94" s="37" t="str">
        <f t="shared" si="523"/>
        <v/>
      </c>
      <c r="JS94" s="3" t="str">
        <f t="shared" si="524"/>
        <v/>
      </c>
      <c r="JT94" s="3" t="str">
        <f t="shared" ca="1" si="551"/>
        <v xml:space="preserve"> </v>
      </c>
      <c r="JU94" s="3" t="str">
        <f t="shared" ca="1" si="552"/>
        <v/>
      </c>
      <c r="JV94" s="3" t="str">
        <f t="shared" ca="1" si="552"/>
        <v/>
      </c>
      <c r="JW94" s="3" t="str">
        <f t="shared" ca="1" si="552"/>
        <v/>
      </c>
      <c r="JX94" s="3" t="str">
        <f t="shared" ca="1" si="552"/>
        <v/>
      </c>
      <c r="JY94" s="3" t="str">
        <f t="shared" ca="1" si="553"/>
        <v/>
      </c>
      <c r="JZ94" s="3" t="str">
        <f t="shared" ca="1" si="553"/>
        <v/>
      </c>
      <c r="KA94" s="3" t="str">
        <f t="shared" ca="1" si="553"/>
        <v/>
      </c>
      <c r="KB94" s="3" t="e">
        <f t="shared" ca="1" si="525"/>
        <v>#N/A</v>
      </c>
      <c r="KC94" s="3" t="str">
        <f t="shared" ca="1" si="554"/>
        <v xml:space="preserve"> </v>
      </c>
      <c r="KD94" s="3" t="str">
        <f t="shared" ca="1" si="555"/>
        <v/>
      </c>
      <c r="KE94" s="3" t="str">
        <f t="shared" ca="1" si="555"/>
        <v/>
      </c>
      <c r="KF94" s="3" t="str">
        <f t="shared" ca="1" si="555"/>
        <v/>
      </c>
      <c r="KG94" s="3" t="str">
        <f t="shared" ca="1" si="555"/>
        <v/>
      </c>
      <c r="KH94" s="3" t="str">
        <f t="shared" ca="1" si="556"/>
        <v/>
      </c>
      <c r="KI94" s="3" t="str">
        <f t="shared" ca="1" si="556"/>
        <v/>
      </c>
      <c r="KJ94" s="3" t="str">
        <f t="shared" ca="1" si="556"/>
        <v/>
      </c>
      <c r="KK94" s="3" t="e">
        <f t="shared" ca="1" si="526"/>
        <v>#N/A</v>
      </c>
      <c r="KU94" s="3" t="e">
        <f t="shared" si="527"/>
        <v>#NUM!</v>
      </c>
      <c r="KV94" s="3" t="e">
        <f t="shared" si="528"/>
        <v>#NUM!</v>
      </c>
      <c r="KW94" s="3" t="e">
        <f t="shared" ca="1" si="562"/>
        <v>#NUM!</v>
      </c>
      <c r="KX94" s="3" t="e">
        <f t="shared" ca="1" si="563"/>
        <v>#NUM!</v>
      </c>
      <c r="KY94" s="3" t="e">
        <f t="shared" ca="1" si="563"/>
        <v>#NUM!</v>
      </c>
      <c r="KZ94" s="3" t="e">
        <f t="shared" ca="1" si="563"/>
        <v>#NUM!</v>
      </c>
      <c r="LA94" s="3" t="e">
        <f t="shared" ca="1" si="563"/>
        <v>#NUM!</v>
      </c>
      <c r="LB94" s="3" t="e">
        <f t="shared" ca="1" si="564"/>
        <v>#NUM!</v>
      </c>
      <c r="LC94" s="3" t="e">
        <f t="shared" ca="1" si="564"/>
        <v>#NUM!</v>
      </c>
      <c r="LD94" s="3" t="e">
        <f t="shared" ca="1" si="564"/>
        <v>#NUM!</v>
      </c>
      <c r="LE94" s="3" t="e">
        <f t="shared" ca="1" si="564"/>
        <v>#NUM!</v>
      </c>
      <c r="LF94" s="3" t="e">
        <f t="shared" ca="1" si="565"/>
        <v>#NUM!</v>
      </c>
      <c r="LG94" s="3" t="e">
        <f t="shared" ca="1" si="565"/>
        <v>#NUM!</v>
      </c>
      <c r="LH94" s="3" t="e">
        <f t="shared" ca="1" si="565"/>
        <v>#NUM!</v>
      </c>
      <c r="LI94" s="3" t="e">
        <f t="shared" ca="1" si="565"/>
        <v>#NUM!</v>
      </c>
      <c r="LJ94" s="3" t="e">
        <f t="shared" ca="1" si="566"/>
        <v>#NUM!</v>
      </c>
      <c r="LK94" s="3" t="e">
        <f t="shared" ca="1" si="566"/>
        <v>#NUM!</v>
      </c>
      <c r="LL94" s="37" t="e">
        <f t="shared" ca="1" si="402"/>
        <v>#NUM!</v>
      </c>
    </row>
    <row r="95" spans="1:324" s="3" customFormat="1">
      <c r="A95" s="42" t="e">
        <f>IF(D95="","",Data!C103)</f>
        <v>#N/A</v>
      </c>
      <c r="B95" s="5" t="e">
        <f>IF(D95="","",Data!B103)</f>
        <v>#N/A</v>
      </c>
      <c r="C95" s="3">
        <v>87</v>
      </c>
      <c r="D95" s="3" t="e">
        <f>IF(Data!C103="", NA(), Data!C103)</f>
        <v>#N/A</v>
      </c>
      <c r="E95" s="3" t="str">
        <f>IF(Data!C103="", " ", Data!D103)</f>
        <v xml:space="preserve"> </v>
      </c>
      <c r="F95" s="3" t="str">
        <f>IF(E95=" "," ",Data!F$26)</f>
        <v xml:space="preserve"> </v>
      </c>
      <c r="G95" s="3" t="str">
        <f>IF($C95&lt;Data!$F$37,"x"," ")</f>
        <v xml:space="preserve"> </v>
      </c>
      <c r="H95" s="3" t="e">
        <f>IF(I95="",#REF!,I95)</f>
        <v>#N/A</v>
      </c>
      <c r="I95" s="2" t="e">
        <f t="shared" si="403"/>
        <v>#N/A</v>
      </c>
      <c r="J95" s="3" t="str">
        <f>IF(AND(Data!$F$37&lt;&gt;""),IF(AD95=$E95,1,""))</f>
        <v/>
      </c>
      <c r="K95" s="3">
        <f>IF(AND(Data!$F$40&lt;&gt;""),IF(AE95=$E95,2,""))</f>
        <v>2</v>
      </c>
      <c r="L95" s="3" t="str">
        <f>IF(AND(Data!$F$43&lt;&gt;""),IF(AF95=$E95,3,""))</f>
        <v/>
      </c>
      <c r="M95" s="3" t="str">
        <f>IF(AND(Data!$F$46&lt;&gt;""),IF(AG95=$E95,4,""))</f>
        <v/>
      </c>
      <c r="N95" s="3" t="str">
        <f>IF(AND(Data!$F$49&lt;&gt;""),IF(AH95=$E95,5,""))</f>
        <v/>
      </c>
      <c r="O95" s="3" t="str">
        <f>IF(AND(Calc!$LQ$3&lt;&gt;""),IF(AI95=$E95,6,""))</f>
        <v/>
      </c>
      <c r="P95" s="3">
        <f t="shared" si="404"/>
        <v>2</v>
      </c>
      <c r="Q95" s="3">
        <f t="shared" si="405"/>
        <v>2</v>
      </c>
      <c r="R95" s="3" t="str">
        <f t="shared" si="406"/>
        <v/>
      </c>
      <c r="S95" s="3" t="str">
        <f t="shared" si="407"/>
        <v/>
      </c>
      <c r="T95" s="3" t="str">
        <f t="shared" si="408"/>
        <v/>
      </c>
      <c r="U95" s="3">
        <f t="shared" si="409"/>
        <v>2</v>
      </c>
      <c r="V95" s="3">
        <f t="shared" si="410"/>
        <v>2</v>
      </c>
      <c r="W95" s="3" t="str">
        <f t="shared" si="411"/>
        <v/>
      </c>
      <c r="X95" s="3" t="str">
        <f t="shared" si="412"/>
        <v/>
      </c>
      <c r="Y95" s="3">
        <f t="shared" si="413"/>
        <v>2</v>
      </c>
      <c r="Z95" s="3">
        <f t="shared" si="414"/>
        <v>2</v>
      </c>
      <c r="AA95" s="3" t="str">
        <f t="shared" si="415"/>
        <v/>
      </c>
      <c r="AB95" s="3">
        <f t="shared" si="416"/>
        <v>2</v>
      </c>
      <c r="AC95" s="49">
        <f t="shared" si="417"/>
        <v>2</v>
      </c>
      <c r="AD95" s="3" t="str">
        <f>IF($C95&lt;Data!$F$37,E95,"")</f>
        <v/>
      </c>
      <c r="AE95" s="3" t="str">
        <f>IF(AND($C95&gt;=Data!$F$37),IF($C95&lt;Data!$F$40,E95,""))</f>
        <v xml:space="preserve"> </v>
      </c>
      <c r="AF95" s="3" t="b">
        <f>IF(AND($C95&gt;=Data!$F$40),IF($C95&lt;Data!$F$43,E95,""))</f>
        <v>0</v>
      </c>
      <c r="AG95" s="3" t="b">
        <f>IF(AND($C95&gt;=Data!$F$43),IF($C95&lt;Data!$F$46,E95,""))</f>
        <v>0</v>
      </c>
      <c r="AH95" s="3" t="b">
        <f>IF(AND($C95&gt;=Data!$F$46),IF($C95&lt;Data!$F$49,E95,""))</f>
        <v>0</v>
      </c>
      <c r="AI95" s="3" t="b">
        <f>IF(AND($C95&gt;=Data!$F$49),IF($C95&lt;=Calc!$LQ$3,E95,""))</f>
        <v>0</v>
      </c>
      <c r="AJ95" s="3" t="str">
        <f t="shared" si="349"/>
        <v xml:space="preserve"> </v>
      </c>
      <c r="AK95" s="3" t="str">
        <f t="shared" si="350"/>
        <v/>
      </c>
      <c r="AL95" s="3" t="e">
        <f t="shared" si="418"/>
        <v>#NUM!</v>
      </c>
      <c r="AM95" s="3" t="str">
        <f t="shared" si="419"/>
        <v/>
      </c>
      <c r="AN95" s="3" t="str">
        <f t="shared" si="420"/>
        <v/>
      </c>
      <c r="AO95" s="3" t="str">
        <f t="shared" si="421"/>
        <v/>
      </c>
      <c r="AP95" s="3" t="str">
        <f t="shared" si="422"/>
        <v/>
      </c>
      <c r="AQ95" s="3" t="e">
        <f t="shared" si="338"/>
        <v>#NUM!</v>
      </c>
      <c r="AR95" s="3" t="e">
        <f t="shared" si="339"/>
        <v>#NUM!</v>
      </c>
      <c r="AS95" s="3" t="str">
        <f t="shared" si="340"/>
        <v/>
      </c>
      <c r="AT95" s="3" t="str">
        <f t="shared" si="423"/>
        <v/>
      </c>
      <c r="AU95" s="3" t="str">
        <f t="shared" si="424"/>
        <v/>
      </c>
      <c r="AV95" s="3" t="e">
        <f t="shared" si="425"/>
        <v>#NUM!</v>
      </c>
      <c r="AW95" s="3" t="e">
        <f t="shared" si="426"/>
        <v>#NUM!</v>
      </c>
      <c r="AX95" s="3" t="str">
        <f t="shared" si="427"/>
        <v/>
      </c>
      <c r="AY95" s="3" t="str">
        <f t="shared" si="428"/>
        <v/>
      </c>
      <c r="AZ95" s="3" t="e">
        <f t="shared" si="429"/>
        <v>#NUM!</v>
      </c>
      <c r="BA95" s="3" t="e">
        <f t="shared" si="430"/>
        <v>#NUM!</v>
      </c>
      <c r="BB95" s="3" t="str">
        <f t="shared" si="431"/>
        <v/>
      </c>
      <c r="BC95" s="3" t="e">
        <f t="shared" si="432"/>
        <v>#NUM!</v>
      </c>
      <c r="BD95" s="3" t="e">
        <f t="shared" si="433"/>
        <v>#NUM!</v>
      </c>
      <c r="BE95" s="3" t="e">
        <f t="shared" si="434"/>
        <v>#NUM!</v>
      </c>
      <c r="BF95" s="9" t="e">
        <f t="shared" si="351"/>
        <v>#N/A</v>
      </c>
      <c r="BG95" s="3" t="e">
        <f t="shared" si="352"/>
        <v>#N/A</v>
      </c>
      <c r="BH95" s="3" t="e">
        <f t="shared" si="567"/>
        <v>#N/A</v>
      </c>
      <c r="BI95" s="3" t="e">
        <f t="shared" si="435"/>
        <v>#NUM!</v>
      </c>
      <c r="BJ95" s="44" t="str">
        <f t="shared" si="436"/>
        <v/>
      </c>
      <c r="BK95" s="52">
        <f t="shared" si="353"/>
        <v>2</v>
      </c>
      <c r="BL95" s="52" t="str">
        <f t="shared" ca="1" si="538"/>
        <v xml:space="preserve"> </v>
      </c>
      <c r="BM95" s="52" t="str">
        <f t="shared" ca="1" si="539"/>
        <v xml:space="preserve"> </v>
      </c>
      <c r="BN95" s="52" t="str">
        <f t="shared" ca="1" si="539"/>
        <v xml:space="preserve"> </v>
      </c>
      <c r="BO95" s="52" t="str">
        <f t="shared" ca="1" si="539"/>
        <v xml:space="preserve"> </v>
      </c>
      <c r="BP95" s="52" t="str">
        <f t="shared" ca="1" si="539"/>
        <v xml:space="preserve"> </v>
      </c>
      <c r="BQ95" s="52" t="str">
        <f t="shared" ca="1" si="540"/>
        <v xml:space="preserve"> </v>
      </c>
      <c r="BR95" s="52" t="e">
        <f t="shared" ca="1" si="354"/>
        <v>#N/A</v>
      </c>
      <c r="BS95" s="52"/>
      <c r="BT95" s="3" t="str">
        <f t="shared" si="355"/>
        <v/>
      </c>
      <c r="BU95" s="3">
        <f t="shared" si="356"/>
        <v>0</v>
      </c>
      <c r="BV95" s="3">
        <f t="shared" si="437"/>
        <v>1</v>
      </c>
      <c r="BW95" s="3">
        <f t="shared" si="438"/>
        <v>0</v>
      </c>
      <c r="BX95" s="3" t="str">
        <f t="shared" ca="1" si="357"/>
        <v xml:space="preserve"> </v>
      </c>
      <c r="BY95" s="3" t="str">
        <f t="shared" ca="1" si="541"/>
        <v/>
      </c>
      <c r="BZ95" s="3" t="str">
        <f t="shared" ca="1" si="541"/>
        <v/>
      </c>
      <c r="CA95" s="3" t="str">
        <f t="shared" ca="1" si="541"/>
        <v/>
      </c>
      <c r="CB95" s="3" t="str">
        <f t="shared" ca="1" si="541"/>
        <v/>
      </c>
      <c r="CC95" s="3" t="str">
        <f t="shared" ca="1" si="542"/>
        <v/>
      </c>
      <c r="CD95" s="3" t="str">
        <f t="shared" ca="1" si="358"/>
        <v/>
      </c>
      <c r="CE95" s="3" t="str">
        <f t="shared" ca="1" si="359"/>
        <v/>
      </c>
      <c r="CF95" s="3" t="str">
        <f t="shared" si="360"/>
        <v/>
      </c>
      <c r="CG95" s="37" t="e">
        <f t="shared" ca="1" si="361"/>
        <v>#N/A</v>
      </c>
      <c r="CH95" s="3" t="str">
        <f t="shared" si="362"/>
        <v/>
      </c>
      <c r="CI95" s="3">
        <f t="shared" si="439"/>
        <v>0</v>
      </c>
      <c r="CJ95" s="3">
        <f t="shared" si="529"/>
        <v>1</v>
      </c>
      <c r="CK95" s="3">
        <f t="shared" si="440"/>
        <v>0</v>
      </c>
      <c r="CL95" s="3" t="str">
        <f t="shared" ca="1" si="363"/>
        <v xml:space="preserve"> </v>
      </c>
      <c r="CM95" s="3" t="str">
        <f t="shared" ca="1" si="543"/>
        <v/>
      </c>
      <c r="CN95" s="3" t="str">
        <f t="shared" ca="1" si="543"/>
        <v/>
      </c>
      <c r="CO95" s="3" t="str">
        <f t="shared" ca="1" si="543"/>
        <v/>
      </c>
      <c r="CP95" s="3" t="str">
        <f t="shared" ca="1" si="543"/>
        <v/>
      </c>
      <c r="CQ95" s="3" t="str">
        <f t="shared" ca="1" si="544"/>
        <v/>
      </c>
      <c r="CR95" s="3" t="str">
        <f t="shared" ca="1" si="441"/>
        <v/>
      </c>
      <c r="CS95" s="3" t="str">
        <f t="shared" ca="1" si="364"/>
        <v/>
      </c>
      <c r="CT95" s="3" t="str">
        <f t="shared" si="442"/>
        <v/>
      </c>
      <c r="CU95" s="37" t="e">
        <f t="shared" ca="1" si="443"/>
        <v>#N/A</v>
      </c>
      <c r="CW95" s="3" t="str">
        <f t="shared" ca="1" si="444"/>
        <v/>
      </c>
      <c r="CX95" s="3">
        <f t="shared" ca="1" si="530"/>
        <v>0</v>
      </c>
      <c r="CY95" s="2">
        <f t="shared" ca="1" si="445"/>
        <v>0</v>
      </c>
      <c r="CZ95" s="3" t="str">
        <f t="shared" ca="1" si="365"/>
        <v/>
      </c>
      <c r="DA95" s="3" t="str">
        <f t="shared" ca="1" si="366"/>
        <v/>
      </c>
      <c r="DB95" s="3" t="str">
        <f t="shared" ca="1" si="367"/>
        <v/>
      </c>
      <c r="DC95" s="3" t="str">
        <f t="shared" ca="1" si="368"/>
        <v/>
      </c>
      <c r="DD95" s="37" t="e">
        <f t="shared" ca="1" si="369"/>
        <v>#N/A</v>
      </c>
      <c r="DE95" s="3" t="str">
        <f t="shared" ca="1" si="446"/>
        <v/>
      </c>
      <c r="DF95" s="3">
        <f t="shared" ca="1" si="531"/>
        <v>0</v>
      </c>
      <c r="DG95" s="2">
        <f t="shared" ca="1" si="447"/>
        <v>0</v>
      </c>
      <c r="DH95" s="3" t="str">
        <f t="shared" ca="1" si="370"/>
        <v/>
      </c>
      <c r="DI95" s="3" t="str">
        <f t="shared" ca="1" si="568"/>
        <v/>
      </c>
      <c r="DJ95" s="3" t="str">
        <f t="shared" ca="1" si="371"/>
        <v/>
      </c>
      <c r="DK95" s="3" t="str">
        <f t="shared" ca="1" si="448"/>
        <v/>
      </c>
      <c r="DL95" s="37" t="e">
        <f t="shared" ca="1" si="372"/>
        <v>#N/A</v>
      </c>
      <c r="DN95" s="2" t="str">
        <f t="shared" si="373"/>
        <v xml:space="preserve"> </v>
      </c>
      <c r="DO95" s="3" t="str">
        <f t="shared" si="449"/>
        <v xml:space="preserve"> </v>
      </c>
      <c r="DP95" s="3" t="str">
        <f t="shared" si="450"/>
        <v xml:space="preserve"> </v>
      </c>
      <c r="DT95" s="37" t="e">
        <f t="shared" si="374"/>
        <v>#N/A</v>
      </c>
      <c r="DU95" s="7">
        <v>88</v>
      </c>
      <c r="DV95" s="7">
        <v>36</v>
      </c>
      <c r="DW95" s="7">
        <v>53</v>
      </c>
      <c r="DX95" s="7"/>
      <c r="DY95" s="7" t="e">
        <f t="shared" si="375"/>
        <v>#NUM!</v>
      </c>
      <c r="DZ95" s="7" t="e">
        <f t="shared" si="376"/>
        <v>#NUM!</v>
      </c>
      <c r="EA95" s="7" t="e">
        <f t="shared" si="377"/>
        <v>#NUM!</v>
      </c>
      <c r="EB95" s="7" t="e">
        <f t="shared" si="451"/>
        <v>#NUM!</v>
      </c>
      <c r="EC95" s="3" t="e">
        <f t="shared" si="378"/>
        <v>#NUM!</v>
      </c>
      <c r="ED95" s="3" t="str">
        <f t="shared" si="452"/>
        <v/>
      </c>
      <c r="EE95" s="3" t="e">
        <f t="shared" si="453"/>
        <v>#DIV/0!</v>
      </c>
      <c r="EF95" s="3" t="str">
        <f t="shared" si="454"/>
        <v/>
      </c>
      <c r="EG95" s="3" t="str">
        <f t="shared" si="455"/>
        <v/>
      </c>
      <c r="EH95" s="3" t="str">
        <f t="shared" si="456"/>
        <v/>
      </c>
      <c r="EI95" s="3" t="str">
        <f t="shared" si="457"/>
        <v/>
      </c>
      <c r="EJ95" s="3" t="e">
        <f t="shared" si="458"/>
        <v>#DIV/0!</v>
      </c>
      <c r="EK95" s="3" t="e">
        <f t="shared" si="459"/>
        <v>#DIV/0!</v>
      </c>
      <c r="EL95" s="3" t="str">
        <f t="shared" si="460"/>
        <v/>
      </c>
      <c r="EM95" s="3" t="str">
        <f t="shared" si="461"/>
        <v/>
      </c>
      <c r="EN95" s="3" t="str">
        <f t="shared" si="462"/>
        <v/>
      </c>
      <c r="EO95" s="3" t="e">
        <f t="shared" si="463"/>
        <v>#DIV/0!</v>
      </c>
      <c r="EP95" s="3" t="e">
        <f t="shared" si="464"/>
        <v>#DIV/0!</v>
      </c>
      <c r="EQ95" s="3" t="str">
        <f t="shared" si="465"/>
        <v/>
      </c>
      <c r="ER95" s="3" t="str">
        <f t="shared" si="466"/>
        <v/>
      </c>
      <c r="ES95" s="3" t="e">
        <f t="shared" si="467"/>
        <v>#DIV/0!</v>
      </c>
      <c r="ET95" s="3" t="e">
        <f t="shared" si="468"/>
        <v>#DIV/0!</v>
      </c>
      <c r="EU95" s="3" t="str">
        <f t="shared" si="469"/>
        <v/>
      </c>
      <c r="EV95" s="3" t="e">
        <f t="shared" si="470"/>
        <v>#DIV/0!</v>
      </c>
      <c r="EW95" s="3" t="e">
        <f t="shared" si="471"/>
        <v>#DIV/0!</v>
      </c>
      <c r="EX95" s="3" t="e">
        <f t="shared" si="472"/>
        <v>#NUM!</v>
      </c>
      <c r="EZ95" s="40">
        <f t="shared" si="379"/>
        <v>1</v>
      </c>
      <c r="FA95" s="9" t="e">
        <f t="shared" si="380"/>
        <v>#NUM!</v>
      </c>
      <c r="FB95" s="9" t="e">
        <f t="shared" si="381"/>
        <v>#N/A</v>
      </c>
      <c r="FC95" s="9" t="e">
        <f t="shared" si="382"/>
        <v>#N/A</v>
      </c>
      <c r="FD95" s="9" t="e">
        <f t="shared" si="383"/>
        <v>#N/A</v>
      </c>
      <c r="FE95" s="3" t="e">
        <f t="shared" si="473"/>
        <v>#NUM!</v>
      </c>
      <c r="FG95" s="3" t="str">
        <f t="shared" si="474"/>
        <v/>
      </c>
      <c r="FH95" s="3" t="e">
        <f t="shared" si="475"/>
        <v>#DIV/0!</v>
      </c>
      <c r="FI95" s="3" t="str">
        <f t="shared" si="476"/>
        <v/>
      </c>
      <c r="FJ95" s="3" t="str">
        <f t="shared" si="477"/>
        <v/>
      </c>
      <c r="FK95" s="3" t="str">
        <f t="shared" si="478"/>
        <v/>
      </c>
      <c r="FL95" s="3" t="str">
        <f t="shared" si="479"/>
        <v/>
      </c>
      <c r="FM95" s="3" t="e">
        <f t="shared" si="480"/>
        <v>#DIV/0!</v>
      </c>
      <c r="FN95" s="3" t="e">
        <f t="shared" si="481"/>
        <v>#DIV/0!</v>
      </c>
      <c r="FO95" s="3" t="str">
        <f t="shared" si="482"/>
        <v/>
      </c>
      <c r="FP95" s="3" t="str">
        <f t="shared" si="483"/>
        <v/>
      </c>
      <c r="FQ95" s="3" t="str">
        <f t="shared" si="484"/>
        <v/>
      </c>
      <c r="FR95" s="3" t="e">
        <f t="shared" si="485"/>
        <v>#DIV/0!</v>
      </c>
      <c r="FS95" s="3" t="e">
        <f t="shared" si="486"/>
        <v>#DIV/0!</v>
      </c>
      <c r="FT95" s="3" t="str">
        <f t="shared" si="487"/>
        <v/>
      </c>
      <c r="FU95" s="3" t="str">
        <f t="shared" si="488"/>
        <v/>
      </c>
      <c r="FV95" s="3" t="e">
        <f t="shared" si="489"/>
        <v>#DIV/0!</v>
      </c>
      <c r="FW95" s="3" t="e">
        <f t="shared" si="490"/>
        <v>#DIV/0!</v>
      </c>
      <c r="FX95" s="3" t="str">
        <f t="shared" si="491"/>
        <v/>
      </c>
      <c r="FY95" s="3" t="e">
        <f t="shared" si="492"/>
        <v>#DIV/0!</v>
      </c>
      <c r="FZ95" s="3" t="e">
        <f t="shared" si="493"/>
        <v>#DIV/0!</v>
      </c>
      <c r="GA95" s="3" t="e">
        <f t="shared" si="494"/>
        <v>#NUM!</v>
      </c>
      <c r="GB95" s="3" t="str">
        <f t="shared" si="495"/>
        <v/>
      </c>
      <c r="GC95" s="3" t="str">
        <f t="shared" si="496"/>
        <v/>
      </c>
      <c r="GD95" s="3" t="str">
        <f t="shared" si="497"/>
        <v/>
      </c>
      <c r="GE95" s="3" t="str">
        <f t="shared" si="498"/>
        <v/>
      </c>
      <c r="GF95" s="3" t="str">
        <f t="shared" si="499"/>
        <v/>
      </c>
      <c r="GG95" s="3" t="str">
        <f t="shared" si="500"/>
        <v/>
      </c>
      <c r="GI95" s="9" t="str">
        <f t="shared" si="532"/>
        <v/>
      </c>
      <c r="GJ95" s="9" t="str">
        <f t="shared" si="501"/>
        <v/>
      </c>
      <c r="GK95" s="9" t="str">
        <f t="shared" si="502"/>
        <v/>
      </c>
      <c r="GL95" s="41" t="e">
        <f t="shared" si="503"/>
        <v>#DIV/0!</v>
      </c>
      <c r="GM95" s="41" t="e">
        <f t="shared" si="504"/>
        <v>#DIV/0!</v>
      </c>
      <c r="GN95" s="41" t="e">
        <f t="shared" si="384"/>
        <v>#N/A</v>
      </c>
      <c r="GO95" s="41" t="e">
        <f t="shared" si="385"/>
        <v>#N/A</v>
      </c>
      <c r="GP95" s="3" t="e">
        <f t="shared" si="505"/>
        <v>#NUM!</v>
      </c>
      <c r="GQ95" s="55" t="e">
        <f t="shared" si="386"/>
        <v>#NUM!</v>
      </c>
      <c r="GR95" s="55" t="e">
        <f t="shared" si="387"/>
        <v>#NUM!</v>
      </c>
      <c r="GS95" s="3" t="e">
        <f t="shared" si="388"/>
        <v>#NUM!</v>
      </c>
      <c r="GT95" s="3" t="e">
        <f t="shared" si="389"/>
        <v>#NUM!</v>
      </c>
      <c r="GU95" s="3" t="e">
        <f t="shared" si="390"/>
        <v>#NUM!</v>
      </c>
      <c r="GV95" s="3" t="e">
        <f t="shared" si="391"/>
        <v>#NUM!</v>
      </c>
      <c r="GX95" s="37" t="e">
        <f t="shared" si="392"/>
        <v>#NUM!</v>
      </c>
      <c r="GZ95" s="3" t="e">
        <f t="shared" si="393"/>
        <v>#NUM!</v>
      </c>
      <c r="HA95" s="3" t="e">
        <f t="shared" ca="1" si="533"/>
        <v>#NUM!</v>
      </c>
      <c r="HB95" s="2" t="e">
        <f t="shared" ca="1" si="536"/>
        <v>#NUM!</v>
      </c>
      <c r="HC95" s="2" t="e">
        <f t="shared" ca="1" si="537"/>
        <v>#NUM!</v>
      </c>
      <c r="HD95" s="39" t="e">
        <f t="shared" ca="1" si="506"/>
        <v>#NUM!</v>
      </c>
      <c r="HF95" s="3" t="str">
        <f t="shared" si="394"/>
        <v/>
      </c>
      <c r="HG95" s="3" t="str">
        <f t="shared" si="395"/>
        <v/>
      </c>
      <c r="HH95" s="3" t="str">
        <f t="shared" ca="1" si="545"/>
        <v xml:space="preserve"> </v>
      </c>
      <c r="HI95" s="3" t="str">
        <f t="shared" ca="1" si="546"/>
        <v/>
      </c>
      <c r="HJ95" s="3" t="str">
        <f t="shared" ca="1" si="546"/>
        <v/>
      </c>
      <c r="HK95" s="3" t="str">
        <f t="shared" ca="1" si="546"/>
        <v/>
      </c>
      <c r="HL95" s="3" t="str">
        <f t="shared" ca="1" si="546"/>
        <v/>
      </c>
      <c r="HM95" s="3" t="str">
        <f t="shared" ca="1" si="547"/>
        <v/>
      </c>
      <c r="HN95" s="3" t="str">
        <f t="shared" ca="1" si="547"/>
        <v/>
      </c>
      <c r="HO95" s="3" t="str">
        <f t="shared" ca="1" si="547"/>
        <v/>
      </c>
      <c r="HP95" s="37" t="e">
        <f t="shared" ca="1" si="396"/>
        <v>#N/A</v>
      </c>
      <c r="HQ95" s="3" t="str">
        <f t="shared" ca="1" si="548"/>
        <v xml:space="preserve"> </v>
      </c>
      <c r="HR95" s="3" t="str">
        <f t="shared" ca="1" si="549"/>
        <v/>
      </c>
      <c r="HS95" s="3" t="str">
        <f t="shared" ca="1" si="549"/>
        <v/>
      </c>
      <c r="HT95" s="3" t="str">
        <f t="shared" ca="1" si="549"/>
        <v/>
      </c>
      <c r="HU95" s="3" t="str">
        <f t="shared" ca="1" si="549"/>
        <v/>
      </c>
      <c r="HV95" s="3" t="str">
        <f t="shared" ca="1" si="550"/>
        <v/>
      </c>
      <c r="HW95" s="3" t="str">
        <f t="shared" ca="1" si="550"/>
        <v/>
      </c>
      <c r="HX95" s="3" t="str">
        <f t="shared" ca="1" si="550"/>
        <v/>
      </c>
      <c r="HY95" s="37" t="e">
        <f t="shared" ca="1" si="397"/>
        <v>#N/A</v>
      </c>
      <c r="IA95" s="3" t="e">
        <f t="shared" ca="1" si="507"/>
        <v>#NUM!</v>
      </c>
      <c r="IB95" s="3" t="e">
        <f t="shared" ca="1" si="534"/>
        <v>#NUM!</v>
      </c>
      <c r="IC95" s="2" t="e">
        <f t="shared" ca="1" si="508"/>
        <v>#NUM!</v>
      </c>
      <c r="ID95" s="37" t="e">
        <f t="shared" ca="1" si="398"/>
        <v>#NUM!</v>
      </c>
      <c r="IE95" s="3" t="e">
        <f t="shared" ca="1" si="509"/>
        <v>#NUM!</v>
      </c>
      <c r="IF95" s="3" t="e">
        <f t="shared" ca="1" si="510"/>
        <v>#NUM!</v>
      </c>
      <c r="IG95" s="2" t="e">
        <f t="shared" ca="1" si="511"/>
        <v>#NUM!</v>
      </c>
      <c r="IH95" s="37" t="e">
        <f t="shared" ca="1" si="399"/>
        <v>#NUM!</v>
      </c>
      <c r="II95" s="3" t="e">
        <f t="shared" si="512"/>
        <v>#N/A</v>
      </c>
      <c r="IJ95" s="3" t="e">
        <f t="shared" si="513"/>
        <v>#N/A</v>
      </c>
      <c r="IK95" s="3" t="e">
        <f t="shared" ca="1" si="557"/>
        <v>#N/A</v>
      </c>
      <c r="IL95" s="3" t="e">
        <f t="shared" ca="1" si="558"/>
        <v>#N/A</v>
      </c>
      <c r="IM95" s="3" t="e">
        <f t="shared" ca="1" si="558"/>
        <v>#N/A</v>
      </c>
      <c r="IN95" s="3" t="e">
        <f t="shared" ca="1" si="558"/>
        <v>#N/A</v>
      </c>
      <c r="IO95" s="3" t="e">
        <f t="shared" ca="1" si="558"/>
        <v>#N/A</v>
      </c>
      <c r="IP95" s="3" t="e">
        <f t="shared" ca="1" si="559"/>
        <v>#N/A</v>
      </c>
      <c r="IQ95" s="3" t="e">
        <f t="shared" ca="1" si="559"/>
        <v>#N/A</v>
      </c>
      <c r="IR95" s="3" t="e">
        <f t="shared" ca="1" si="559"/>
        <v>#N/A</v>
      </c>
      <c r="IS95" s="3" t="e">
        <f t="shared" ca="1" si="559"/>
        <v>#N/A</v>
      </c>
      <c r="IT95" s="3" t="e">
        <f t="shared" ca="1" si="560"/>
        <v>#N/A</v>
      </c>
      <c r="IU95" s="3" t="e">
        <f t="shared" ca="1" si="560"/>
        <v>#N/A</v>
      </c>
      <c r="IV95" s="3" t="e">
        <f t="shared" ca="1" si="560"/>
        <v>#N/A</v>
      </c>
      <c r="IW95" s="3" t="e">
        <f t="shared" ca="1" si="560"/>
        <v>#N/A</v>
      </c>
      <c r="IX95" s="3" t="e">
        <f t="shared" ca="1" si="561"/>
        <v>#N/A</v>
      </c>
      <c r="IY95" s="3" t="e">
        <f t="shared" ca="1" si="561"/>
        <v>#N/A</v>
      </c>
      <c r="IZ95" s="37" t="e">
        <f t="shared" ca="1" si="400"/>
        <v>#N/A</v>
      </c>
      <c r="JB95" s="3" t="str">
        <f t="shared" si="514"/>
        <v/>
      </c>
      <c r="JC95" s="55" t="e">
        <f t="shared" si="401"/>
        <v>#NUM!</v>
      </c>
      <c r="JD95" s="41" t="e">
        <f t="shared" si="515"/>
        <v>#NUM!</v>
      </c>
      <c r="JE95" s="41" t="e">
        <f t="shared" si="516"/>
        <v>#NUM!</v>
      </c>
      <c r="JF95" s="3" t="e">
        <f t="shared" si="517"/>
        <v>#NUM!</v>
      </c>
      <c r="JG95" s="41" t="e">
        <f t="shared" si="518"/>
        <v>#NUM!</v>
      </c>
      <c r="JH95" s="41" t="e">
        <f t="shared" si="519"/>
        <v>#NUM!</v>
      </c>
      <c r="JJ95" s="37" t="e">
        <f t="shared" si="520"/>
        <v>#NUM!</v>
      </c>
      <c r="JL95" s="3" t="e">
        <f t="shared" si="521"/>
        <v>#NUM!</v>
      </c>
      <c r="JM95" s="3" t="e">
        <f t="shared" ca="1" si="535"/>
        <v>#NUM!</v>
      </c>
      <c r="JP95" s="37" t="e">
        <f t="shared" ca="1" si="522"/>
        <v>#NUM!</v>
      </c>
      <c r="JR95" s="37" t="str">
        <f t="shared" si="523"/>
        <v/>
      </c>
      <c r="JS95" s="3" t="str">
        <f t="shared" si="524"/>
        <v/>
      </c>
      <c r="JT95" s="3" t="str">
        <f t="shared" ca="1" si="551"/>
        <v xml:space="preserve"> </v>
      </c>
      <c r="JU95" s="3" t="str">
        <f t="shared" ca="1" si="552"/>
        <v/>
      </c>
      <c r="JV95" s="3" t="str">
        <f t="shared" ca="1" si="552"/>
        <v/>
      </c>
      <c r="JW95" s="3" t="str">
        <f t="shared" ca="1" si="552"/>
        <v/>
      </c>
      <c r="JX95" s="3" t="str">
        <f t="shared" ca="1" si="552"/>
        <v/>
      </c>
      <c r="JY95" s="3" t="str">
        <f t="shared" ca="1" si="553"/>
        <v/>
      </c>
      <c r="JZ95" s="3" t="str">
        <f t="shared" ca="1" si="553"/>
        <v/>
      </c>
      <c r="KA95" s="3" t="str">
        <f t="shared" ca="1" si="553"/>
        <v/>
      </c>
      <c r="KB95" s="3" t="e">
        <f t="shared" ca="1" si="525"/>
        <v>#N/A</v>
      </c>
      <c r="KC95" s="3" t="str">
        <f t="shared" ca="1" si="554"/>
        <v xml:space="preserve"> </v>
      </c>
      <c r="KD95" s="3" t="str">
        <f t="shared" ca="1" si="555"/>
        <v/>
      </c>
      <c r="KE95" s="3" t="str">
        <f t="shared" ca="1" si="555"/>
        <v/>
      </c>
      <c r="KF95" s="3" t="str">
        <f t="shared" ca="1" si="555"/>
        <v/>
      </c>
      <c r="KG95" s="3" t="str">
        <f t="shared" ca="1" si="555"/>
        <v/>
      </c>
      <c r="KH95" s="3" t="str">
        <f t="shared" ca="1" si="556"/>
        <v/>
      </c>
      <c r="KI95" s="3" t="str">
        <f t="shared" ca="1" si="556"/>
        <v/>
      </c>
      <c r="KJ95" s="3" t="str">
        <f t="shared" ca="1" si="556"/>
        <v/>
      </c>
      <c r="KK95" s="3" t="e">
        <f t="shared" ca="1" si="526"/>
        <v>#N/A</v>
      </c>
      <c r="KU95" s="3" t="e">
        <f t="shared" si="527"/>
        <v>#NUM!</v>
      </c>
      <c r="KV95" s="3" t="e">
        <f t="shared" si="528"/>
        <v>#NUM!</v>
      </c>
      <c r="KW95" s="3" t="e">
        <f t="shared" ca="1" si="562"/>
        <v>#NUM!</v>
      </c>
      <c r="KX95" s="3" t="e">
        <f t="shared" ca="1" si="563"/>
        <v>#NUM!</v>
      </c>
      <c r="KY95" s="3" t="e">
        <f t="shared" ca="1" si="563"/>
        <v>#NUM!</v>
      </c>
      <c r="KZ95" s="3" t="e">
        <f t="shared" ca="1" si="563"/>
        <v>#NUM!</v>
      </c>
      <c r="LA95" s="3" t="e">
        <f t="shared" ca="1" si="563"/>
        <v>#NUM!</v>
      </c>
      <c r="LB95" s="3" t="e">
        <f t="shared" ca="1" si="564"/>
        <v>#NUM!</v>
      </c>
      <c r="LC95" s="3" t="e">
        <f t="shared" ca="1" si="564"/>
        <v>#NUM!</v>
      </c>
      <c r="LD95" s="3" t="e">
        <f t="shared" ca="1" si="564"/>
        <v>#NUM!</v>
      </c>
      <c r="LE95" s="3" t="e">
        <f t="shared" ca="1" si="564"/>
        <v>#NUM!</v>
      </c>
      <c r="LF95" s="3" t="e">
        <f t="shared" ca="1" si="565"/>
        <v>#NUM!</v>
      </c>
      <c r="LG95" s="3" t="e">
        <f t="shared" ca="1" si="565"/>
        <v>#NUM!</v>
      </c>
      <c r="LH95" s="3" t="e">
        <f t="shared" ca="1" si="565"/>
        <v>#NUM!</v>
      </c>
      <c r="LI95" s="3" t="e">
        <f t="shared" ca="1" si="565"/>
        <v>#NUM!</v>
      </c>
      <c r="LJ95" s="3" t="e">
        <f t="shared" ca="1" si="566"/>
        <v>#NUM!</v>
      </c>
      <c r="LK95" s="3" t="e">
        <f t="shared" ca="1" si="566"/>
        <v>#NUM!</v>
      </c>
      <c r="LL95" s="37" t="e">
        <f t="shared" ca="1" si="402"/>
        <v>#NUM!</v>
      </c>
    </row>
    <row r="96" spans="1:324" s="3" customFormat="1">
      <c r="A96" s="42" t="e">
        <f>IF(D96="","",Data!C104)</f>
        <v>#N/A</v>
      </c>
      <c r="B96" s="5" t="e">
        <f>IF(D96="","",Data!B104)</f>
        <v>#N/A</v>
      </c>
      <c r="C96" s="3">
        <v>88</v>
      </c>
      <c r="D96" s="3" t="e">
        <f>IF(Data!C104="", NA(), Data!C104)</f>
        <v>#N/A</v>
      </c>
      <c r="E96" s="3" t="str">
        <f>IF(Data!C104="", " ", Data!D104)</f>
        <v xml:space="preserve"> </v>
      </c>
      <c r="F96" s="3" t="str">
        <f>IF(E96=" "," ",Data!F$26)</f>
        <v xml:space="preserve"> </v>
      </c>
      <c r="G96" s="3" t="str">
        <f>IF($C96&lt;Data!$F$37,"x"," ")</f>
        <v xml:space="preserve"> </v>
      </c>
      <c r="H96" s="3" t="e">
        <f>IF(I96="",#REF!,I96)</f>
        <v>#N/A</v>
      </c>
      <c r="I96" s="2" t="e">
        <f t="shared" si="403"/>
        <v>#N/A</v>
      </c>
      <c r="J96" s="3" t="str">
        <f>IF(AND(Data!$F$37&lt;&gt;""),IF(AD96=$E96,1,""))</f>
        <v/>
      </c>
      <c r="K96" s="3">
        <f>IF(AND(Data!$F$40&lt;&gt;""),IF(AE96=$E96,2,""))</f>
        <v>2</v>
      </c>
      <c r="L96" s="3" t="str">
        <f>IF(AND(Data!$F$43&lt;&gt;""),IF(AF96=$E96,3,""))</f>
        <v/>
      </c>
      <c r="M96" s="3" t="str">
        <f>IF(AND(Data!$F$46&lt;&gt;""),IF(AG96=$E96,4,""))</f>
        <v/>
      </c>
      <c r="N96" s="3" t="str">
        <f>IF(AND(Data!$F$49&lt;&gt;""),IF(AH96=$E96,5,""))</f>
        <v/>
      </c>
      <c r="O96" s="3" t="str">
        <f>IF(AND(Calc!$LQ$3&lt;&gt;""),IF(AI96=$E96,6,""))</f>
        <v/>
      </c>
      <c r="P96" s="3">
        <f t="shared" si="404"/>
        <v>2</v>
      </c>
      <c r="Q96" s="3">
        <f t="shared" si="405"/>
        <v>2</v>
      </c>
      <c r="R96" s="3" t="str">
        <f t="shared" si="406"/>
        <v/>
      </c>
      <c r="S96" s="3" t="str">
        <f t="shared" si="407"/>
        <v/>
      </c>
      <c r="T96" s="3" t="str">
        <f t="shared" si="408"/>
        <v/>
      </c>
      <c r="U96" s="3">
        <f t="shared" si="409"/>
        <v>2</v>
      </c>
      <c r="V96" s="3">
        <f t="shared" si="410"/>
        <v>2</v>
      </c>
      <c r="W96" s="3" t="str">
        <f t="shared" si="411"/>
        <v/>
      </c>
      <c r="X96" s="3" t="str">
        <f t="shared" si="412"/>
        <v/>
      </c>
      <c r="Y96" s="3">
        <f t="shared" si="413"/>
        <v>2</v>
      </c>
      <c r="Z96" s="3">
        <f t="shared" si="414"/>
        <v>2</v>
      </c>
      <c r="AA96" s="3" t="str">
        <f t="shared" si="415"/>
        <v/>
      </c>
      <c r="AB96" s="3">
        <f t="shared" si="416"/>
        <v>2</v>
      </c>
      <c r="AC96" s="49">
        <f t="shared" si="417"/>
        <v>2</v>
      </c>
      <c r="AD96" s="3" t="str">
        <f>IF($C96&lt;Data!$F$37,E96,"")</f>
        <v/>
      </c>
      <c r="AE96" s="3" t="str">
        <f>IF(AND($C96&gt;=Data!$F$37),IF($C96&lt;Data!$F$40,E96,""))</f>
        <v xml:space="preserve"> </v>
      </c>
      <c r="AF96" s="3" t="b">
        <f>IF(AND($C96&gt;=Data!$F$40),IF($C96&lt;Data!$F$43,E96,""))</f>
        <v>0</v>
      </c>
      <c r="AG96" s="3" t="b">
        <f>IF(AND($C96&gt;=Data!$F$43),IF($C96&lt;Data!$F$46,E96,""))</f>
        <v>0</v>
      </c>
      <c r="AH96" s="3" t="b">
        <f>IF(AND($C96&gt;=Data!$F$46),IF($C96&lt;Data!$F$49,E96,""))</f>
        <v>0</v>
      </c>
      <c r="AI96" s="3" t="b">
        <f>IF(AND($C96&gt;=Data!$F$49),IF($C96&lt;=Calc!$LQ$3,E96,""))</f>
        <v>0</v>
      </c>
      <c r="AJ96" s="3" t="str">
        <f t="shared" si="349"/>
        <v xml:space="preserve"> </v>
      </c>
      <c r="AK96" s="3" t="str">
        <f t="shared" si="350"/>
        <v/>
      </c>
      <c r="AL96" s="3" t="e">
        <f t="shared" si="418"/>
        <v>#NUM!</v>
      </c>
      <c r="AM96" s="3" t="str">
        <f t="shared" si="419"/>
        <v/>
      </c>
      <c r="AN96" s="3" t="str">
        <f t="shared" si="420"/>
        <v/>
      </c>
      <c r="AO96" s="3" t="str">
        <f t="shared" si="421"/>
        <v/>
      </c>
      <c r="AP96" s="3" t="str">
        <f t="shared" si="422"/>
        <v/>
      </c>
      <c r="AQ96" s="3" t="e">
        <f t="shared" si="338"/>
        <v>#NUM!</v>
      </c>
      <c r="AR96" s="3" t="e">
        <f t="shared" si="339"/>
        <v>#NUM!</v>
      </c>
      <c r="AS96" s="3" t="str">
        <f t="shared" si="340"/>
        <v/>
      </c>
      <c r="AT96" s="3" t="str">
        <f t="shared" si="423"/>
        <v/>
      </c>
      <c r="AU96" s="3" t="str">
        <f t="shared" si="424"/>
        <v/>
      </c>
      <c r="AV96" s="3" t="e">
        <f t="shared" si="425"/>
        <v>#NUM!</v>
      </c>
      <c r="AW96" s="3" t="e">
        <f t="shared" si="426"/>
        <v>#NUM!</v>
      </c>
      <c r="AX96" s="3" t="str">
        <f t="shared" si="427"/>
        <v/>
      </c>
      <c r="AY96" s="3" t="str">
        <f t="shared" si="428"/>
        <v/>
      </c>
      <c r="AZ96" s="3" t="e">
        <f t="shared" si="429"/>
        <v>#NUM!</v>
      </c>
      <c r="BA96" s="3" t="e">
        <f t="shared" si="430"/>
        <v>#NUM!</v>
      </c>
      <c r="BB96" s="3" t="str">
        <f t="shared" si="431"/>
        <v/>
      </c>
      <c r="BC96" s="3" t="e">
        <f t="shared" si="432"/>
        <v>#NUM!</v>
      </c>
      <c r="BD96" s="3" t="e">
        <f t="shared" si="433"/>
        <v>#NUM!</v>
      </c>
      <c r="BE96" s="3" t="e">
        <f t="shared" si="434"/>
        <v>#NUM!</v>
      </c>
      <c r="BF96" s="9" t="e">
        <f t="shared" si="351"/>
        <v>#N/A</v>
      </c>
      <c r="BG96" s="3" t="e">
        <f t="shared" si="352"/>
        <v>#N/A</v>
      </c>
      <c r="BH96" s="3" t="e">
        <f t="shared" si="567"/>
        <v>#N/A</v>
      </c>
      <c r="BI96" s="3" t="e">
        <f t="shared" si="435"/>
        <v>#NUM!</v>
      </c>
      <c r="BJ96" s="44" t="str">
        <f t="shared" si="436"/>
        <v/>
      </c>
      <c r="BK96" s="52">
        <f t="shared" si="353"/>
        <v>2</v>
      </c>
      <c r="BL96" s="52" t="str">
        <f t="shared" ca="1" si="538"/>
        <v xml:space="preserve"> </v>
      </c>
      <c r="BM96" s="52" t="str">
        <f t="shared" ca="1" si="539"/>
        <v xml:space="preserve"> </v>
      </c>
      <c r="BN96" s="52" t="str">
        <f t="shared" ca="1" si="539"/>
        <v xml:space="preserve"> </v>
      </c>
      <c r="BO96" s="52" t="str">
        <f t="shared" ca="1" si="539"/>
        <v xml:space="preserve"> </v>
      </c>
      <c r="BP96" s="52" t="str">
        <f t="shared" ca="1" si="539"/>
        <v xml:space="preserve"> </v>
      </c>
      <c r="BQ96" s="52" t="str">
        <f t="shared" ca="1" si="540"/>
        <v xml:space="preserve"> </v>
      </c>
      <c r="BR96" s="52" t="e">
        <f t="shared" ca="1" si="354"/>
        <v>#N/A</v>
      </c>
      <c r="BS96" s="52"/>
      <c r="BT96" s="3" t="str">
        <f t="shared" si="355"/>
        <v/>
      </c>
      <c r="BU96" s="3">
        <f t="shared" si="356"/>
        <v>0</v>
      </c>
      <c r="BV96" s="3">
        <f t="shared" si="437"/>
        <v>1</v>
      </c>
      <c r="BW96" s="3">
        <f t="shared" si="438"/>
        <v>0</v>
      </c>
      <c r="BX96" s="3" t="str">
        <f t="shared" ca="1" si="357"/>
        <v xml:space="preserve"> </v>
      </c>
      <c r="BY96" s="3" t="str">
        <f t="shared" ca="1" si="541"/>
        <v/>
      </c>
      <c r="BZ96" s="3" t="str">
        <f t="shared" ca="1" si="541"/>
        <v/>
      </c>
      <c r="CA96" s="3" t="str">
        <f t="shared" ca="1" si="541"/>
        <v/>
      </c>
      <c r="CB96" s="3" t="str">
        <f t="shared" ca="1" si="541"/>
        <v/>
      </c>
      <c r="CC96" s="3" t="str">
        <f t="shared" ca="1" si="542"/>
        <v/>
      </c>
      <c r="CD96" s="3" t="str">
        <f t="shared" ca="1" si="358"/>
        <v/>
      </c>
      <c r="CE96" s="3" t="str">
        <f t="shared" ca="1" si="359"/>
        <v/>
      </c>
      <c r="CF96" s="3" t="str">
        <f t="shared" si="360"/>
        <v/>
      </c>
      <c r="CG96" s="37" t="e">
        <f t="shared" ca="1" si="361"/>
        <v>#N/A</v>
      </c>
      <c r="CH96" s="3" t="str">
        <f t="shared" si="362"/>
        <v/>
      </c>
      <c r="CI96" s="3">
        <f t="shared" si="439"/>
        <v>0</v>
      </c>
      <c r="CJ96" s="3">
        <f t="shared" si="529"/>
        <v>1</v>
      </c>
      <c r="CK96" s="3">
        <f t="shared" si="440"/>
        <v>0</v>
      </c>
      <c r="CL96" s="3" t="str">
        <f t="shared" ca="1" si="363"/>
        <v xml:space="preserve"> </v>
      </c>
      <c r="CM96" s="3" t="str">
        <f t="shared" ca="1" si="543"/>
        <v/>
      </c>
      <c r="CN96" s="3" t="str">
        <f t="shared" ca="1" si="543"/>
        <v/>
      </c>
      <c r="CO96" s="3" t="str">
        <f t="shared" ca="1" si="543"/>
        <v/>
      </c>
      <c r="CP96" s="3" t="str">
        <f t="shared" ca="1" si="543"/>
        <v/>
      </c>
      <c r="CQ96" s="3" t="str">
        <f t="shared" ca="1" si="544"/>
        <v/>
      </c>
      <c r="CR96" s="3" t="str">
        <f t="shared" ca="1" si="441"/>
        <v/>
      </c>
      <c r="CS96" s="3" t="str">
        <f t="shared" ca="1" si="364"/>
        <v/>
      </c>
      <c r="CT96" s="3" t="str">
        <f t="shared" si="442"/>
        <v/>
      </c>
      <c r="CU96" s="37" t="e">
        <f t="shared" ca="1" si="443"/>
        <v>#N/A</v>
      </c>
      <c r="CW96" s="3" t="str">
        <f t="shared" ca="1" si="444"/>
        <v/>
      </c>
      <c r="CX96" s="3">
        <f t="shared" ca="1" si="530"/>
        <v>0</v>
      </c>
      <c r="CY96" s="2">
        <f t="shared" ca="1" si="445"/>
        <v>0</v>
      </c>
      <c r="CZ96" s="3" t="str">
        <f t="shared" ca="1" si="365"/>
        <v/>
      </c>
      <c r="DA96" s="3" t="str">
        <f t="shared" ca="1" si="366"/>
        <v/>
      </c>
      <c r="DB96" s="3" t="str">
        <f t="shared" ca="1" si="367"/>
        <v/>
      </c>
      <c r="DC96" s="3" t="str">
        <f t="shared" ca="1" si="368"/>
        <v/>
      </c>
      <c r="DD96" s="37" t="e">
        <f t="shared" ca="1" si="369"/>
        <v>#N/A</v>
      </c>
      <c r="DE96" s="3" t="str">
        <f t="shared" ca="1" si="446"/>
        <v/>
      </c>
      <c r="DF96" s="3">
        <f t="shared" ca="1" si="531"/>
        <v>0</v>
      </c>
      <c r="DG96" s="2">
        <f t="shared" ca="1" si="447"/>
        <v>0</v>
      </c>
      <c r="DH96" s="3" t="str">
        <f t="shared" ca="1" si="370"/>
        <v/>
      </c>
      <c r="DI96" s="3" t="str">
        <f t="shared" ca="1" si="568"/>
        <v/>
      </c>
      <c r="DJ96" s="3" t="str">
        <f t="shared" ca="1" si="371"/>
        <v/>
      </c>
      <c r="DK96" s="3" t="str">
        <f t="shared" ca="1" si="448"/>
        <v/>
      </c>
      <c r="DL96" s="37" t="e">
        <f t="shared" ca="1" si="372"/>
        <v>#N/A</v>
      </c>
      <c r="DN96" s="2" t="str">
        <f t="shared" si="373"/>
        <v xml:space="preserve"> </v>
      </c>
      <c r="DO96" s="3" t="str">
        <f t="shared" si="449"/>
        <v xml:space="preserve"> </v>
      </c>
      <c r="DP96" s="3" t="str">
        <f t="shared" si="450"/>
        <v xml:space="preserve"> </v>
      </c>
      <c r="DT96" s="37" t="e">
        <f t="shared" si="374"/>
        <v>#N/A</v>
      </c>
      <c r="DU96" s="7">
        <v>89</v>
      </c>
      <c r="DV96" s="7">
        <v>37</v>
      </c>
      <c r="DW96" s="7">
        <v>53</v>
      </c>
      <c r="DX96" s="7"/>
      <c r="DY96" s="7" t="e">
        <f t="shared" si="375"/>
        <v>#NUM!</v>
      </c>
      <c r="DZ96" s="7" t="e">
        <f t="shared" si="376"/>
        <v>#NUM!</v>
      </c>
      <c r="EA96" s="7" t="e">
        <f t="shared" si="377"/>
        <v>#NUM!</v>
      </c>
      <c r="EB96" s="7" t="e">
        <f t="shared" si="451"/>
        <v>#NUM!</v>
      </c>
      <c r="EC96" s="3" t="e">
        <f t="shared" si="378"/>
        <v>#NUM!</v>
      </c>
      <c r="ED96" s="3" t="str">
        <f t="shared" si="452"/>
        <v/>
      </c>
      <c r="EE96" s="3" t="e">
        <f t="shared" si="453"/>
        <v>#DIV/0!</v>
      </c>
      <c r="EF96" s="3" t="str">
        <f t="shared" si="454"/>
        <v/>
      </c>
      <c r="EG96" s="3" t="str">
        <f t="shared" si="455"/>
        <v/>
      </c>
      <c r="EH96" s="3" t="str">
        <f t="shared" si="456"/>
        <v/>
      </c>
      <c r="EI96" s="3" t="str">
        <f t="shared" si="457"/>
        <v/>
      </c>
      <c r="EJ96" s="3" t="e">
        <f t="shared" si="458"/>
        <v>#DIV/0!</v>
      </c>
      <c r="EK96" s="3" t="e">
        <f t="shared" si="459"/>
        <v>#DIV/0!</v>
      </c>
      <c r="EL96" s="3" t="str">
        <f t="shared" si="460"/>
        <v/>
      </c>
      <c r="EM96" s="3" t="str">
        <f t="shared" si="461"/>
        <v/>
      </c>
      <c r="EN96" s="3" t="str">
        <f t="shared" si="462"/>
        <v/>
      </c>
      <c r="EO96" s="3" t="e">
        <f t="shared" si="463"/>
        <v>#DIV/0!</v>
      </c>
      <c r="EP96" s="3" t="e">
        <f t="shared" si="464"/>
        <v>#DIV/0!</v>
      </c>
      <c r="EQ96" s="3" t="str">
        <f t="shared" si="465"/>
        <v/>
      </c>
      <c r="ER96" s="3" t="str">
        <f t="shared" si="466"/>
        <v/>
      </c>
      <c r="ES96" s="3" t="e">
        <f t="shared" si="467"/>
        <v>#DIV/0!</v>
      </c>
      <c r="ET96" s="3" t="e">
        <f t="shared" si="468"/>
        <v>#DIV/0!</v>
      </c>
      <c r="EU96" s="3" t="str">
        <f t="shared" si="469"/>
        <v/>
      </c>
      <c r="EV96" s="3" t="e">
        <f t="shared" si="470"/>
        <v>#DIV/0!</v>
      </c>
      <c r="EW96" s="3" t="e">
        <f t="shared" si="471"/>
        <v>#DIV/0!</v>
      </c>
      <c r="EX96" s="3" t="e">
        <f t="shared" si="472"/>
        <v>#NUM!</v>
      </c>
      <c r="EZ96" s="40">
        <f t="shared" si="379"/>
        <v>1</v>
      </c>
      <c r="FA96" s="9" t="e">
        <f t="shared" si="380"/>
        <v>#NUM!</v>
      </c>
      <c r="FB96" s="9" t="e">
        <f t="shared" si="381"/>
        <v>#N/A</v>
      </c>
      <c r="FC96" s="9" t="e">
        <f t="shared" si="382"/>
        <v>#N/A</v>
      </c>
      <c r="FD96" s="9" t="e">
        <f t="shared" si="383"/>
        <v>#N/A</v>
      </c>
      <c r="FE96" s="3" t="e">
        <f t="shared" si="473"/>
        <v>#NUM!</v>
      </c>
      <c r="FG96" s="3" t="str">
        <f t="shared" si="474"/>
        <v/>
      </c>
      <c r="FH96" s="3" t="e">
        <f t="shared" si="475"/>
        <v>#DIV/0!</v>
      </c>
      <c r="FI96" s="3" t="str">
        <f t="shared" si="476"/>
        <v/>
      </c>
      <c r="FJ96" s="3" t="str">
        <f t="shared" si="477"/>
        <v/>
      </c>
      <c r="FK96" s="3" t="str">
        <f t="shared" si="478"/>
        <v/>
      </c>
      <c r="FL96" s="3" t="str">
        <f t="shared" si="479"/>
        <v/>
      </c>
      <c r="FM96" s="3" t="e">
        <f t="shared" si="480"/>
        <v>#DIV/0!</v>
      </c>
      <c r="FN96" s="3" t="e">
        <f t="shared" si="481"/>
        <v>#DIV/0!</v>
      </c>
      <c r="FO96" s="3" t="str">
        <f t="shared" si="482"/>
        <v/>
      </c>
      <c r="FP96" s="3" t="str">
        <f t="shared" si="483"/>
        <v/>
      </c>
      <c r="FQ96" s="3" t="str">
        <f t="shared" si="484"/>
        <v/>
      </c>
      <c r="FR96" s="3" t="e">
        <f t="shared" si="485"/>
        <v>#DIV/0!</v>
      </c>
      <c r="FS96" s="3" t="e">
        <f t="shared" si="486"/>
        <v>#DIV/0!</v>
      </c>
      <c r="FT96" s="3" t="str">
        <f t="shared" si="487"/>
        <v/>
      </c>
      <c r="FU96" s="3" t="str">
        <f t="shared" si="488"/>
        <v/>
      </c>
      <c r="FV96" s="3" t="e">
        <f t="shared" si="489"/>
        <v>#DIV/0!</v>
      </c>
      <c r="FW96" s="3" t="e">
        <f t="shared" si="490"/>
        <v>#DIV/0!</v>
      </c>
      <c r="FX96" s="3" t="str">
        <f t="shared" si="491"/>
        <v/>
      </c>
      <c r="FY96" s="3" t="e">
        <f t="shared" si="492"/>
        <v>#DIV/0!</v>
      </c>
      <c r="FZ96" s="3" t="e">
        <f t="shared" si="493"/>
        <v>#DIV/0!</v>
      </c>
      <c r="GA96" s="3" t="e">
        <f t="shared" si="494"/>
        <v>#NUM!</v>
      </c>
      <c r="GB96" s="3" t="str">
        <f t="shared" si="495"/>
        <v/>
      </c>
      <c r="GC96" s="3" t="str">
        <f t="shared" si="496"/>
        <v/>
      </c>
      <c r="GD96" s="3" t="str">
        <f t="shared" si="497"/>
        <v/>
      </c>
      <c r="GE96" s="3" t="str">
        <f t="shared" si="498"/>
        <v/>
      </c>
      <c r="GF96" s="3" t="str">
        <f t="shared" si="499"/>
        <v/>
      </c>
      <c r="GG96" s="3" t="str">
        <f t="shared" si="500"/>
        <v/>
      </c>
      <c r="GI96" s="9" t="str">
        <f t="shared" si="532"/>
        <v/>
      </c>
      <c r="GJ96" s="9" t="str">
        <f t="shared" si="501"/>
        <v/>
      </c>
      <c r="GK96" s="9" t="str">
        <f t="shared" si="502"/>
        <v/>
      </c>
      <c r="GL96" s="41" t="e">
        <f t="shared" si="503"/>
        <v>#DIV/0!</v>
      </c>
      <c r="GM96" s="41" t="e">
        <f t="shared" si="504"/>
        <v>#DIV/0!</v>
      </c>
      <c r="GN96" s="41" t="e">
        <f t="shared" si="384"/>
        <v>#N/A</v>
      </c>
      <c r="GO96" s="41" t="e">
        <f t="shared" si="385"/>
        <v>#N/A</v>
      </c>
      <c r="GP96" s="3" t="e">
        <f t="shared" si="505"/>
        <v>#NUM!</v>
      </c>
      <c r="GQ96" s="55" t="e">
        <f t="shared" si="386"/>
        <v>#NUM!</v>
      </c>
      <c r="GR96" s="55" t="e">
        <f t="shared" si="387"/>
        <v>#NUM!</v>
      </c>
      <c r="GS96" s="3" t="e">
        <f t="shared" si="388"/>
        <v>#NUM!</v>
      </c>
      <c r="GT96" s="3" t="e">
        <f t="shared" si="389"/>
        <v>#NUM!</v>
      </c>
      <c r="GU96" s="3" t="e">
        <f t="shared" si="390"/>
        <v>#NUM!</v>
      </c>
      <c r="GV96" s="3" t="e">
        <f t="shared" si="391"/>
        <v>#NUM!</v>
      </c>
      <c r="GX96" s="37" t="e">
        <f t="shared" si="392"/>
        <v>#NUM!</v>
      </c>
      <c r="GZ96" s="3" t="e">
        <f t="shared" si="393"/>
        <v>#NUM!</v>
      </c>
      <c r="HA96" s="3" t="e">
        <f t="shared" ca="1" si="533"/>
        <v>#NUM!</v>
      </c>
      <c r="HB96" s="2" t="e">
        <f t="shared" ca="1" si="536"/>
        <v>#NUM!</v>
      </c>
      <c r="HC96" s="2" t="e">
        <f t="shared" ca="1" si="537"/>
        <v>#NUM!</v>
      </c>
      <c r="HD96" s="39" t="e">
        <f t="shared" ca="1" si="506"/>
        <v>#NUM!</v>
      </c>
      <c r="HF96" s="3" t="str">
        <f t="shared" si="394"/>
        <v/>
      </c>
      <c r="HG96" s="3" t="str">
        <f t="shared" si="395"/>
        <v/>
      </c>
      <c r="HH96" s="3" t="str">
        <f t="shared" ca="1" si="545"/>
        <v xml:space="preserve"> </v>
      </c>
      <c r="HI96" s="3" t="str">
        <f t="shared" ca="1" si="546"/>
        <v/>
      </c>
      <c r="HJ96" s="3" t="str">
        <f t="shared" ca="1" si="546"/>
        <v/>
      </c>
      <c r="HK96" s="3" t="str">
        <f t="shared" ca="1" si="546"/>
        <v/>
      </c>
      <c r="HL96" s="3" t="str">
        <f t="shared" ca="1" si="546"/>
        <v/>
      </c>
      <c r="HM96" s="3" t="str">
        <f t="shared" ca="1" si="547"/>
        <v/>
      </c>
      <c r="HN96" s="3" t="str">
        <f t="shared" ca="1" si="547"/>
        <v/>
      </c>
      <c r="HO96" s="3" t="str">
        <f t="shared" ca="1" si="547"/>
        <v/>
      </c>
      <c r="HP96" s="37" t="e">
        <f t="shared" ca="1" si="396"/>
        <v>#N/A</v>
      </c>
      <c r="HQ96" s="3" t="str">
        <f t="shared" ca="1" si="548"/>
        <v xml:space="preserve"> </v>
      </c>
      <c r="HR96" s="3" t="str">
        <f t="shared" ca="1" si="549"/>
        <v/>
      </c>
      <c r="HS96" s="3" t="str">
        <f t="shared" ca="1" si="549"/>
        <v/>
      </c>
      <c r="HT96" s="3" t="str">
        <f t="shared" ca="1" si="549"/>
        <v/>
      </c>
      <c r="HU96" s="3" t="str">
        <f t="shared" ca="1" si="549"/>
        <v/>
      </c>
      <c r="HV96" s="3" t="str">
        <f t="shared" ca="1" si="550"/>
        <v/>
      </c>
      <c r="HW96" s="3" t="str">
        <f t="shared" ca="1" si="550"/>
        <v/>
      </c>
      <c r="HX96" s="3" t="str">
        <f t="shared" ca="1" si="550"/>
        <v/>
      </c>
      <c r="HY96" s="37" t="e">
        <f t="shared" ca="1" si="397"/>
        <v>#N/A</v>
      </c>
      <c r="IA96" s="3" t="e">
        <f t="shared" ca="1" si="507"/>
        <v>#NUM!</v>
      </c>
      <c r="IB96" s="3" t="e">
        <f t="shared" ca="1" si="534"/>
        <v>#NUM!</v>
      </c>
      <c r="IC96" s="2" t="e">
        <f t="shared" ca="1" si="508"/>
        <v>#NUM!</v>
      </c>
      <c r="ID96" s="37" t="e">
        <f t="shared" ca="1" si="398"/>
        <v>#NUM!</v>
      </c>
      <c r="IE96" s="3" t="e">
        <f t="shared" ca="1" si="509"/>
        <v>#NUM!</v>
      </c>
      <c r="IF96" s="3" t="e">
        <f t="shared" ca="1" si="510"/>
        <v>#NUM!</v>
      </c>
      <c r="IG96" s="2" t="e">
        <f t="shared" ca="1" si="511"/>
        <v>#NUM!</v>
      </c>
      <c r="IH96" s="37" t="e">
        <f t="shared" ca="1" si="399"/>
        <v>#NUM!</v>
      </c>
      <c r="II96" s="3" t="e">
        <f t="shared" si="512"/>
        <v>#N/A</v>
      </c>
      <c r="IJ96" s="3" t="e">
        <f t="shared" si="513"/>
        <v>#N/A</v>
      </c>
      <c r="IK96" s="3" t="e">
        <f t="shared" ca="1" si="557"/>
        <v>#N/A</v>
      </c>
      <c r="IL96" s="3" t="e">
        <f t="shared" ca="1" si="558"/>
        <v>#N/A</v>
      </c>
      <c r="IM96" s="3" t="e">
        <f t="shared" ca="1" si="558"/>
        <v>#N/A</v>
      </c>
      <c r="IN96" s="3" t="e">
        <f t="shared" ca="1" si="558"/>
        <v>#N/A</v>
      </c>
      <c r="IO96" s="3" t="e">
        <f t="shared" ca="1" si="558"/>
        <v>#N/A</v>
      </c>
      <c r="IP96" s="3" t="e">
        <f t="shared" ca="1" si="559"/>
        <v>#N/A</v>
      </c>
      <c r="IQ96" s="3" t="e">
        <f t="shared" ca="1" si="559"/>
        <v>#N/A</v>
      </c>
      <c r="IR96" s="3" t="e">
        <f t="shared" ca="1" si="559"/>
        <v>#N/A</v>
      </c>
      <c r="IS96" s="3" t="e">
        <f t="shared" ca="1" si="559"/>
        <v>#N/A</v>
      </c>
      <c r="IT96" s="3" t="e">
        <f t="shared" ca="1" si="560"/>
        <v>#N/A</v>
      </c>
      <c r="IU96" s="3" t="e">
        <f t="shared" ca="1" si="560"/>
        <v>#N/A</v>
      </c>
      <c r="IV96" s="3" t="e">
        <f t="shared" ca="1" si="560"/>
        <v>#N/A</v>
      </c>
      <c r="IW96" s="3" t="e">
        <f t="shared" ca="1" si="560"/>
        <v>#N/A</v>
      </c>
      <c r="IX96" s="3" t="e">
        <f t="shared" ca="1" si="561"/>
        <v>#N/A</v>
      </c>
      <c r="IY96" s="3" t="e">
        <f t="shared" ca="1" si="561"/>
        <v>#N/A</v>
      </c>
      <c r="IZ96" s="37" t="e">
        <f t="shared" ca="1" si="400"/>
        <v>#N/A</v>
      </c>
      <c r="JB96" s="3" t="str">
        <f t="shared" si="514"/>
        <v/>
      </c>
      <c r="JC96" s="55" t="e">
        <f t="shared" si="401"/>
        <v>#NUM!</v>
      </c>
      <c r="JD96" s="41" t="e">
        <f t="shared" si="515"/>
        <v>#NUM!</v>
      </c>
      <c r="JE96" s="41" t="e">
        <f t="shared" si="516"/>
        <v>#NUM!</v>
      </c>
      <c r="JF96" s="3" t="e">
        <f t="shared" si="517"/>
        <v>#NUM!</v>
      </c>
      <c r="JG96" s="41" t="e">
        <f t="shared" si="518"/>
        <v>#NUM!</v>
      </c>
      <c r="JH96" s="41" t="e">
        <f t="shared" si="519"/>
        <v>#NUM!</v>
      </c>
      <c r="JJ96" s="37" t="e">
        <f t="shared" si="520"/>
        <v>#NUM!</v>
      </c>
      <c r="JL96" s="3" t="e">
        <f t="shared" si="521"/>
        <v>#NUM!</v>
      </c>
      <c r="JM96" s="3" t="e">
        <f t="shared" ca="1" si="535"/>
        <v>#NUM!</v>
      </c>
      <c r="JP96" s="37" t="e">
        <f t="shared" ca="1" si="522"/>
        <v>#NUM!</v>
      </c>
      <c r="JR96" s="37" t="str">
        <f t="shared" si="523"/>
        <v/>
      </c>
      <c r="JS96" s="3" t="str">
        <f t="shared" si="524"/>
        <v/>
      </c>
      <c r="JT96" s="3" t="str">
        <f t="shared" ca="1" si="551"/>
        <v xml:space="preserve"> </v>
      </c>
      <c r="JU96" s="3" t="str">
        <f t="shared" ca="1" si="552"/>
        <v/>
      </c>
      <c r="JV96" s="3" t="str">
        <f t="shared" ca="1" si="552"/>
        <v/>
      </c>
      <c r="JW96" s="3" t="str">
        <f t="shared" ca="1" si="552"/>
        <v/>
      </c>
      <c r="JX96" s="3" t="str">
        <f t="shared" ca="1" si="552"/>
        <v/>
      </c>
      <c r="JY96" s="3" t="str">
        <f t="shared" ca="1" si="553"/>
        <v/>
      </c>
      <c r="JZ96" s="3" t="str">
        <f t="shared" ca="1" si="553"/>
        <v/>
      </c>
      <c r="KA96" s="3" t="str">
        <f t="shared" ca="1" si="553"/>
        <v/>
      </c>
      <c r="KB96" s="3" t="e">
        <f t="shared" ca="1" si="525"/>
        <v>#N/A</v>
      </c>
      <c r="KC96" s="3" t="str">
        <f t="shared" ca="1" si="554"/>
        <v xml:space="preserve"> </v>
      </c>
      <c r="KD96" s="3" t="str">
        <f t="shared" ca="1" si="555"/>
        <v/>
      </c>
      <c r="KE96" s="3" t="str">
        <f t="shared" ca="1" si="555"/>
        <v/>
      </c>
      <c r="KF96" s="3" t="str">
        <f t="shared" ca="1" si="555"/>
        <v/>
      </c>
      <c r="KG96" s="3" t="str">
        <f t="shared" ca="1" si="555"/>
        <v/>
      </c>
      <c r="KH96" s="3" t="str">
        <f t="shared" ca="1" si="556"/>
        <v/>
      </c>
      <c r="KI96" s="3" t="str">
        <f t="shared" ca="1" si="556"/>
        <v/>
      </c>
      <c r="KJ96" s="3" t="str">
        <f t="shared" ca="1" si="556"/>
        <v/>
      </c>
      <c r="KK96" s="3" t="e">
        <f t="shared" ca="1" si="526"/>
        <v>#N/A</v>
      </c>
      <c r="KU96" s="3" t="e">
        <f t="shared" si="527"/>
        <v>#NUM!</v>
      </c>
      <c r="KV96" s="3" t="e">
        <f t="shared" si="528"/>
        <v>#NUM!</v>
      </c>
      <c r="KW96" s="3" t="e">
        <f t="shared" ca="1" si="562"/>
        <v>#NUM!</v>
      </c>
      <c r="KX96" s="3" t="e">
        <f t="shared" ca="1" si="563"/>
        <v>#NUM!</v>
      </c>
      <c r="KY96" s="3" t="e">
        <f t="shared" ca="1" si="563"/>
        <v>#NUM!</v>
      </c>
      <c r="KZ96" s="3" t="e">
        <f t="shared" ca="1" si="563"/>
        <v>#NUM!</v>
      </c>
      <c r="LA96" s="3" t="e">
        <f t="shared" ca="1" si="563"/>
        <v>#NUM!</v>
      </c>
      <c r="LB96" s="3" t="e">
        <f t="shared" ca="1" si="564"/>
        <v>#NUM!</v>
      </c>
      <c r="LC96" s="3" t="e">
        <f t="shared" ca="1" si="564"/>
        <v>#NUM!</v>
      </c>
      <c r="LD96" s="3" t="e">
        <f t="shared" ca="1" si="564"/>
        <v>#NUM!</v>
      </c>
      <c r="LE96" s="3" t="e">
        <f t="shared" ca="1" si="564"/>
        <v>#NUM!</v>
      </c>
      <c r="LF96" s="3" t="e">
        <f t="shared" ca="1" si="565"/>
        <v>#NUM!</v>
      </c>
      <c r="LG96" s="3" t="e">
        <f t="shared" ca="1" si="565"/>
        <v>#NUM!</v>
      </c>
      <c r="LH96" s="3" t="e">
        <f t="shared" ca="1" si="565"/>
        <v>#NUM!</v>
      </c>
      <c r="LI96" s="3" t="e">
        <f t="shared" ca="1" si="565"/>
        <v>#NUM!</v>
      </c>
      <c r="LJ96" s="3" t="e">
        <f t="shared" ca="1" si="566"/>
        <v>#NUM!</v>
      </c>
      <c r="LK96" s="3" t="e">
        <f t="shared" ca="1" si="566"/>
        <v>#NUM!</v>
      </c>
      <c r="LL96" s="37" t="e">
        <f t="shared" ca="1" si="402"/>
        <v>#NUM!</v>
      </c>
    </row>
    <row r="97" spans="1:324" s="3" customFormat="1">
      <c r="A97" s="42" t="e">
        <f>IF(D97="","",Data!C105)</f>
        <v>#N/A</v>
      </c>
      <c r="B97" s="5" t="e">
        <f>IF(D97="","",Data!B105)</f>
        <v>#N/A</v>
      </c>
      <c r="C97" s="3">
        <v>89</v>
      </c>
      <c r="D97" s="3" t="e">
        <f>IF(Data!C105="", NA(), Data!C105)</f>
        <v>#N/A</v>
      </c>
      <c r="E97" s="3" t="str">
        <f>IF(Data!C105="", " ", Data!D105)</f>
        <v xml:space="preserve"> </v>
      </c>
      <c r="F97" s="3" t="str">
        <f>IF(E97=" "," ",Data!F$26)</f>
        <v xml:space="preserve"> </v>
      </c>
      <c r="G97" s="3" t="str">
        <f>IF($C97&lt;Data!$F$37,"x"," ")</f>
        <v xml:space="preserve"> </v>
      </c>
      <c r="H97" s="3" t="e">
        <f>IF(I97="",#REF!,I97)</f>
        <v>#N/A</v>
      </c>
      <c r="I97" s="2" t="e">
        <f t="shared" si="403"/>
        <v>#N/A</v>
      </c>
      <c r="J97" s="3" t="str">
        <f>IF(AND(Data!$F$37&lt;&gt;""),IF(AD97=$E97,1,""))</f>
        <v/>
      </c>
      <c r="K97" s="3">
        <f>IF(AND(Data!$F$40&lt;&gt;""),IF(AE97=$E97,2,""))</f>
        <v>2</v>
      </c>
      <c r="L97" s="3" t="str">
        <f>IF(AND(Data!$F$43&lt;&gt;""),IF(AF97=$E97,3,""))</f>
        <v/>
      </c>
      <c r="M97" s="3" t="str">
        <f>IF(AND(Data!$F$46&lt;&gt;""),IF(AG97=$E97,4,""))</f>
        <v/>
      </c>
      <c r="N97" s="3" t="str">
        <f>IF(AND(Data!$F$49&lt;&gt;""),IF(AH97=$E97,5,""))</f>
        <v/>
      </c>
      <c r="O97" s="3" t="str">
        <f>IF(AND(Calc!$LQ$3&lt;&gt;""),IF(AI97=$E97,6,""))</f>
        <v/>
      </c>
      <c r="P97" s="3">
        <f t="shared" si="404"/>
        <v>2</v>
      </c>
      <c r="Q97" s="3">
        <f t="shared" si="405"/>
        <v>2</v>
      </c>
      <c r="R97" s="3" t="str">
        <f t="shared" si="406"/>
        <v/>
      </c>
      <c r="S97" s="3" t="str">
        <f t="shared" si="407"/>
        <v/>
      </c>
      <c r="T97" s="3" t="str">
        <f t="shared" si="408"/>
        <v/>
      </c>
      <c r="U97" s="3">
        <f t="shared" si="409"/>
        <v>2</v>
      </c>
      <c r="V97" s="3">
        <f t="shared" si="410"/>
        <v>2</v>
      </c>
      <c r="W97" s="3" t="str">
        <f t="shared" si="411"/>
        <v/>
      </c>
      <c r="X97" s="3" t="str">
        <f t="shared" si="412"/>
        <v/>
      </c>
      <c r="Y97" s="3">
        <f t="shared" si="413"/>
        <v>2</v>
      </c>
      <c r="Z97" s="3">
        <f t="shared" si="414"/>
        <v>2</v>
      </c>
      <c r="AA97" s="3" t="str">
        <f t="shared" si="415"/>
        <v/>
      </c>
      <c r="AB97" s="3">
        <f t="shared" si="416"/>
        <v>2</v>
      </c>
      <c r="AC97" s="49">
        <f t="shared" si="417"/>
        <v>2</v>
      </c>
      <c r="AD97" s="3" t="str">
        <f>IF($C97&lt;Data!$F$37,E97,"")</f>
        <v/>
      </c>
      <c r="AE97" s="3" t="str">
        <f>IF(AND($C97&gt;=Data!$F$37),IF($C97&lt;Data!$F$40,E97,""))</f>
        <v xml:space="preserve"> </v>
      </c>
      <c r="AF97" s="3" t="b">
        <f>IF(AND($C97&gt;=Data!$F$40),IF($C97&lt;Data!$F$43,E97,""))</f>
        <v>0</v>
      </c>
      <c r="AG97" s="3" t="b">
        <f>IF(AND($C97&gt;=Data!$F$43),IF($C97&lt;Data!$F$46,E97,""))</f>
        <v>0</v>
      </c>
      <c r="AH97" s="3" t="b">
        <f>IF(AND($C97&gt;=Data!$F$46),IF($C97&lt;Data!$F$49,E97,""))</f>
        <v>0</v>
      </c>
      <c r="AI97" s="3" t="b">
        <f>IF(AND($C97&gt;=Data!$F$49),IF($C97&lt;=Calc!$LQ$3,E97,""))</f>
        <v>0</v>
      </c>
      <c r="AJ97" s="3" t="str">
        <f t="shared" si="349"/>
        <v xml:space="preserve"> </v>
      </c>
      <c r="AK97" s="3" t="str">
        <f t="shared" si="350"/>
        <v/>
      </c>
      <c r="AL97" s="3" t="e">
        <f t="shared" si="418"/>
        <v>#NUM!</v>
      </c>
      <c r="AM97" s="3" t="str">
        <f t="shared" si="419"/>
        <v/>
      </c>
      <c r="AN97" s="3" t="str">
        <f t="shared" si="420"/>
        <v/>
      </c>
      <c r="AO97" s="3" t="str">
        <f t="shared" si="421"/>
        <v/>
      </c>
      <c r="AP97" s="3" t="str">
        <f t="shared" si="422"/>
        <v/>
      </c>
      <c r="AQ97" s="3" t="e">
        <f t="shared" si="338"/>
        <v>#NUM!</v>
      </c>
      <c r="AR97" s="3" t="e">
        <f t="shared" si="339"/>
        <v>#NUM!</v>
      </c>
      <c r="AS97" s="3" t="str">
        <f t="shared" si="340"/>
        <v/>
      </c>
      <c r="AT97" s="3" t="str">
        <f t="shared" si="423"/>
        <v/>
      </c>
      <c r="AU97" s="3" t="str">
        <f t="shared" si="424"/>
        <v/>
      </c>
      <c r="AV97" s="3" t="e">
        <f t="shared" si="425"/>
        <v>#NUM!</v>
      </c>
      <c r="AW97" s="3" t="e">
        <f t="shared" si="426"/>
        <v>#NUM!</v>
      </c>
      <c r="AX97" s="3" t="str">
        <f t="shared" si="427"/>
        <v/>
      </c>
      <c r="AY97" s="3" t="str">
        <f t="shared" si="428"/>
        <v/>
      </c>
      <c r="AZ97" s="3" t="e">
        <f t="shared" si="429"/>
        <v>#NUM!</v>
      </c>
      <c r="BA97" s="3" t="e">
        <f t="shared" si="430"/>
        <v>#NUM!</v>
      </c>
      <c r="BB97" s="3" t="str">
        <f t="shared" si="431"/>
        <v/>
      </c>
      <c r="BC97" s="3" t="e">
        <f t="shared" si="432"/>
        <v>#NUM!</v>
      </c>
      <c r="BD97" s="3" t="e">
        <f t="shared" si="433"/>
        <v>#NUM!</v>
      </c>
      <c r="BE97" s="3" t="e">
        <f t="shared" si="434"/>
        <v>#NUM!</v>
      </c>
      <c r="BF97" s="9" t="e">
        <f t="shared" si="351"/>
        <v>#N/A</v>
      </c>
      <c r="BG97" s="3" t="e">
        <f t="shared" si="352"/>
        <v>#N/A</v>
      </c>
      <c r="BH97" s="3" t="e">
        <f t="shared" si="567"/>
        <v>#N/A</v>
      </c>
      <c r="BI97" s="3" t="e">
        <f t="shared" si="435"/>
        <v>#NUM!</v>
      </c>
      <c r="BJ97" s="44" t="str">
        <f t="shared" si="436"/>
        <v/>
      </c>
      <c r="BK97" s="52">
        <f t="shared" si="353"/>
        <v>2</v>
      </c>
      <c r="BL97" s="52" t="str">
        <f t="shared" ca="1" si="538"/>
        <v xml:space="preserve"> </v>
      </c>
      <c r="BM97" s="52" t="str">
        <f t="shared" ca="1" si="539"/>
        <v xml:space="preserve"> </v>
      </c>
      <c r="BN97" s="52" t="str">
        <f t="shared" ca="1" si="539"/>
        <v xml:space="preserve"> </v>
      </c>
      <c r="BO97" s="52" t="str">
        <f t="shared" ca="1" si="539"/>
        <v xml:space="preserve"> </v>
      </c>
      <c r="BP97" s="52" t="str">
        <f t="shared" ca="1" si="539"/>
        <v xml:space="preserve"> </v>
      </c>
      <c r="BQ97" s="52" t="str">
        <f t="shared" ca="1" si="540"/>
        <v xml:space="preserve"> </v>
      </c>
      <c r="BR97" s="52" t="e">
        <f t="shared" ca="1" si="354"/>
        <v>#N/A</v>
      </c>
      <c r="BS97" s="52"/>
      <c r="BT97" s="3" t="str">
        <f t="shared" si="355"/>
        <v/>
      </c>
      <c r="BU97" s="3">
        <f t="shared" si="356"/>
        <v>0</v>
      </c>
      <c r="BV97" s="3">
        <f t="shared" si="437"/>
        <v>1</v>
      </c>
      <c r="BW97" s="3">
        <f t="shared" si="438"/>
        <v>0</v>
      </c>
      <c r="BX97" s="3" t="str">
        <f t="shared" ca="1" si="357"/>
        <v xml:space="preserve"> </v>
      </c>
      <c r="BY97" s="3" t="str">
        <f t="shared" ca="1" si="541"/>
        <v/>
      </c>
      <c r="BZ97" s="3" t="str">
        <f t="shared" ca="1" si="541"/>
        <v/>
      </c>
      <c r="CA97" s="3" t="str">
        <f t="shared" ca="1" si="541"/>
        <v/>
      </c>
      <c r="CB97" s="3" t="str">
        <f t="shared" ca="1" si="541"/>
        <v/>
      </c>
      <c r="CC97" s="3" t="str">
        <f t="shared" ca="1" si="542"/>
        <v/>
      </c>
      <c r="CD97" s="3" t="str">
        <f t="shared" ca="1" si="358"/>
        <v/>
      </c>
      <c r="CE97" s="3" t="str">
        <f t="shared" ca="1" si="359"/>
        <v/>
      </c>
      <c r="CF97" s="3" t="str">
        <f t="shared" si="360"/>
        <v/>
      </c>
      <c r="CG97" s="37" t="e">
        <f t="shared" ca="1" si="361"/>
        <v>#N/A</v>
      </c>
      <c r="CH97" s="3" t="str">
        <f t="shared" si="362"/>
        <v/>
      </c>
      <c r="CI97" s="3">
        <f t="shared" si="439"/>
        <v>0</v>
      </c>
      <c r="CJ97" s="3">
        <f t="shared" si="529"/>
        <v>1</v>
      </c>
      <c r="CK97" s="3">
        <f t="shared" si="440"/>
        <v>0</v>
      </c>
      <c r="CL97" s="3" t="str">
        <f t="shared" ca="1" si="363"/>
        <v xml:space="preserve"> </v>
      </c>
      <c r="CM97" s="3" t="str">
        <f t="shared" ca="1" si="543"/>
        <v/>
      </c>
      <c r="CN97" s="3" t="str">
        <f t="shared" ca="1" si="543"/>
        <v/>
      </c>
      <c r="CO97" s="3" t="str">
        <f t="shared" ca="1" si="543"/>
        <v/>
      </c>
      <c r="CP97" s="3" t="str">
        <f t="shared" ca="1" si="543"/>
        <v/>
      </c>
      <c r="CQ97" s="3" t="str">
        <f t="shared" ca="1" si="544"/>
        <v/>
      </c>
      <c r="CR97" s="3" t="str">
        <f t="shared" ca="1" si="441"/>
        <v/>
      </c>
      <c r="CS97" s="3" t="str">
        <f t="shared" ca="1" si="364"/>
        <v/>
      </c>
      <c r="CT97" s="3" t="str">
        <f t="shared" si="442"/>
        <v/>
      </c>
      <c r="CU97" s="37" t="e">
        <f t="shared" ca="1" si="443"/>
        <v>#N/A</v>
      </c>
      <c r="CW97" s="3" t="str">
        <f t="shared" ca="1" si="444"/>
        <v/>
      </c>
      <c r="CX97" s="3">
        <f t="shared" ca="1" si="530"/>
        <v>0</v>
      </c>
      <c r="CY97" s="2">
        <f t="shared" ca="1" si="445"/>
        <v>0</v>
      </c>
      <c r="CZ97" s="3" t="str">
        <f t="shared" ca="1" si="365"/>
        <v/>
      </c>
      <c r="DA97" s="3" t="str">
        <f t="shared" ca="1" si="366"/>
        <v/>
      </c>
      <c r="DB97" s="3" t="str">
        <f t="shared" ca="1" si="367"/>
        <v/>
      </c>
      <c r="DC97" s="3" t="str">
        <f t="shared" ca="1" si="368"/>
        <v/>
      </c>
      <c r="DD97" s="37" t="e">
        <f t="shared" ca="1" si="369"/>
        <v>#N/A</v>
      </c>
      <c r="DE97" s="3" t="str">
        <f t="shared" ca="1" si="446"/>
        <v/>
      </c>
      <c r="DF97" s="3">
        <f t="shared" ca="1" si="531"/>
        <v>0</v>
      </c>
      <c r="DG97" s="2">
        <f t="shared" ca="1" si="447"/>
        <v>0</v>
      </c>
      <c r="DH97" s="3" t="str">
        <f t="shared" ca="1" si="370"/>
        <v/>
      </c>
      <c r="DI97" s="3" t="str">
        <f t="shared" ca="1" si="568"/>
        <v/>
      </c>
      <c r="DJ97" s="3" t="str">
        <f t="shared" ca="1" si="371"/>
        <v/>
      </c>
      <c r="DK97" s="3" t="str">
        <f t="shared" ca="1" si="448"/>
        <v/>
      </c>
      <c r="DL97" s="37" t="e">
        <f t="shared" ca="1" si="372"/>
        <v>#N/A</v>
      </c>
      <c r="DN97" s="2" t="str">
        <f t="shared" si="373"/>
        <v xml:space="preserve"> </v>
      </c>
      <c r="DO97" s="3" t="str">
        <f t="shared" si="449"/>
        <v xml:space="preserve"> </v>
      </c>
      <c r="DP97" s="3" t="str">
        <f t="shared" si="450"/>
        <v xml:space="preserve"> </v>
      </c>
      <c r="DT97" s="37" t="e">
        <f t="shared" si="374"/>
        <v>#N/A</v>
      </c>
      <c r="DU97" s="7">
        <v>90</v>
      </c>
      <c r="DV97" s="7">
        <v>37</v>
      </c>
      <c r="DW97" s="7">
        <v>54</v>
      </c>
      <c r="DX97" s="7"/>
      <c r="DY97" s="7" t="e">
        <f t="shared" si="375"/>
        <v>#NUM!</v>
      </c>
      <c r="DZ97" s="7" t="e">
        <f t="shared" si="376"/>
        <v>#NUM!</v>
      </c>
      <c r="EA97" s="7" t="e">
        <f t="shared" si="377"/>
        <v>#NUM!</v>
      </c>
      <c r="EB97" s="7" t="e">
        <f t="shared" si="451"/>
        <v>#NUM!</v>
      </c>
      <c r="EC97" s="3" t="e">
        <f t="shared" si="378"/>
        <v>#NUM!</v>
      </c>
      <c r="ED97" s="3" t="str">
        <f t="shared" si="452"/>
        <v/>
      </c>
      <c r="EE97" s="3" t="e">
        <f t="shared" si="453"/>
        <v>#DIV/0!</v>
      </c>
      <c r="EF97" s="3" t="str">
        <f t="shared" si="454"/>
        <v/>
      </c>
      <c r="EG97" s="3" t="str">
        <f t="shared" si="455"/>
        <v/>
      </c>
      <c r="EH97" s="3" t="str">
        <f t="shared" si="456"/>
        <v/>
      </c>
      <c r="EI97" s="3" t="str">
        <f t="shared" si="457"/>
        <v/>
      </c>
      <c r="EJ97" s="3" t="e">
        <f t="shared" si="458"/>
        <v>#DIV/0!</v>
      </c>
      <c r="EK97" s="3" t="e">
        <f t="shared" si="459"/>
        <v>#DIV/0!</v>
      </c>
      <c r="EL97" s="3" t="str">
        <f t="shared" si="460"/>
        <v/>
      </c>
      <c r="EM97" s="3" t="str">
        <f t="shared" si="461"/>
        <v/>
      </c>
      <c r="EN97" s="3" t="str">
        <f t="shared" si="462"/>
        <v/>
      </c>
      <c r="EO97" s="3" t="e">
        <f t="shared" si="463"/>
        <v>#DIV/0!</v>
      </c>
      <c r="EP97" s="3" t="e">
        <f t="shared" si="464"/>
        <v>#DIV/0!</v>
      </c>
      <c r="EQ97" s="3" t="str">
        <f t="shared" si="465"/>
        <v/>
      </c>
      <c r="ER97" s="3" t="str">
        <f t="shared" si="466"/>
        <v/>
      </c>
      <c r="ES97" s="3" t="e">
        <f t="shared" si="467"/>
        <v>#DIV/0!</v>
      </c>
      <c r="ET97" s="3" t="e">
        <f t="shared" si="468"/>
        <v>#DIV/0!</v>
      </c>
      <c r="EU97" s="3" t="str">
        <f t="shared" si="469"/>
        <v/>
      </c>
      <c r="EV97" s="3" t="e">
        <f t="shared" si="470"/>
        <v>#DIV/0!</v>
      </c>
      <c r="EW97" s="3" t="e">
        <f t="shared" si="471"/>
        <v>#DIV/0!</v>
      </c>
      <c r="EX97" s="3" t="e">
        <f t="shared" si="472"/>
        <v>#NUM!</v>
      </c>
      <c r="EZ97" s="40">
        <f t="shared" si="379"/>
        <v>1</v>
      </c>
      <c r="FA97" s="9" t="e">
        <f t="shared" si="380"/>
        <v>#NUM!</v>
      </c>
      <c r="FB97" s="9" t="e">
        <f t="shared" si="381"/>
        <v>#N/A</v>
      </c>
      <c r="FC97" s="9" t="e">
        <f t="shared" si="382"/>
        <v>#N/A</v>
      </c>
      <c r="FD97" s="9" t="e">
        <f t="shared" si="383"/>
        <v>#N/A</v>
      </c>
      <c r="FE97" s="3" t="e">
        <f t="shared" si="473"/>
        <v>#NUM!</v>
      </c>
      <c r="FG97" s="3" t="str">
        <f t="shared" si="474"/>
        <v/>
      </c>
      <c r="FH97" s="3" t="e">
        <f t="shared" si="475"/>
        <v>#DIV/0!</v>
      </c>
      <c r="FI97" s="3" t="str">
        <f t="shared" si="476"/>
        <v/>
      </c>
      <c r="FJ97" s="3" t="str">
        <f t="shared" si="477"/>
        <v/>
      </c>
      <c r="FK97" s="3" t="str">
        <f t="shared" si="478"/>
        <v/>
      </c>
      <c r="FL97" s="3" t="str">
        <f t="shared" si="479"/>
        <v/>
      </c>
      <c r="FM97" s="3" t="e">
        <f t="shared" si="480"/>
        <v>#DIV/0!</v>
      </c>
      <c r="FN97" s="3" t="e">
        <f t="shared" si="481"/>
        <v>#DIV/0!</v>
      </c>
      <c r="FO97" s="3" t="str">
        <f t="shared" si="482"/>
        <v/>
      </c>
      <c r="FP97" s="3" t="str">
        <f t="shared" si="483"/>
        <v/>
      </c>
      <c r="FQ97" s="3" t="str">
        <f t="shared" si="484"/>
        <v/>
      </c>
      <c r="FR97" s="3" t="e">
        <f t="shared" si="485"/>
        <v>#DIV/0!</v>
      </c>
      <c r="FS97" s="3" t="e">
        <f t="shared" si="486"/>
        <v>#DIV/0!</v>
      </c>
      <c r="FT97" s="3" t="str">
        <f t="shared" si="487"/>
        <v/>
      </c>
      <c r="FU97" s="3" t="str">
        <f t="shared" si="488"/>
        <v/>
      </c>
      <c r="FV97" s="3" t="e">
        <f t="shared" si="489"/>
        <v>#DIV/0!</v>
      </c>
      <c r="FW97" s="3" t="e">
        <f t="shared" si="490"/>
        <v>#DIV/0!</v>
      </c>
      <c r="FX97" s="3" t="str">
        <f t="shared" si="491"/>
        <v/>
      </c>
      <c r="FY97" s="3" t="e">
        <f t="shared" si="492"/>
        <v>#DIV/0!</v>
      </c>
      <c r="FZ97" s="3" t="e">
        <f t="shared" si="493"/>
        <v>#DIV/0!</v>
      </c>
      <c r="GA97" s="3" t="e">
        <f t="shared" si="494"/>
        <v>#NUM!</v>
      </c>
      <c r="GB97" s="3" t="str">
        <f t="shared" si="495"/>
        <v/>
      </c>
      <c r="GC97" s="3" t="str">
        <f t="shared" si="496"/>
        <v/>
      </c>
      <c r="GD97" s="3" t="str">
        <f t="shared" si="497"/>
        <v/>
      </c>
      <c r="GE97" s="3" t="str">
        <f t="shared" si="498"/>
        <v/>
      </c>
      <c r="GF97" s="3" t="str">
        <f t="shared" si="499"/>
        <v/>
      </c>
      <c r="GG97" s="3" t="str">
        <f t="shared" si="500"/>
        <v/>
      </c>
      <c r="GI97" s="9" t="str">
        <f t="shared" si="532"/>
        <v/>
      </c>
      <c r="GJ97" s="9" t="str">
        <f t="shared" si="501"/>
        <v/>
      </c>
      <c r="GK97" s="9" t="str">
        <f t="shared" si="502"/>
        <v/>
      </c>
      <c r="GL97" s="41" t="e">
        <f t="shared" si="503"/>
        <v>#DIV/0!</v>
      </c>
      <c r="GM97" s="41" t="e">
        <f t="shared" si="504"/>
        <v>#DIV/0!</v>
      </c>
      <c r="GN97" s="41" t="e">
        <f t="shared" si="384"/>
        <v>#N/A</v>
      </c>
      <c r="GO97" s="41" t="e">
        <f t="shared" si="385"/>
        <v>#N/A</v>
      </c>
      <c r="GP97" s="3" t="e">
        <f t="shared" si="505"/>
        <v>#NUM!</v>
      </c>
      <c r="GQ97" s="55" t="e">
        <f t="shared" si="386"/>
        <v>#NUM!</v>
      </c>
      <c r="GR97" s="55" t="e">
        <f t="shared" si="387"/>
        <v>#NUM!</v>
      </c>
      <c r="GS97" s="3" t="e">
        <f t="shared" si="388"/>
        <v>#NUM!</v>
      </c>
      <c r="GT97" s="3" t="e">
        <f t="shared" si="389"/>
        <v>#NUM!</v>
      </c>
      <c r="GU97" s="3" t="e">
        <f t="shared" si="390"/>
        <v>#NUM!</v>
      </c>
      <c r="GV97" s="3" t="e">
        <f t="shared" si="391"/>
        <v>#NUM!</v>
      </c>
      <c r="GX97" s="37" t="e">
        <f t="shared" si="392"/>
        <v>#NUM!</v>
      </c>
      <c r="GZ97" s="3" t="e">
        <f t="shared" si="393"/>
        <v>#NUM!</v>
      </c>
      <c r="HA97" s="3" t="e">
        <f t="shared" ca="1" si="533"/>
        <v>#NUM!</v>
      </c>
      <c r="HB97" s="2" t="e">
        <f t="shared" ca="1" si="536"/>
        <v>#NUM!</v>
      </c>
      <c r="HC97" s="2" t="e">
        <f t="shared" ca="1" si="537"/>
        <v>#NUM!</v>
      </c>
      <c r="HD97" s="39" t="e">
        <f t="shared" ca="1" si="506"/>
        <v>#NUM!</v>
      </c>
      <c r="HF97" s="3" t="str">
        <f t="shared" si="394"/>
        <v/>
      </c>
      <c r="HG97" s="3" t="str">
        <f t="shared" si="395"/>
        <v/>
      </c>
      <c r="HH97" s="3" t="str">
        <f t="shared" ca="1" si="545"/>
        <v xml:space="preserve"> </v>
      </c>
      <c r="HI97" s="3" t="str">
        <f t="shared" ca="1" si="546"/>
        <v/>
      </c>
      <c r="HJ97" s="3" t="str">
        <f t="shared" ca="1" si="546"/>
        <v/>
      </c>
      <c r="HK97" s="3" t="str">
        <f t="shared" ca="1" si="546"/>
        <v/>
      </c>
      <c r="HL97" s="3" t="str">
        <f t="shared" ca="1" si="546"/>
        <v/>
      </c>
      <c r="HM97" s="3" t="str">
        <f t="shared" ca="1" si="547"/>
        <v/>
      </c>
      <c r="HN97" s="3" t="str">
        <f t="shared" ca="1" si="547"/>
        <v/>
      </c>
      <c r="HO97" s="3" t="str">
        <f t="shared" ca="1" si="547"/>
        <v/>
      </c>
      <c r="HP97" s="37" t="e">
        <f t="shared" ca="1" si="396"/>
        <v>#N/A</v>
      </c>
      <c r="HQ97" s="3" t="str">
        <f t="shared" ca="1" si="548"/>
        <v xml:space="preserve"> </v>
      </c>
      <c r="HR97" s="3" t="str">
        <f t="shared" ca="1" si="549"/>
        <v/>
      </c>
      <c r="HS97" s="3" t="str">
        <f t="shared" ca="1" si="549"/>
        <v/>
      </c>
      <c r="HT97" s="3" t="str">
        <f t="shared" ca="1" si="549"/>
        <v/>
      </c>
      <c r="HU97" s="3" t="str">
        <f t="shared" ca="1" si="549"/>
        <v/>
      </c>
      <c r="HV97" s="3" t="str">
        <f t="shared" ca="1" si="550"/>
        <v/>
      </c>
      <c r="HW97" s="3" t="str">
        <f t="shared" ca="1" si="550"/>
        <v/>
      </c>
      <c r="HX97" s="3" t="str">
        <f t="shared" ca="1" si="550"/>
        <v/>
      </c>
      <c r="HY97" s="37" t="e">
        <f t="shared" ca="1" si="397"/>
        <v>#N/A</v>
      </c>
      <c r="IA97" s="3" t="e">
        <f t="shared" ca="1" si="507"/>
        <v>#NUM!</v>
      </c>
      <c r="IB97" s="3" t="e">
        <f t="shared" ca="1" si="534"/>
        <v>#NUM!</v>
      </c>
      <c r="IC97" s="2" t="e">
        <f t="shared" ca="1" si="508"/>
        <v>#NUM!</v>
      </c>
      <c r="ID97" s="37" t="e">
        <f t="shared" ca="1" si="398"/>
        <v>#NUM!</v>
      </c>
      <c r="IE97" s="3" t="e">
        <f t="shared" ca="1" si="509"/>
        <v>#NUM!</v>
      </c>
      <c r="IF97" s="3" t="e">
        <f t="shared" ca="1" si="510"/>
        <v>#NUM!</v>
      </c>
      <c r="IG97" s="2" t="e">
        <f t="shared" ca="1" si="511"/>
        <v>#NUM!</v>
      </c>
      <c r="IH97" s="37" t="e">
        <f t="shared" ca="1" si="399"/>
        <v>#NUM!</v>
      </c>
      <c r="II97" s="3" t="e">
        <f t="shared" si="512"/>
        <v>#N/A</v>
      </c>
      <c r="IJ97" s="3" t="e">
        <f t="shared" si="513"/>
        <v>#N/A</v>
      </c>
      <c r="IK97" s="3" t="e">
        <f t="shared" ca="1" si="557"/>
        <v>#N/A</v>
      </c>
      <c r="IL97" s="3" t="e">
        <f t="shared" ca="1" si="558"/>
        <v>#N/A</v>
      </c>
      <c r="IM97" s="3" t="e">
        <f t="shared" ca="1" si="558"/>
        <v>#N/A</v>
      </c>
      <c r="IN97" s="3" t="e">
        <f t="shared" ca="1" si="558"/>
        <v>#N/A</v>
      </c>
      <c r="IO97" s="3" t="e">
        <f t="shared" ca="1" si="558"/>
        <v>#N/A</v>
      </c>
      <c r="IP97" s="3" t="e">
        <f t="shared" ca="1" si="559"/>
        <v>#N/A</v>
      </c>
      <c r="IQ97" s="3" t="e">
        <f t="shared" ca="1" si="559"/>
        <v>#N/A</v>
      </c>
      <c r="IR97" s="3" t="e">
        <f t="shared" ca="1" si="559"/>
        <v>#N/A</v>
      </c>
      <c r="IS97" s="3" t="e">
        <f t="shared" ca="1" si="559"/>
        <v>#N/A</v>
      </c>
      <c r="IT97" s="3" t="e">
        <f t="shared" ca="1" si="560"/>
        <v>#N/A</v>
      </c>
      <c r="IU97" s="3" t="e">
        <f t="shared" ca="1" si="560"/>
        <v>#N/A</v>
      </c>
      <c r="IV97" s="3" t="e">
        <f t="shared" ca="1" si="560"/>
        <v>#N/A</v>
      </c>
      <c r="IW97" s="3" t="e">
        <f t="shared" ca="1" si="560"/>
        <v>#N/A</v>
      </c>
      <c r="IX97" s="3" t="e">
        <f t="shared" ca="1" si="561"/>
        <v>#N/A</v>
      </c>
      <c r="IY97" s="3" t="e">
        <f t="shared" ca="1" si="561"/>
        <v>#N/A</v>
      </c>
      <c r="IZ97" s="37" t="e">
        <f t="shared" ca="1" si="400"/>
        <v>#N/A</v>
      </c>
      <c r="JB97" s="3" t="str">
        <f t="shared" si="514"/>
        <v/>
      </c>
      <c r="JC97" s="55" t="e">
        <f t="shared" si="401"/>
        <v>#NUM!</v>
      </c>
      <c r="JD97" s="41" t="e">
        <f t="shared" si="515"/>
        <v>#NUM!</v>
      </c>
      <c r="JE97" s="41" t="e">
        <f t="shared" si="516"/>
        <v>#NUM!</v>
      </c>
      <c r="JF97" s="3" t="e">
        <f t="shared" si="517"/>
        <v>#NUM!</v>
      </c>
      <c r="JG97" s="41" t="e">
        <f t="shared" si="518"/>
        <v>#NUM!</v>
      </c>
      <c r="JH97" s="41" t="e">
        <f t="shared" si="519"/>
        <v>#NUM!</v>
      </c>
      <c r="JJ97" s="37" t="e">
        <f t="shared" si="520"/>
        <v>#NUM!</v>
      </c>
      <c r="JL97" s="3" t="e">
        <f t="shared" si="521"/>
        <v>#NUM!</v>
      </c>
      <c r="JM97" s="3" t="e">
        <f t="shared" ca="1" si="535"/>
        <v>#NUM!</v>
      </c>
      <c r="JP97" s="37" t="e">
        <f t="shared" ca="1" si="522"/>
        <v>#NUM!</v>
      </c>
      <c r="JR97" s="37" t="str">
        <f t="shared" si="523"/>
        <v/>
      </c>
      <c r="JS97" s="3" t="str">
        <f t="shared" si="524"/>
        <v/>
      </c>
      <c r="JT97" s="3" t="str">
        <f t="shared" ca="1" si="551"/>
        <v xml:space="preserve"> </v>
      </c>
      <c r="JU97" s="3" t="str">
        <f t="shared" ca="1" si="552"/>
        <v/>
      </c>
      <c r="JV97" s="3" t="str">
        <f t="shared" ca="1" si="552"/>
        <v/>
      </c>
      <c r="JW97" s="3" t="str">
        <f t="shared" ca="1" si="552"/>
        <v/>
      </c>
      <c r="JX97" s="3" t="str">
        <f t="shared" ca="1" si="552"/>
        <v/>
      </c>
      <c r="JY97" s="3" t="str">
        <f t="shared" ca="1" si="553"/>
        <v/>
      </c>
      <c r="JZ97" s="3" t="str">
        <f t="shared" ca="1" si="553"/>
        <v/>
      </c>
      <c r="KA97" s="3" t="str">
        <f t="shared" ca="1" si="553"/>
        <v/>
      </c>
      <c r="KB97" s="3" t="e">
        <f t="shared" ca="1" si="525"/>
        <v>#N/A</v>
      </c>
      <c r="KC97" s="3" t="str">
        <f t="shared" ca="1" si="554"/>
        <v xml:space="preserve"> </v>
      </c>
      <c r="KD97" s="3" t="str">
        <f t="shared" ca="1" si="555"/>
        <v/>
      </c>
      <c r="KE97" s="3" t="str">
        <f t="shared" ca="1" si="555"/>
        <v/>
      </c>
      <c r="KF97" s="3" t="str">
        <f t="shared" ca="1" si="555"/>
        <v/>
      </c>
      <c r="KG97" s="3" t="str">
        <f t="shared" ca="1" si="555"/>
        <v/>
      </c>
      <c r="KH97" s="3" t="str">
        <f t="shared" ca="1" si="556"/>
        <v/>
      </c>
      <c r="KI97" s="3" t="str">
        <f t="shared" ca="1" si="556"/>
        <v/>
      </c>
      <c r="KJ97" s="3" t="str">
        <f t="shared" ca="1" si="556"/>
        <v/>
      </c>
      <c r="KK97" s="3" t="e">
        <f t="shared" ca="1" si="526"/>
        <v>#N/A</v>
      </c>
      <c r="KU97" s="3" t="e">
        <f t="shared" si="527"/>
        <v>#NUM!</v>
      </c>
      <c r="KV97" s="3" t="e">
        <f t="shared" si="528"/>
        <v>#NUM!</v>
      </c>
      <c r="KW97" s="3" t="e">
        <f t="shared" ca="1" si="562"/>
        <v>#NUM!</v>
      </c>
      <c r="KX97" s="3" t="e">
        <f t="shared" ca="1" si="563"/>
        <v>#NUM!</v>
      </c>
      <c r="KY97" s="3" t="e">
        <f t="shared" ca="1" si="563"/>
        <v>#NUM!</v>
      </c>
      <c r="KZ97" s="3" t="e">
        <f t="shared" ca="1" si="563"/>
        <v>#NUM!</v>
      </c>
      <c r="LA97" s="3" t="e">
        <f t="shared" ca="1" si="563"/>
        <v>#NUM!</v>
      </c>
      <c r="LB97" s="3" t="e">
        <f t="shared" ca="1" si="564"/>
        <v>#NUM!</v>
      </c>
      <c r="LC97" s="3" t="e">
        <f t="shared" ca="1" si="564"/>
        <v>#NUM!</v>
      </c>
      <c r="LD97" s="3" t="e">
        <f t="shared" ca="1" si="564"/>
        <v>#NUM!</v>
      </c>
      <c r="LE97" s="3" t="e">
        <f t="shared" ca="1" si="564"/>
        <v>#NUM!</v>
      </c>
      <c r="LF97" s="3" t="e">
        <f t="shared" ca="1" si="565"/>
        <v>#NUM!</v>
      </c>
      <c r="LG97" s="3" t="e">
        <f t="shared" ca="1" si="565"/>
        <v>#NUM!</v>
      </c>
      <c r="LH97" s="3" t="e">
        <f t="shared" ca="1" si="565"/>
        <v>#NUM!</v>
      </c>
      <c r="LI97" s="3" t="e">
        <f t="shared" ca="1" si="565"/>
        <v>#NUM!</v>
      </c>
      <c r="LJ97" s="3" t="e">
        <f t="shared" ca="1" si="566"/>
        <v>#NUM!</v>
      </c>
      <c r="LK97" s="3" t="e">
        <f t="shared" ca="1" si="566"/>
        <v>#NUM!</v>
      </c>
      <c r="LL97" s="37" t="e">
        <f t="shared" ca="1" si="402"/>
        <v>#NUM!</v>
      </c>
    </row>
    <row r="98" spans="1:324" s="3" customFormat="1">
      <c r="A98" s="42" t="e">
        <f>IF(D98="","",Data!C106)</f>
        <v>#N/A</v>
      </c>
      <c r="B98" s="5" t="e">
        <f>IF(D98="","",Data!B106)</f>
        <v>#N/A</v>
      </c>
      <c r="C98" s="3">
        <v>90</v>
      </c>
      <c r="D98" s="3" t="e">
        <f>IF(Data!C106="", NA(), Data!C106)</f>
        <v>#N/A</v>
      </c>
      <c r="E98" s="3" t="str">
        <f>IF(Data!C106="", " ", Data!D106)</f>
        <v xml:space="preserve"> </v>
      </c>
      <c r="F98" s="3" t="str">
        <f>IF(E98=" "," ",Data!F$26)</f>
        <v xml:space="preserve"> </v>
      </c>
      <c r="G98" s="3" t="str">
        <f>IF($C98&lt;Data!$F$37,"x"," ")</f>
        <v xml:space="preserve"> </v>
      </c>
      <c r="H98" s="3" t="e">
        <f>IF(I98="",#REF!,I98)</f>
        <v>#N/A</v>
      </c>
      <c r="I98" s="2" t="e">
        <f t="shared" si="403"/>
        <v>#N/A</v>
      </c>
      <c r="J98" s="3" t="str">
        <f>IF(AND(Data!$F$37&lt;&gt;""),IF(AD98=$E98,1,""))</f>
        <v/>
      </c>
      <c r="K98" s="3">
        <f>IF(AND(Data!$F$40&lt;&gt;""),IF(AE98=$E98,2,""))</f>
        <v>2</v>
      </c>
      <c r="L98" s="3" t="str">
        <f>IF(AND(Data!$F$43&lt;&gt;""),IF(AF98=$E98,3,""))</f>
        <v/>
      </c>
      <c r="M98" s="3" t="str">
        <f>IF(AND(Data!$F$46&lt;&gt;""),IF(AG98=$E98,4,""))</f>
        <v/>
      </c>
      <c r="N98" s="3" t="str">
        <f>IF(AND(Data!$F$49&lt;&gt;""),IF(AH98=$E98,5,""))</f>
        <v/>
      </c>
      <c r="O98" s="3" t="str">
        <f>IF(AND(Calc!$LQ$3&lt;&gt;""),IF(AI98=$E98,6,""))</f>
        <v/>
      </c>
      <c r="P98" s="3">
        <f t="shared" si="404"/>
        <v>2</v>
      </c>
      <c r="Q98" s="3">
        <f t="shared" si="405"/>
        <v>2</v>
      </c>
      <c r="R98" s="3" t="str">
        <f t="shared" si="406"/>
        <v/>
      </c>
      <c r="S98" s="3" t="str">
        <f t="shared" si="407"/>
        <v/>
      </c>
      <c r="T98" s="3" t="str">
        <f t="shared" si="408"/>
        <v/>
      </c>
      <c r="U98" s="3">
        <f t="shared" si="409"/>
        <v>2</v>
      </c>
      <c r="V98" s="3">
        <f t="shared" si="410"/>
        <v>2</v>
      </c>
      <c r="W98" s="3" t="str">
        <f t="shared" si="411"/>
        <v/>
      </c>
      <c r="X98" s="3" t="str">
        <f t="shared" si="412"/>
        <v/>
      </c>
      <c r="Y98" s="3">
        <f t="shared" si="413"/>
        <v>2</v>
      </c>
      <c r="Z98" s="3">
        <f t="shared" si="414"/>
        <v>2</v>
      </c>
      <c r="AA98" s="3" t="str">
        <f t="shared" si="415"/>
        <v/>
      </c>
      <c r="AB98" s="3">
        <f t="shared" si="416"/>
        <v>2</v>
      </c>
      <c r="AC98" s="49">
        <f t="shared" si="417"/>
        <v>2</v>
      </c>
      <c r="AD98" s="3" t="str">
        <f>IF($C98&lt;Data!$F$37,E98,"")</f>
        <v/>
      </c>
      <c r="AE98" s="3" t="str">
        <f>IF(AND($C98&gt;=Data!$F$37),IF($C98&lt;Data!$F$40,E98,""))</f>
        <v xml:space="preserve"> </v>
      </c>
      <c r="AF98" s="3" t="b">
        <f>IF(AND($C98&gt;=Data!$F$40),IF($C98&lt;Data!$F$43,E98,""))</f>
        <v>0</v>
      </c>
      <c r="AG98" s="3" t="b">
        <f>IF(AND($C98&gt;=Data!$F$43),IF($C98&lt;Data!$F$46,E98,""))</f>
        <v>0</v>
      </c>
      <c r="AH98" s="3" t="b">
        <f>IF(AND($C98&gt;=Data!$F$46),IF($C98&lt;Data!$F$49,E98,""))</f>
        <v>0</v>
      </c>
      <c r="AI98" s="3" t="b">
        <f>IF(AND($C98&gt;=Data!$F$49),IF($C98&lt;=Calc!$LQ$3,E98,""))</f>
        <v>0</v>
      </c>
      <c r="AJ98" s="3" t="str">
        <f t="shared" si="349"/>
        <v xml:space="preserve"> </v>
      </c>
      <c r="AK98" s="3" t="str">
        <f t="shared" si="350"/>
        <v/>
      </c>
      <c r="AL98" s="3" t="e">
        <f t="shared" si="418"/>
        <v>#NUM!</v>
      </c>
      <c r="AM98" s="3" t="str">
        <f t="shared" si="419"/>
        <v/>
      </c>
      <c r="AN98" s="3" t="str">
        <f t="shared" si="420"/>
        <v/>
      </c>
      <c r="AO98" s="3" t="str">
        <f t="shared" si="421"/>
        <v/>
      </c>
      <c r="AP98" s="3" t="str">
        <f t="shared" si="422"/>
        <v/>
      </c>
      <c r="AQ98" s="3" t="e">
        <f t="shared" si="338"/>
        <v>#NUM!</v>
      </c>
      <c r="AR98" s="3" t="e">
        <f t="shared" si="339"/>
        <v>#NUM!</v>
      </c>
      <c r="AS98" s="3" t="str">
        <f t="shared" si="340"/>
        <v/>
      </c>
      <c r="AT98" s="3" t="str">
        <f t="shared" si="423"/>
        <v/>
      </c>
      <c r="AU98" s="3" t="str">
        <f t="shared" si="424"/>
        <v/>
      </c>
      <c r="AV98" s="3" t="e">
        <f t="shared" si="425"/>
        <v>#NUM!</v>
      </c>
      <c r="AW98" s="3" t="e">
        <f t="shared" si="426"/>
        <v>#NUM!</v>
      </c>
      <c r="AX98" s="3" t="str">
        <f t="shared" si="427"/>
        <v/>
      </c>
      <c r="AY98" s="3" t="str">
        <f t="shared" si="428"/>
        <v/>
      </c>
      <c r="AZ98" s="3" t="e">
        <f t="shared" si="429"/>
        <v>#NUM!</v>
      </c>
      <c r="BA98" s="3" t="e">
        <f t="shared" si="430"/>
        <v>#NUM!</v>
      </c>
      <c r="BB98" s="3" t="str">
        <f t="shared" si="431"/>
        <v/>
      </c>
      <c r="BC98" s="3" t="e">
        <f t="shared" si="432"/>
        <v>#NUM!</v>
      </c>
      <c r="BD98" s="3" t="e">
        <f t="shared" si="433"/>
        <v>#NUM!</v>
      </c>
      <c r="BE98" s="3" t="e">
        <f t="shared" si="434"/>
        <v>#NUM!</v>
      </c>
      <c r="BF98" s="9" t="e">
        <f t="shared" si="351"/>
        <v>#N/A</v>
      </c>
      <c r="BG98" s="3" t="e">
        <f t="shared" si="352"/>
        <v>#N/A</v>
      </c>
      <c r="BH98" s="3" t="e">
        <f t="shared" si="567"/>
        <v>#N/A</v>
      </c>
      <c r="BI98" s="3" t="e">
        <f t="shared" si="435"/>
        <v>#NUM!</v>
      </c>
      <c r="BJ98" s="44" t="str">
        <f t="shared" si="436"/>
        <v/>
      </c>
      <c r="BK98" s="52">
        <f t="shared" si="353"/>
        <v>2</v>
      </c>
      <c r="BL98" s="52" t="str">
        <f t="shared" ca="1" si="538"/>
        <v xml:space="preserve"> </v>
      </c>
      <c r="BM98" s="52" t="str">
        <f t="shared" ca="1" si="539"/>
        <v xml:space="preserve"> </v>
      </c>
      <c r="BN98" s="52" t="str">
        <f t="shared" ca="1" si="539"/>
        <v xml:space="preserve"> </v>
      </c>
      <c r="BO98" s="52" t="str">
        <f t="shared" ca="1" si="539"/>
        <v xml:space="preserve"> </v>
      </c>
      <c r="BP98" s="52" t="str">
        <f t="shared" ca="1" si="539"/>
        <v xml:space="preserve"> </v>
      </c>
      <c r="BQ98" s="52" t="str">
        <f t="shared" ca="1" si="540"/>
        <v xml:space="preserve"> </v>
      </c>
      <c r="BR98" s="52" t="e">
        <f t="shared" ca="1" si="354"/>
        <v>#N/A</v>
      </c>
      <c r="BS98" s="52"/>
      <c r="BT98" s="3" t="str">
        <f t="shared" si="355"/>
        <v/>
      </c>
      <c r="BU98" s="3">
        <f t="shared" si="356"/>
        <v>0</v>
      </c>
      <c r="BV98" s="3">
        <f t="shared" si="437"/>
        <v>1</v>
      </c>
      <c r="BW98" s="3">
        <f t="shared" si="438"/>
        <v>0</v>
      </c>
      <c r="BX98" s="3" t="str">
        <f t="shared" ca="1" si="357"/>
        <v xml:space="preserve"> </v>
      </c>
      <c r="BY98" s="3" t="str">
        <f t="shared" ca="1" si="541"/>
        <v/>
      </c>
      <c r="BZ98" s="3" t="str">
        <f t="shared" ca="1" si="541"/>
        <v/>
      </c>
      <c r="CA98" s="3" t="str">
        <f t="shared" ca="1" si="541"/>
        <v/>
      </c>
      <c r="CB98" s="3" t="str">
        <f t="shared" ca="1" si="541"/>
        <v/>
      </c>
      <c r="CC98" s="3" t="str">
        <f t="shared" ca="1" si="542"/>
        <v/>
      </c>
      <c r="CD98" s="3" t="str">
        <f t="shared" ca="1" si="358"/>
        <v/>
      </c>
      <c r="CE98" s="3" t="str">
        <f t="shared" ca="1" si="359"/>
        <v/>
      </c>
      <c r="CF98" s="3" t="str">
        <f t="shared" si="360"/>
        <v/>
      </c>
      <c r="CG98" s="37" t="e">
        <f t="shared" ca="1" si="361"/>
        <v>#N/A</v>
      </c>
      <c r="CH98" s="3" t="str">
        <f t="shared" si="362"/>
        <v/>
      </c>
      <c r="CI98" s="3">
        <f t="shared" si="439"/>
        <v>0</v>
      </c>
      <c r="CJ98" s="3">
        <f t="shared" si="529"/>
        <v>1</v>
      </c>
      <c r="CK98" s="3">
        <f t="shared" si="440"/>
        <v>0</v>
      </c>
      <c r="CL98" s="3" t="str">
        <f t="shared" ca="1" si="363"/>
        <v xml:space="preserve"> </v>
      </c>
      <c r="CM98" s="3" t="str">
        <f t="shared" ca="1" si="543"/>
        <v/>
      </c>
      <c r="CN98" s="3" t="str">
        <f t="shared" ca="1" si="543"/>
        <v/>
      </c>
      <c r="CO98" s="3" t="str">
        <f t="shared" ca="1" si="543"/>
        <v/>
      </c>
      <c r="CP98" s="3" t="str">
        <f t="shared" ca="1" si="543"/>
        <v/>
      </c>
      <c r="CQ98" s="3" t="str">
        <f t="shared" ca="1" si="544"/>
        <v/>
      </c>
      <c r="CR98" s="3" t="str">
        <f t="shared" ca="1" si="441"/>
        <v/>
      </c>
      <c r="CS98" s="3" t="str">
        <f t="shared" ca="1" si="364"/>
        <v/>
      </c>
      <c r="CT98" s="3" t="str">
        <f t="shared" si="442"/>
        <v/>
      </c>
      <c r="CU98" s="37" t="e">
        <f t="shared" ca="1" si="443"/>
        <v>#N/A</v>
      </c>
      <c r="CW98" s="3" t="str">
        <f t="shared" ca="1" si="444"/>
        <v/>
      </c>
      <c r="CX98" s="3">
        <f t="shared" ca="1" si="530"/>
        <v>0</v>
      </c>
      <c r="CY98" s="2">
        <f t="shared" ca="1" si="445"/>
        <v>0</v>
      </c>
      <c r="CZ98" s="3" t="str">
        <f t="shared" ca="1" si="365"/>
        <v/>
      </c>
      <c r="DA98" s="3" t="str">
        <f t="shared" ca="1" si="366"/>
        <v/>
      </c>
      <c r="DB98" s="3" t="str">
        <f t="shared" ca="1" si="367"/>
        <v/>
      </c>
      <c r="DC98" s="3" t="str">
        <f t="shared" ca="1" si="368"/>
        <v/>
      </c>
      <c r="DD98" s="37" t="e">
        <f t="shared" ca="1" si="369"/>
        <v>#N/A</v>
      </c>
      <c r="DE98" s="3" t="str">
        <f t="shared" ca="1" si="446"/>
        <v/>
      </c>
      <c r="DF98" s="3">
        <f t="shared" ca="1" si="531"/>
        <v>0</v>
      </c>
      <c r="DG98" s="2">
        <f t="shared" ca="1" si="447"/>
        <v>0</v>
      </c>
      <c r="DH98" s="3" t="str">
        <f t="shared" ca="1" si="370"/>
        <v/>
      </c>
      <c r="DI98" s="3" t="str">
        <f t="shared" ca="1" si="568"/>
        <v/>
      </c>
      <c r="DJ98" s="3" t="str">
        <f t="shared" ca="1" si="371"/>
        <v/>
      </c>
      <c r="DK98" s="3" t="str">
        <f t="shared" ca="1" si="448"/>
        <v/>
      </c>
      <c r="DL98" s="37" t="e">
        <f t="shared" ca="1" si="372"/>
        <v>#N/A</v>
      </c>
      <c r="DN98" s="2" t="str">
        <f t="shared" si="373"/>
        <v xml:space="preserve"> </v>
      </c>
      <c r="DO98" s="3" t="str">
        <f t="shared" si="449"/>
        <v xml:space="preserve"> </v>
      </c>
      <c r="DP98" s="3" t="str">
        <f t="shared" si="450"/>
        <v xml:space="preserve"> </v>
      </c>
      <c r="DT98" s="37" t="e">
        <f t="shared" si="374"/>
        <v>#N/A</v>
      </c>
      <c r="DU98" s="7">
        <v>91</v>
      </c>
      <c r="DV98" s="7">
        <v>38</v>
      </c>
      <c r="DW98" s="7">
        <v>54</v>
      </c>
      <c r="DX98" s="7"/>
      <c r="DY98" s="7" t="e">
        <f t="shared" si="375"/>
        <v>#NUM!</v>
      </c>
      <c r="DZ98" s="7" t="e">
        <f t="shared" si="376"/>
        <v>#NUM!</v>
      </c>
      <c r="EA98" s="7" t="e">
        <f t="shared" si="377"/>
        <v>#NUM!</v>
      </c>
      <c r="EB98" s="7" t="e">
        <f t="shared" si="451"/>
        <v>#NUM!</v>
      </c>
      <c r="EC98" s="3" t="e">
        <f t="shared" si="378"/>
        <v>#NUM!</v>
      </c>
      <c r="ED98" s="3" t="str">
        <f t="shared" si="452"/>
        <v/>
      </c>
      <c r="EE98" s="3" t="e">
        <f t="shared" si="453"/>
        <v>#DIV/0!</v>
      </c>
      <c r="EF98" s="3" t="str">
        <f t="shared" si="454"/>
        <v/>
      </c>
      <c r="EG98" s="3" t="str">
        <f t="shared" si="455"/>
        <v/>
      </c>
      <c r="EH98" s="3" t="str">
        <f t="shared" si="456"/>
        <v/>
      </c>
      <c r="EI98" s="3" t="str">
        <f t="shared" si="457"/>
        <v/>
      </c>
      <c r="EJ98" s="3" t="e">
        <f t="shared" si="458"/>
        <v>#DIV/0!</v>
      </c>
      <c r="EK98" s="3" t="e">
        <f t="shared" si="459"/>
        <v>#DIV/0!</v>
      </c>
      <c r="EL98" s="3" t="str">
        <f t="shared" si="460"/>
        <v/>
      </c>
      <c r="EM98" s="3" t="str">
        <f t="shared" si="461"/>
        <v/>
      </c>
      <c r="EN98" s="3" t="str">
        <f t="shared" si="462"/>
        <v/>
      </c>
      <c r="EO98" s="3" t="e">
        <f t="shared" si="463"/>
        <v>#DIV/0!</v>
      </c>
      <c r="EP98" s="3" t="e">
        <f t="shared" si="464"/>
        <v>#DIV/0!</v>
      </c>
      <c r="EQ98" s="3" t="str">
        <f t="shared" si="465"/>
        <v/>
      </c>
      <c r="ER98" s="3" t="str">
        <f t="shared" si="466"/>
        <v/>
      </c>
      <c r="ES98" s="3" t="e">
        <f t="shared" si="467"/>
        <v>#DIV/0!</v>
      </c>
      <c r="ET98" s="3" t="e">
        <f t="shared" si="468"/>
        <v>#DIV/0!</v>
      </c>
      <c r="EU98" s="3" t="str">
        <f t="shared" si="469"/>
        <v/>
      </c>
      <c r="EV98" s="3" t="e">
        <f t="shared" si="470"/>
        <v>#DIV/0!</v>
      </c>
      <c r="EW98" s="3" t="e">
        <f t="shared" si="471"/>
        <v>#DIV/0!</v>
      </c>
      <c r="EX98" s="3" t="e">
        <f t="shared" si="472"/>
        <v>#NUM!</v>
      </c>
      <c r="EZ98" s="40">
        <f t="shared" si="379"/>
        <v>1</v>
      </c>
      <c r="FA98" s="9" t="e">
        <f t="shared" si="380"/>
        <v>#NUM!</v>
      </c>
      <c r="FB98" s="9" t="e">
        <f t="shared" si="381"/>
        <v>#N/A</v>
      </c>
      <c r="FC98" s="9" t="e">
        <f t="shared" si="382"/>
        <v>#N/A</v>
      </c>
      <c r="FD98" s="9" t="e">
        <f t="shared" si="383"/>
        <v>#N/A</v>
      </c>
      <c r="FE98" s="3" t="e">
        <f t="shared" si="473"/>
        <v>#NUM!</v>
      </c>
      <c r="FG98" s="3" t="str">
        <f t="shared" si="474"/>
        <v/>
      </c>
      <c r="FH98" s="3" t="e">
        <f t="shared" si="475"/>
        <v>#DIV/0!</v>
      </c>
      <c r="FI98" s="3" t="str">
        <f t="shared" si="476"/>
        <v/>
      </c>
      <c r="FJ98" s="3" t="str">
        <f t="shared" si="477"/>
        <v/>
      </c>
      <c r="FK98" s="3" t="str">
        <f t="shared" si="478"/>
        <v/>
      </c>
      <c r="FL98" s="3" t="str">
        <f t="shared" si="479"/>
        <v/>
      </c>
      <c r="FM98" s="3" t="e">
        <f t="shared" si="480"/>
        <v>#DIV/0!</v>
      </c>
      <c r="FN98" s="3" t="e">
        <f t="shared" si="481"/>
        <v>#DIV/0!</v>
      </c>
      <c r="FO98" s="3" t="str">
        <f t="shared" si="482"/>
        <v/>
      </c>
      <c r="FP98" s="3" t="str">
        <f t="shared" si="483"/>
        <v/>
      </c>
      <c r="FQ98" s="3" t="str">
        <f t="shared" si="484"/>
        <v/>
      </c>
      <c r="FR98" s="3" t="e">
        <f t="shared" si="485"/>
        <v>#DIV/0!</v>
      </c>
      <c r="FS98" s="3" t="e">
        <f t="shared" si="486"/>
        <v>#DIV/0!</v>
      </c>
      <c r="FT98" s="3" t="str">
        <f t="shared" si="487"/>
        <v/>
      </c>
      <c r="FU98" s="3" t="str">
        <f t="shared" si="488"/>
        <v/>
      </c>
      <c r="FV98" s="3" t="e">
        <f t="shared" si="489"/>
        <v>#DIV/0!</v>
      </c>
      <c r="FW98" s="3" t="e">
        <f t="shared" si="490"/>
        <v>#DIV/0!</v>
      </c>
      <c r="FX98" s="3" t="str">
        <f t="shared" si="491"/>
        <v/>
      </c>
      <c r="FY98" s="3" t="e">
        <f t="shared" si="492"/>
        <v>#DIV/0!</v>
      </c>
      <c r="FZ98" s="3" t="e">
        <f t="shared" si="493"/>
        <v>#DIV/0!</v>
      </c>
      <c r="GA98" s="3" t="e">
        <f t="shared" si="494"/>
        <v>#NUM!</v>
      </c>
      <c r="GB98" s="3" t="str">
        <f t="shared" si="495"/>
        <v/>
      </c>
      <c r="GC98" s="3" t="str">
        <f t="shared" si="496"/>
        <v/>
      </c>
      <c r="GD98" s="3" t="str">
        <f t="shared" si="497"/>
        <v/>
      </c>
      <c r="GE98" s="3" t="str">
        <f t="shared" si="498"/>
        <v/>
      </c>
      <c r="GF98" s="3" t="str">
        <f t="shared" si="499"/>
        <v/>
      </c>
      <c r="GG98" s="3" t="str">
        <f t="shared" si="500"/>
        <v/>
      </c>
      <c r="GI98" s="9" t="str">
        <f t="shared" si="532"/>
        <v/>
      </c>
      <c r="GJ98" s="9" t="str">
        <f t="shared" si="501"/>
        <v/>
      </c>
      <c r="GK98" s="9" t="str">
        <f t="shared" si="502"/>
        <v/>
      </c>
      <c r="GL98" s="41" t="e">
        <f t="shared" si="503"/>
        <v>#DIV/0!</v>
      </c>
      <c r="GM98" s="41" t="e">
        <f t="shared" si="504"/>
        <v>#DIV/0!</v>
      </c>
      <c r="GN98" s="41" t="e">
        <f t="shared" si="384"/>
        <v>#N/A</v>
      </c>
      <c r="GO98" s="41" t="e">
        <f t="shared" si="385"/>
        <v>#N/A</v>
      </c>
      <c r="GP98" s="3" t="e">
        <f t="shared" si="505"/>
        <v>#NUM!</v>
      </c>
      <c r="GQ98" s="55" t="e">
        <f t="shared" si="386"/>
        <v>#NUM!</v>
      </c>
      <c r="GR98" s="55" t="e">
        <f t="shared" si="387"/>
        <v>#NUM!</v>
      </c>
      <c r="GS98" s="3" t="e">
        <f t="shared" si="388"/>
        <v>#NUM!</v>
      </c>
      <c r="GT98" s="3" t="e">
        <f t="shared" si="389"/>
        <v>#NUM!</v>
      </c>
      <c r="GU98" s="3" t="e">
        <f t="shared" si="390"/>
        <v>#NUM!</v>
      </c>
      <c r="GV98" s="3" t="e">
        <f t="shared" si="391"/>
        <v>#NUM!</v>
      </c>
      <c r="GX98" s="37" t="e">
        <f t="shared" si="392"/>
        <v>#NUM!</v>
      </c>
      <c r="GZ98" s="3" t="e">
        <f t="shared" si="393"/>
        <v>#NUM!</v>
      </c>
      <c r="HA98" s="3" t="e">
        <f t="shared" ca="1" si="533"/>
        <v>#NUM!</v>
      </c>
      <c r="HB98" s="2" t="e">
        <f t="shared" ca="1" si="536"/>
        <v>#NUM!</v>
      </c>
      <c r="HC98" s="2" t="e">
        <f t="shared" ca="1" si="537"/>
        <v>#NUM!</v>
      </c>
      <c r="HD98" s="39" t="e">
        <f t="shared" ca="1" si="506"/>
        <v>#NUM!</v>
      </c>
      <c r="HF98" s="3" t="str">
        <f t="shared" si="394"/>
        <v/>
      </c>
      <c r="HG98" s="3" t="str">
        <f t="shared" si="395"/>
        <v/>
      </c>
      <c r="HH98" s="3" t="str">
        <f t="shared" ca="1" si="545"/>
        <v xml:space="preserve"> </v>
      </c>
      <c r="HI98" s="3" t="str">
        <f t="shared" ca="1" si="546"/>
        <v/>
      </c>
      <c r="HJ98" s="3" t="str">
        <f t="shared" ca="1" si="546"/>
        <v/>
      </c>
      <c r="HK98" s="3" t="str">
        <f t="shared" ca="1" si="546"/>
        <v/>
      </c>
      <c r="HL98" s="3" t="str">
        <f t="shared" ca="1" si="546"/>
        <v/>
      </c>
      <c r="HM98" s="3" t="str">
        <f t="shared" ca="1" si="547"/>
        <v/>
      </c>
      <c r="HN98" s="3" t="str">
        <f t="shared" ca="1" si="547"/>
        <v/>
      </c>
      <c r="HO98" s="3" t="str">
        <f t="shared" ca="1" si="547"/>
        <v/>
      </c>
      <c r="HP98" s="37" t="e">
        <f t="shared" ca="1" si="396"/>
        <v>#N/A</v>
      </c>
      <c r="HQ98" s="3" t="str">
        <f t="shared" ca="1" si="548"/>
        <v xml:space="preserve"> </v>
      </c>
      <c r="HR98" s="3" t="str">
        <f t="shared" ca="1" si="549"/>
        <v/>
      </c>
      <c r="HS98" s="3" t="str">
        <f t="shared" ca="1" si="549"/>
        <v/>
      </c>
      <c r="HT98" s="3" t="str">
        <f t="shared" ca="1" si="549"/>
        <v/>
      </c>
      <c r="HU98" s="3" t="str">
        <f t="shared" ca="1" si="549"/>
        <v/>
      </c>
      <c r="HV98" s="3" t="str">
        <f t="shared" ca="1" si="550"/>
        <v/>
      </c>
      <c r="HW98" s="3" t="str">
        <f t="shared" ca="1" si="550"/>
        <v/>
      </c>
      <c r="HX98" s="3" t="str">
        <f t="shared" ca="1" si="550"/>
        <v/>
      </c>
      <c r="HY98" s="37" t="e">
        <f t="shared" ca="1" si="397"/>
        <v>#N/A</v>
      </c>
      <c r="IA98" s="3" t="e">
        <f t="shared" ca="1" si="507"/>
        <v>#NUM!</v>
      </c>
      <c r="IB98" s="3" t="e">
        <f t="shared" ca="1" si="534"/>
        <v>#NUM!</v>
      </c>
      <c r="IC98" s="2" t="e">
        <f t="shared" ca="1" si="508"/>
        <v>#NUM!</v>
      </c>
      <c r="ID98" s="37" t="e">
        <f t="shared" ca="1" si="398"/>
        <v>#NUM!</v>
      </c>
      <c r="IE98" s="3" t="e">
        <f t="shared" ca="1" si="509"/>
        <v>#NUM!</v>
      </c>
      <c r="IF98" s="3" t="e">
        <f t="shared" ca="1" si="510"/>
        <v>#NUM!</v>
      </c>
      <c r="IG98" s="2" t="e">
        <f t="shared" ca="1" si="511"/>
        <v>#NUM!</v>
      </c>
      <c r="IH98" s="37" t="e">
        <f t="shared" ca="1" si="399"/>
        <v>#NUM!</v>
      </c>
      <c r="II98" s="3" t="e">
        <f t="shared" si="512"/>
        <v>#N/A</v>
      </c>
      <c r="IJ98" s="3" t="e">
        <f t="shared" si="513"/>
        <v>#N/A</v>
      </c>
      <c r="IK98" s="3" t="e">
        <f t="shared" ca="1" si="557"/>
        <v>#N/A</v>
      </c>
      <c r="IL98" s="3" t="e">
        <f t="shared" ca="1" si="558"/>
        <v>#N/A</v>
      </c>
      <c r="IM98" s="3" t="e">
        <f t="shared" ca="1" si="558"/>
        <v>#N/A</v>
      </c>
      <c r="IN98" s="3" t="e">
        <f t="shared" ca="1" si="558"/>
        <v>#N/A</v>
      </c>
      <c r="IO98" s="3" t="e">
        <f t="shared" ca="1" si="558"/>
        <v>#N/A</v>
      </c>
      <c r="IP98" s="3" t="e">
        <f t="shared" ca="1" si="559"/>
        <v>#N/A</v>
      </c>
      <c r="IQ98" s="3" t="e">
        <f t="shared" ca="1" si="559"/>
        <v>#N/A</v>
      </c>
      <c r="IR98" s="3" t="e">
        <f t="shared" ca="1" si="559"/>
        <v>#N/A</v>
      </c>
      <c r="IS98" s="3" t="e">
        <f t="shared" ca="1" si="559"/>
        <v>#N/A</v>
      </c>
      <c r="IT98" s="3" t="e">
        <f t="shared" ca="1" si="560"/>
        <v>#N/A</v>
      </c>
      <c r="IU98" s="3" t="e">
        <f t="shared" ca="1" si="560"/>
        <v>#N/A</v>
      </c>
      <c r="IV98" s="3" t="e">
        <f t="shared" ca="1" si="560"/>
        <v>#N/A</v>
      </c>
      <c r="IW98" s="3" t="e">
        <f t="shared" ca="1" si="560"/>
        <v>#N/A</v>
      </c>
      <c r="IX98" s="3" t="e">
        <f t="shared" ca="1" si="561"/>
        <v>#N/A</v>
      </c>
      <c r="IY98" s="3" t="e">
        <f t="shared" ca="1" si="561"/>
        <v>#N/A</v>
      </c>
      <c r="IZ98" s="37" t="e">
        <f t="shared" ca="1" si="400"/>
        <v>#N/A</v>
      </c>
      <c r="JB98" s="3" t="str">
        <f t="shared" si="514"/>
        <v/>
      </c>
      <c r="JC98" s="55" t="e">
        <f t="shared" si="401"/>
        <v>#NUM!</v>
      </c>
      <c r="JD98" s="41" t="e">
        <f t="shared" si="515"/>
        <v>#NUM!</v>
      </c>
      <c r="JE98" s="41" t="e">
        <f t="shared" si="516"/>
        <v>#NUM!</v>
      </c>
      <c r="JF98" s="3" t="e">
        <f t="shared" si="517"/>
        <v>#NUM!</v>
      </c>
      <c r="JG98" s="41" t="e">
        <f t="shared" si="518"/>
        <v>#NUM!</v>
      </c>
      <c r="JH98" s="41" t="e">
        <f t="shared" si="519"/>
        <v>#NUM!</v>
      </c>
      <c r="JJ98" s="37" t="e">
        <f t="shared" si="520"/>
        <v>#NUM!</v>
      </c>
      <c r="JL98" s="3" t="e">
        <f t="shared" si="521"/>
        <v>#NUM!</v>
      </c>
      <c r="JM98" s="3" t="e">
        <f t="shared" ca="1" si="535"/>
        <v>#NUM!</v>
      </c>
      <c r="JP98" s="37" t="e">
        <f t="shared" ca="1" si="522"/>
        <v>#NUM!</v>
      </c>
      <c r="JR98" s="37" t="str">
        <f t="shared" si="523"/>
        <v/>
      </c>
      <c r="JS98" s="3" t="str">
        <f t="shared" si="524"/>
        <v/>
      </c>
      <c r="JT98" s="3" t="str">
        <f t="shared" ca="1" si="551"/>
        <v xml:space="preserve"> </v>
      </c>
      <c r="JU98" s="3" t="str">
        <f t="shared" ca="1" si="552"/>
        <v/>
      </c>
      <c r="JV98" s="3" t="str">
        <f t="shared" ca="1" si="552"/>
        <v/>
      </c>
      <c r="JW98" s="3" t="str">
        <f t="shared" ca="1" si="552"/>
        <v/>
      </c>
      <c r="JX98" s="3" t="str">
        <f t="shared" ca="1" si="552"/>
        <v/>
      </c>
      <c r="JY98" s="3" t="str">
        <f t="shared" ca="1" si="553"/>
        <v/>
      </c>
      <c r="JZ98" s="3" t="str">
        <f t="shared" ca="1" si="553"/>
        <v/>
      </c>
      <c r="KA98" s="3" t="str">
        <f t="shared" ca="1" si="553"/>
        <v/>
      </c>
      <c r="KB98" s="3" t="e">
        <f t="shared" ca="1" si="525"/>
        <v>#N/A</v>
      </c>
      <c r="KC98" s="3" t="str">
        <f t="shared" ca="1" si="554"/>
        <v xml:space="preserve"> </v>
      </c>
      <c r="KD98" s="3" t="str">
        <f t="shared" ca="1" si="555"/>
        <v/>
      </c>
      <c r="KE98" s="3" t="str">
        <f t="shared" ca="1" si="555"/>
        <v/>
      </c>
      <c r="KF98" s="3" t="str">
        <f t="shared" ca="1" si="555"/>
        <v/>
      </c>
      <c r="KG98" s="3" t="str">
        <f t="shared" ca="1" si="555"/>
        <v/>
      </c>
      <c r="KH98" s="3" t="str">
        <f t="shared" ca="1" si="556"/>
        <v/>
      </c>
      <c r="KI98" s="3" t="str">
        <f t="shared" ca="1" si="556"/>
        <v/>
      </c>
      <c r="KJ98" s="3" t="str">
        <f t="shared" ca="1" si="556"/>
        <v/>
      </c>
      <c r="KK98" s="3" t="e">
        <f t="shared" ca="1" si="526"/>
        <v>#N/A</v>
      </c>
      <c r="KU98" s="3" t="e">
        <f t="shared" si="527"/>
        <v>#NUM!</v>
      </c>
      <c r="KV98" s="3" t="e">
        <f t="shared" si="528"/>
        <v>#NUM!</v>
      </c>
      <c r="KW98" s="3" t="e">
        <f t="shared" ca="1" si="562"/>
        <v>#NUM!</v>
      </c>
      <c r="KX98" s="3" t="e">
        <f t="shared" ca="1" si="563"/>
        <v>#NUM!</v>
      </c>
      <c r="KY98" s="3" t="e">
        <f t="shared" ca="1" si="563"/>
        <v>#NUM!</v>
      </c>
      <c r="KZ98" s="3" t="e">
        <f t="shared" ca="1" si="563"/>
        <v>#NUM!</v>
      </c>
      <c r="LA98" s="3" t="e">
        <f t="shared" ca="1" si="563"/>
        <v>#NUM!</v>
      </c>
      <c r="LB98" s="3" t="e">
        <f t="shared" ca="1" si="564"/>
        <v>#NUM!</v>
      </c>
      <c r="LC98" s="3" t="e">
        <f t="shared" ca="1" si="564"/>
        <v>#NUM!</v>
      </c>
      <c r="LD98" s="3" t="e">
        <f t="shared" ca="1" si="564"/>
        <v>#NUM!</v>
      </c>
      <c r="LE98" s="3" t="e">
        <f t="shared" ca="1" si="564"/>
        <v>#NUM!</v>
      </c>
      <c r="LF98" s="3" t="e">
        <f t="shared" ca="1" si="565"/>
        <v>#NUM!</v>
      </c>
      <c r="LG98" s="3" t="e">
        <f t="shared" ca="1" si="565"/>
        <v>#NUM!</v>
      </c>
      <c r="LH98" s="3" t="e">
        <f t="shared" ca="1" si="565"/>
        <v>#NUM!</v>
      </c>
      <c r="LI98" s="3" t="e">
        <f t="shared" ca="1" si="565"/>
        <v>#NUM!</v>
      </c>
      <c r="LJ98" s="3" t="e">
        <f t="shared" ca="1" si="566"/>
        <v>#NUM!</v>
      </c>
      <c r="LK98" s="3" t="e">
        <f t="shared" ca="1" si="566"/>
        <v>#NUM!</v>
      </c>
      <c r="LL98" s="37" t="e">
        <f t="shared" ca="1" si="402"/>
        <v>#NUM!</v>
      </c>
    </row>
    <row r="99" spans="1:324" s="3" customFormat="1">
      <c r="A99" s="42" t="e">
        <f>IF(D99="","",Data!C107)</f>
        <v>#N/A</v>
      </c>
      <c r="B99" s="5" t="e">
        <f>IF(D99="","",Data!B107)</f>
        <v>#N/A</v>
      </c>
      <c r="C99" s="3">
        <v>91</v>
      </c>
      <c r="D99" s="3" t="e">
        <f>IF(Data!C107="", NA(), Data!C107)</f>
        <v>#N/A</v>
      </c>
      <c r="E99" s="3" t="str">
        <f>IF(Data!C107="", " ", Data!D107)</f>
        <v xml:space="preserve"> </v>
      </c>
      <c r="F99" s="3" t="str">
        <f>IF(E99=" "," ",Data!F$26)</f>
        <v xml:space="preserve"> </v>
      </c>
      <c r="G99" s="3" t="str">
        <f>IF($C99&lt;Data!$F$37,"x"," ")</f>
        <v xml:space="preserve"> </v>
      </c>
      <c r="H99" s="3" t="e">
        <f>IF(I99="",#REF!,I99)</f>
        <v>#N/A</v>
      </c>
      <c r="I99" s="2" t="e">
        <f t="shared" si="403"/>
        <v>#N/A</v>
      </c>
      <c r="J99" s="3" t="str">
        <f>IF(AND(Data!$F$37&lt;&gt;""),IF(AD99=$E99,1,""))</f>
        <v/>
      </c>
      <c r="K99" s="3">
        <f>IF(AND(Data!$F$40&lt;&gt;""),IF(AE99=$E99,2,""))</f>
        <v>2</v>
      </c>
      <c r="L99" s="3" t="str">
        <f>IF(AND(Data!$F$43&lt;&gt;""),IF(AF99=$E99,3,""))</f>
        <v/>
      </c>
      <c r="M99" s="3" t="str">
        <f>IF(AND(Data!$F$46&lt;&gt;""),IF(AG99=$E99,4,""))</f>
        <v/>
      </c>
      <c r="N99" s="3" t="str">
        <f>IF(AND(Data!$F$49&lt;&gt;""),IF(AH99=$E99,5,""))</f>
        <v/>
      </c>
      <c r="O99" s="3" t="str">
        <f>IF(AND(Calc!$LQ$3&lt;&gt;""),IF(AI99=$E99,6,""))</f>
        <v/>
      </c>
      <c r="P99" s="3">
        <f t="shared" si="404"/>
        <v>2</v>
      </c>
      <c r="Q99" s="3">
        <f t="shared" si="405"/>
        <v>2</v>
      </c>
      <c r="R99" s="3" t="str">
        <f t="shared" si="406"/>
        <v/>
      </c>
      <c r="S99" s="3" t="str">
        <f t="shared" si="407"/>
        <v/>
      </c>
      <c r="T99" s="3" t="str">
        <f t="shared" si="408"/>
        <v/>
      </c>
      <c r="U99" s="3">
        <f t="shared" si="409"/>
        <v>2</v>
      </c>
      <c r="V99" s="3">
        <f t="shared" si="410"/>
        <v>2</v>
      </c>
      <c r="W99" s="3" t="str">
        <f t="shared" si="411"/>
        <v/>
      </c>
      <c r="X99" s="3" t="str">
        <f t="shared" si="412"/>
        <v/>
      </c>
      <c r="Y99" s="3">
        <f t="shared" si="413"/>
        <v>2</v>
      </c>
      <c r="Z99" s="3">
        <f t="shared" si="414"/>
        <v>2</v>
      </c>
      <c r="AA99" s="3" t="str">
        <f t="shared" si="415"/>
        <v/>
      </c>
      <c r="AB99" s="3">
        <f t="shared" si="416"/>
        <v>2</v>
      </c>
      <c r="AC99" s="49">
        <f t="shared" si="417"/>
        <v>2</v>
      </c>
      <c r="AD99" s="3" t="str">
        <f>IF($C99&lt;Data!$F$37,E99,"")</f>
        <v/>
      </c>
      <c r="AE99" s="3" t="str">
        <f>IF(AND($C99&gt;=Data!$F$37),IF($C99&lt;Data!$F$40,E99,""))</f>
        <v xml:space="preserve"> </v>
      </c>
      <c r="AF99" s="3" t="b">
        <f>IF(AND($C99&gt;=Data!$F$40),IF($C99&lt;Data!$F$43,E99,""))</f>
        <v>0</v>
      </c>
      <c r="AG99" s="3" t="b">
        <f>IF(AND($C99&gt;=Data!$F$43),IF($C99&lt;Data!$F$46,E99,""))</f>
        <v>0</v>
      </c>
      <c r="AH99" s="3" t="b">
        <f>IF(AND($C99&gt;=Data!$F$46),IF($C99&lt;Data!$F$49,E99,""))</f>
        <v>0</v>
      </c>
      <c r="AI99" s="3" t="b">
        <f>IF(AND($C99&gt;=Data!$F$49),IF($C99&lt;=Calc!$LQ$3,E99,""))</f>
        <v>0</v>
      </c>
      <c r="AJ99" s="3" t="str">
        <f t="shared" si="349"/>
        <v xml:space="preserve"> </v>
      </c>
      <c r="AK99" s="3" t="str">
        <f t="shared" si="350"/>
        <v/>
      </c>
      <c r="AL99" s="3" t="e">
        <f t="shared" si="418"/>
        <v>#NUM!</v>
      </c>
      <c r="AM99" s="3" t="str">
        <f t="shared" si="419"/>
        <v/>
      </c>
      <c r="AN99" s="3" t="str">
        <f t="shared" si="420"/>
        <v/>
      </c>
      <c r="AO99" s="3" t="str">
        <f t="shared" si="421"/>
        <v/>
      </c>
      <c r="AP99" s="3" t="str">
        <f t="shared" si="422"/>
        <v/>
      </c>
      <c r="AQ99" s="3" t="e">
        <f t="shared" si="338"/>
        <v>#NUM!</v>
      </c>
      <c r="AR99" s="3" t="e">
        <f t="shared" si="339"/>
        <v>#NUM!</v>
      </c>
      <c r="AS99" s="3" t="str">
        <f t="shared" si="340"/>
        <v/>
      </c>
      <c r="AT99" s="3" t="str">
        <f t="shared" si="423"/>
        <v/>
      </c>
      <c r="AU99" s="3" t="str">
        <f t="shared" si="424"/>
        <v/>
      </c>
      <c r="AV99" s="3" t="e">
        <f t="shared" si="425"/>
        <v>#NUM!</v>
      </c>
      <c r="AW99" s="3" t="e">
        <f t="shared" si="426"/>
        <v>#NUM!</v>
      </c>
      <c r="AX99" s="3" t="str">
        <f t="shared" si="427"/>
        <v/>
      </c>
      <c r="AY99" s="3" t="str">
        <f t="shared" si="428"/>
        <v/>
      </c>
      <c r="AZ99" s="3" t="e">
        <f t="shared" si="429"/>
        <v>#NUM!</v>
      </c>
      <c r="BA99" s="3" t="e">
        <f t="shared" si="430"/>
        <v>#NUM!</v>
      </c>
      <c r="BB99" s="3" t="str">
        <f t="shared" si="431"/>
        <v/>
      </c>
      <c r="BC99" s="3" t="e">
        <f t="shared" si="432"/>
        <v>#NUM!</v>
      </c>
      <c r="BD99" s="3" t="e">
        <f t="shared" si="433"/>
        <v>#NUM!</v>
      </c>
      <c r="BE99" s="3" t="e">
        <f t="shared" si="434"/>
        <v>#NUM!</v>
      </c>
      <c r="BF99" s="9" t="e">
        <f t="shared" si="351"/>
        <v>#N/A</v>
      </c>
      <c r="BG99" s="3" t="e">
        <f t="shared" si="352"/>
        <v>#N/A</v>
      </c>
      <c r="BH99" s="3" t="e">
        <f t="shared" si="567"/>
        <v>#N/A</v>
      </c>
      <c r="BI99" s="3" t="e">
        <f t="shared" si="435"/>
        <v>#NUM!</v>
      </c>
      <c r="BJ99" s="44" t="str">
        <f t="shared" si="436"/>
        <v/>
      </c>
      <c r="BK99" s="52">
        <f t="shared" si="353"/>
        <v>2</v>
      </c>
      <c r="BL99" s="52" t="str">
        <f t="shared" ca="1" si="538"/>
        <v xml:space="preserve"> </v>
      </c>
      <c r="BM99" s="52" t="str">
        <f t="shared" ca="1" si="539"/>
        <v xml:space="preserve"> </v>
      </c>
      <c r="BN99" s="52" t="str">
        <f t="shared" ca="1" si="539"/>
        <v xml:space="preserve"> </v>
      </c>
      <c r="BO99" s="52" t="str">
        <f t="shared" ca="1" si="539"/>
        <v xml:space="preserve"> </v>
      </c>
      <c r="BP99" s="52" t="str">
        <f t="shared" ca="1" si="539"/>
        <v xml:space="preserve"> </v>
      </c>
      <c r="BQ99" s="52" t="str">
        <f t="shared" ca="1" si="540"/>
        <v xml:space="preserve"> </v>
      </c>
      <c r="BR99" s="52" t="e">
        <f t="shared" ca="1" si="354"/>
        <v>#N/A</v>
      </c>
      <c r="BS99" s="52"/>
      <c r="BT99" s="3" t="str">
        <f t="shared" si="355"/>
        <v/>
      </c>
      <c r="BU99" s="3">
        <f t="shared" si="356"/>
        <v>0</v>
      </c>
      <c r="BV99" s="3">
        <f t="shared" si="437"/>
        <v>1</v>
      </c>
      <c r="BW99" s="3">
        <f t="shared" si="438"/>
        <v>0</v>
      </c>
      <c r="BX99" s="3" t="str">
        <f t="shared" ca="1" si="357"/>
        <v xml:space="preserve"> </v>
      </c>
      <c r="BY99" s="3" t="str">
        <f t="shared" ca="1" si="541"/>
        <v/>
      </c>
      <c r="BZ99" s="3" t="str">
        <f t="shared" ca="1" si="541"/>
        <v/>
      </c>
      <c r="CA99" s="3" t="str">
        <f t="shared" ca="1" si="541"/>
        <v/>
      </c>
      <c r="CB99" s="3" t="str">
        <f t="shared" ca="1" si="541"/>
        <v/>
      </c>
      <c r="CC99" s="3" t="str">
        <f t="shared" ca="1" si="542"/>
        <v/>
      </c>
      <c r="CD99" s="3" t="str">
        <f t="shared" ca="1" si="358"/>
        <v/>
      </c>
      <c r="CE99" s="3" t="str">
        <f t="shared" ca="1" si="359"/>
        <v/>
      </c>
      <c r="CF99" s="3" t="str">
        <f t="shared" si="360"/>
        <v/>
      </c>
      <c r="CG99" s="37" t="e">
        <f t="shared" ca="1" si="361"/>
        <v>#N/A</v>
      </c>
      <c r="CH99" s="3" t="str">
        <f t="shared" si="362"/>
        <v/>
      </c>
      <c r="CI99" s="3">
        <f t="shared" si="439"/>
        <v>0</v>
      </c>
      <c r="CJ99" s="3">
        <f t="shared" si="529"/>
        <v>1</v>
      </c>
      <c r="CK99" s="3">
        <f t="shared" si="440"/>
        <v>0</v>
      </c>
      <c r="CL99" s="3" t="str">
        <f t="shared" ca="1" si="363"/>
        <v xml:space="preserve"> </v>
      </c>
      <c r="CM99" s="3" t="str">
        <f t="shared" ca="1" si="543"/>
        <v/>
      </c>
      <c r="CN99" s="3" t="str">
        <f t="shared" ca="1" si="543"/>
        <v/>
      </c>
      <c r="CO99" s="3" t="str">
        <f t="shared" ca="1" si="543"/>
        <v/>
      </c>
      <c r="CP99" s="3" t="str">
        <f t="shared" ca="1" si="543"/>
        <v/>
      </c>
      <c r="CQ99" s="3" t="str">
        <f t="shared" ca="1" si="544"/>
        <v/>
      </c>
      <c r="CR99" s="3" t="str">
        <f t="shared" ca="1" si="441"/>
        <v/>
      </c>
      <c r="CS99" s="3" t="str">
        <f t="shared" ca="1" si="364"/>
        <v/>
      </c>
      <c r="CT99" s="3" t="str">
        <f t="shared" si="442"/>
        <v/>
      </c>
      <c r="CU99" s="37" t="e">
        <f t="shared" ca="1" si="443"/>
        <v>#N/A</v>
      </c>
      <c r="CW99" s="3" t="str">
        <f t="shared" ca="1" si="444"/>
        <v/>
      </c>
      <c r="CX99" s="3">
        <f t="shared" ca="1" si="530"/>
        <v>0</v>
      </c>
      <c r="CY99" s="2">
        <f t="shared" ca="1" si="445"/>
        <v>0</v>
      </c>
      <c r="CZ99" s="3" t="str">
        <f t="shared" ca="1" si="365"/>
        <v/>
      </c>
      <c r="DA99" s="3" t="str">
        <f t="shared" ca="1" si="366"/>
        <v/>
      </c>
      <c r="DB99" s="3" t="str">
        <f t="shared" ca="1" si="367"/>
        <v/>
      </c>
      <c r="DC99" s="3" t="str">
        <f t="shared" ca="1" si="368"/>
        <v/>
      </c>
      <c r="DD99" s="37" t="e">
        <f t="shared" ca="1" si="369"/>
        <v>#N/A</v>
      </c>
      <c r="DE99" s="3" t="str">
        <f t="shared" ca="1" si="446"/>
        <v/>
      </c>
      <c r="DF99" s="3">
        <f t="shared" ca="1" si="531"/>
        <v>0</v>
      </c>
      <c r="DG99" s="2">
        <f t="shared" ca="1" si="447"/>
        <v>0</v>
      </c>
      <c r="DH99" s="3" t="str">
        <f t="shared" ca="1" si="370"/>
        <v/>
      </c>
      <c r="DI99" s="3" t="str">
        <f t="shared" ca="1" si="568"/>
        <v/>
      </c>
      <c r="DJ99" s="3" t="str">
        <f t="shared" ca="1" si="371"/>
        <v/>
      </c>
      <c r="DK99" s="3" t="str">
        <f t="shared" ca="1" si="448"/>
        <v/>
      </c>
      <c r="DL99" s="37" t="e">
        <f t="shared" ca="1" si="372"/>
        <v>#N/A</v>
      </c>
      <c r="DN99" s="2" t="str">
        <f t="shared" si="373"/>
        <v xml:space="preserve"> </v>
      </c>
      <c r="DO99" s="3" t="str">
        <f t="shared" si="449"/>
        <v xml:space="preserve"> </v>
      </c>
      <c r="DP99" s="3" t="str">
        <f t="shared" si="450"/>
        <v xml:space="preserve"> </v>
      </c>
      <c r="DT99" s="37" t="e">
        <f t="shared" si="374"/>
        <v>#N/A</v>
      </c>
      <c r="DU99" s="7">
        <v>92</v>
      </c>
      <c r="DV99" s="7">
        <v>38</v>
      </c>
      <c r="DW99" s="7">
        <v>55</v>
      </c>
      <c r="DX99" s="7"/>
      <c r="DY99" s="7" t="e">
        <f t="shared" si="375"/>
        <v>#NUM!</v>
      </c>
      <c r="DZ99" s="7" t="e">
        <f t="shared" si="376"/>
        <v>#NUM!</v>
      </c>
      <c r="EA99" s="7" t="e">
        <f t="shared" si="377"/>
        <v>#NUM!</v>
      </c>
      <c r="EB99" s="7" t="e">
        <f t="shared" si="451"/>
        <v>#NUM!</v>
      </c>
      <c r="EC99" s="3" t="e">
        <f t="shared" si="378"/>
        <v>#NUM!</v>
      </c>
      <c r="ED99" s="3" t="str">
        <f t="shared" si="452"/>
        <v/>
      </c>
      <c r="EE99" s="3" t="e">
        <f t="shared" si="453"/>
        <v>#DIV/0!</v>
      </c>
      <c r="EF99" s="3" t="str">
        <f t="shared" si="454"/>
        <v/>
      </c>
      <c r="EG99" s="3" t="str">
        <f t="shared" si="455"/>
        <v/>
      </c>
      <c r="EH99" s="3" t="str">
        <f t="shared" si="456"/>
        <v/>
      </c>
      <c r="EI99" s="3" t="str">
        <f t="shared" si="457"/>
        <v/>
      </c>
      <c r="EJ99" s="3" t="e">
        <f t="shared" si="458"/>
        <v>#DIV/0!</v>
      </c>
      <c r="EK99" s="3" t="e">
        <f t="shared" si="459"/>
        <v>#DIV/0!</v>
      </c>
      <c r="EL99" s="3" t="str">
        <f t="shared" si="460"/>
        <v/>
      </c>
      <c r="EM99" s="3" t="str">
        <f t="shared" si="461"/>
        <v/>
      </c>
      <c r="EN99" s="3" t="str">
        <f t="shared" si="462"/>
        <v/>
      </c>
      <c r="EO99" s="3" t="e">
        <f t="shared" si="463"/>
        <v>#DIV/0!</v>
      </c>
      <c r="EP99" s="3" t="e">
        <f t="shared" si="464"/>
        <v>#DIV/0!</v>
      </c>
      <c r="EQ99" s="3" t="str">
        <f t="shared" si="465"/>
        <v/>
      </c>
      <c r="ER99" s="3" t="str">
        <f t="shared" si="466"/>
        <v/>
      </c>
      <c r="ES99" s="3" t="e">
        <f t="shared" si="467"/>
        <v>#DIV/0!</v>
      </c>
      <c r="ET99" s="3" t="e">
        <f t="shared" si="468"/>
        <v>#DIV/0!</v>
      </c>
      <c r="EU99" s="3" t="str">
        <f t="shared" si="469"/>
        <v/>
      </c>
      <c r="EV99" s="3" t="e">
        <f t="shared" si="470"/>
        <v>#DIV/0!</v>
      </c>
      <c r="EW99" s="3" t="e">
        <f t="shared" si="471"/>
        <v>#DIV/0!</v>
      </c>
      <c r="EX99" s="3" t="e">
        <f t="shared" si="472"/>
        <v>#NUM!</v>
      </c>
      <c r="EZ99" s="40">
        <f t="shared" si="379"/>
        <v>1</v>
      </c>
      <c r="FA99" s="9" t="e">
        <f t="shared" si="380"/>
        <v>#NUM!</v>
      </c>
      <c r="FB99" s="9" t="e">
        <f t="shared" si="381"/>
        <v>#N/A</v>
      </c>
      <c r="FC99" s="9" t="e">
        <f t="shared" si="382"/>
        <v>#N/A</v>
      </c>
      <c r="FD99" s="9" t="e">
        <f t="shared" si="383"/>
        <v>#N/A</v>
      </c>
      <c r="FE99" s="3" t="e">
        <f t="shared" si="473"/>
        <v>#NUM!</v>
      </c>
      <c r="FG99" s="3" t="str">
        <f t="shared" si="474"/>
        <v/>
      </c>
      <c r="FH99" s="3" t="e">
        <f t="shared" si="475"/>
        <v>#DIV/0!</v>
      </c>
      <c r="FI99" s="3" t="str">
        <f t="shared" si="476"/>
        <v/>
      </c>
      <c r="FJ99" s="3" t="str">
        <f t="shared" si="477"/>
        <v/>
      </c>
      <c r="FK99" s="3" t="str">
        <f t="shared" si="478"/>
        <v/>
      </c>
      <c r="FL99" s="3" t="str">
        <f t="shared" si="479"/>
        <v/>
      </c>
      <c r="FM99" s="3" t="e">
        <f t="shared" si="480"/>
        <v>#DIV/0!</v>
      </c>
      <c r="FN99" s="3" t="e">
        <f t="shared" si="481"/>
        <v>#DIV/0!</v>
      </c>
      <c r="FO99" s="3" t="str">
        <f t="shared" si="482"/>
        <v/>
      </c>
      <c r="FP99" s="3" t="str">
        <f t="shared" si="483"/>
        <v/>
      </c>
      <c r="FQ99" s="3" t="str">
        <f t="shared" si="484"/>
        <v/>
      </c>
      <c r="FR99" s="3" t="e">
        <f t="shared" si="485"/>
        <v>#DIV/0!</v>
      </c>
      <c r="FS99" s="3" t="e">
        <f t="shared" si="486"/>
        <v>#DIV/0!</v>
      </c>
      <c r="FT99" s="3" t="str">
        <f t="shared" si="487"/>
        <v/>
      </c>
      <c r="FU99" s="3" t="str">
        <f t="shared" si="488"/>
        <v/>
      </c>
      <c r="FV99" s="3" t="e">
        <f t="shared" si="489"/>
        <v>#DIV/0!</v>
      </c>
      <c r="FW99" s="3" t="e">
        <f t="shared" si="490"/>
        <v>#DIV/0!</v>
      </c>
      <c r="FX99" s="3" t="str">
        <f t="shared" si="491"/>
        <v/>
      </c>
      <c r="FY99" s="3" t="e">
        <f t="shared" si="492"/>
        <v>#DIV/0!</v>
      </c>
      <c r="FZ99" s="3" t="e">
        <f t="shared" si="493"/>
        <v>#DIV/0!</v>
      </c>
      <c r="GA99" s="3" t="e">
        <f t="shared" si="494"/>
        <v>#NUM!</v>
      </c>
      <c r="GB99" s="3" t="str">
        <f t="shared" si="495"/>
        <v/>
      </c>
      <c r="GC99" s="3" t="str">
        <f t="shared" si="496"/>
        <v/>
      </c>
      <c r="GD99" s="3" t="str">
        <f t="shared" si="497"/>
        <v/>
      </c>
      <c r="GE99" s="3" t="str">
        <f t="shared" si="498"/>
        <v/>
      </c>
      <c r="GF99" s="3" t="str">
        <f t="shared" si="499"/>
        <v/>
      </c>
      <c r="GG99" s="3" t="str">
        <f t="shared" si="500"/>
        <v/>
      </c>
      <c r="GI99" s="9" t="str">
        <f t="shared" si="532"/>
        <v/>
      </c>
      <c r="GJ99" s="9" t="str">
        <f t="shared" si="501"/>
        <v/>
      </c>
      <c r="GK99" s="9" t="str">
        <f t="shared" si="502"/>
        <v/>
      </c>
      <c r="GL99" s="41" t="e">
        <f t="shared" si="503"/>
        <v>#DIV/0!</v>
      </c>
      <c r="GM99" s="41" t="e">
        <f t="shared" si="504"/>
        <v>#DIV/0!</v>
      </c>
      <c r="GN99" s="41" t="e">
        <f t="shared" si="384"/>
        <v>#N/A</v>
      </c>
      <c r="GO99" s="41" t="e">
        <f t="shared" si="385"/>
        <v>#N/A</v>
      </c>
      <c r="GP99" s="3" t="e">
        <f t="shared" si="505"/>
        <v>#NUM!</v>
      </c>
      <c r="GQ99" s="55" t="e">
        <f t="shared" si="386"/>
        <v>#NUM!</v>
      </c>
      <c r="GR99" s="55" t="e">
        <f t="shared" si="387"/>
        <v>#NUM!</v>
      </c>
      <c r="GS99" s="3" t="e">
        <f t="shared" si="388"/>
        <v>#NUM!</v>
      </c>
      <c r="GT99" s="3" t="e">
        <f t="shared" si="389"/>
        <v>#NUM!</v>
      </c>
      <c r="GU99" s="3" t="e">
        <f t="shared" si="390"/>
        <v>#NUM!</v>
      </c>
      <c r="GV99" s="3" t="e">
        <f t="shared" si="391"/>
        <v>#NUM!</v>
      </c>
      <c r="GX99" s="37" t="e">
        <f t="shared" si="392"/>
        <v>#NUM!</v>
      </c>
      <c r="GZ99" s="3" t="e">
        <f t="shared" si="393"/>
        <v>#NUM!</v>
      </c>
      <c r="HA99" s="3" t="e">
        <f t="shared" ca="1" si="533"/>
        <v>#NUM!</v>
      </c>
      <c r="HB99" s="2" t="e">
        <f t="shared" ca="1" si="536"/>
        <v>#NUM!</v>
      </c>
      <c r="HC99" s="2" t="e">
        <f t="shared" ca="1" si="537"/>
        <v>#NUM!</v>
      </c>
      <c r="HD99" s="39" t="e">
        <f t="shared" ca="1" si="506"/>
        <v>#NUM!</v>
      </c>
      <c r="HF99" s="3" t="str">
        <f t="shared" si="394"/>
        <v/>
      </c>
      <c r="HG99" s="3" t="str">
        <f t="shared" si="395"/>
        <v/>
      </c>
      <c r="HH99" s="3" t="str">
        <f t="shared" ca="1" si="545"/>
        <v xml:space="preserve"> </v>
      </c>
      <c r="HI99" s="3" t="str">
        <f t="shared" ca="1" si="546"/>
        <v/>
      </c>
      <c r="HJ99" s="3" t="str">
        <f t="shared" ca="1" si="546"/>
        <v/>
      </c>
      <c r="HK99" s="3" t="str">
        <f t="shared" ca="1" si="546"/>
        <v/>
      </c>
      <c r="HL99" s="3" t="str">
        <f t="shared" ca="1" si="546"/>
        <v/>
      </c>
      <c r="HM99" s="3" t="str">
        <f t="shared" ca="1" si="547"/>
        <v/>
      </c>
      <c r="HN99" s="3" t="str">
        <f t="shared" ca="1" si="547"/>
        <v/>
      </c>
      <c r="HO99" s="3" t="str">
        <f t="shared" ca="1" si="547"/>
        <v/>
      </c>
      <c r="HP99" s="37" t="e">
        <f t="shared" ca="1" si="396"/>
        <v>#N/A</v>
      </c>
      <c r="HQ99" s="3" t="str">
        <f t="shared" ca="1" si="548"/>
        <v xml:space="preserve"> </v>
      </c>
      <c r="HR99" s="3" t="str">
        <f t="shared" ca="1" si="549"/>
        <v/>
      </c>
      <c r="HS99" s="3" t="str">
        <f t="shared" ca="1" si="549"/>
        <v/>
      </c>
      <c r="HT99" s="3" t="str">
        <f t="shared" ca="1" si="549"/>
        <v/>
      </c>
      <c r="HU99" s="3" t="str">
        <f t="shared" ca="1" si="549"/>
        <v/>
      </c>
      <c r="HV99" s="3" t="str">
        <f t="shared" ca="1" si="550"/>
        <v/>
      </c>
      <c r="HW99" s="3" t="str">
        <f t="shared" ca="1" si="550"/>
        <v/>
      </c>
      <c r="HX99" s="3" t="str">
        <f t="shared" ca="1" si="550"/>
        <v/>
      </c>
      <c r="HY99" s="37" t="e">
        <f t="shared" ca="1" si="397"/>
        <v>#N/A</v>
      </c>
      <c r="IA99" s="3" t="e">
        <f t="shared" ca="1" si="507"/>
        <v>#NUM!</v>
      </c>
      <c r="IB99" s="3" t="e">
        <f t="shared" ca="1" si="534"/>
        <v>#NUM!</v>
      </c>
      <c r="IC99" s="2" t="e">
        <f t="shared" ca="1" si="508"/>
        <v>#NUM!</v>
      </c>
      <c r="ID99" s="37" t="e">
        <f t="shared" ca="1" si="398"/>
        <v>#NUM!</v>
      </c>
      <c r="IE99" s="3" t="e">
        <f t="shared" ca="1" si="509"/>
        <v>#NUM!</v>
      </c>
      <c r="IF99" s="3" t="e">
        <f t="shared" ca="1" si="510"/>
        <v>#NUM!</v>
      </c>
      <c r="IG99" s="2" t="e">
        <f t="shared" ca="1" si="511"/>
        <v>#NUM!</v>
      </c>
      <c r="IH99" s="37" t="e">
        <f t="shared" ca="1" si="399"/>
        <v>#NUM!</v>
      </c>
      <c r="II99" s="3" t="e">
        <f t="shared" si="512"/>
        <v>#N/A</v>
      </c>
      <c r="IJ99" s="3" t="e">
        <f t="shared" si="513"/>
        <v>#N/A</v>
      </c>
      <c r="IK99" s="3" t="e">
        <f t="shared" ca="1" si="557"/>
        <v>#N/A</v>
      </c>
      <c r="IL99" s="3" t="e">
        <f t="shared" ca="1" si="558"/>
        <v>#N/A</v>
      </c>
      <c r="IM99" s="3" t="e">
        <f t="shared" ca="1" si="558"/>
        <v>#N/A</v>
      </c>
      <c r="IN99" s="3" t="e">
        <f t="shared" ca="1" si="558"/>
        <v>#N/A</v>
      </c>
      <c r="IO99" s="3" t="e">
        <f t="shared" ca="1" si="558"/>
        <v>#N/A</v>
      </c>
      <c r="IP99" s="3" t="e">
        <f t="shared" ca="1" si="559"/>
        <v>#N/A</v>
      </c>
      <c r="IQ99" s="3" t="e">
        <f t="shared" ca="1" si="559"/>
        <v>#N/A</v>
      </c>
      <c r="IR99" s="3" t="e">
        <f t="shared" ca="1" si="559"/>
        <v>#N/A</v>
      </c>
      <c r="IS99" s="3" t="e">
        <f t="shared" ca="1" si="559"/>
        <v>#N/A</v>
      </c>
      <c r="IT99" s="3" t="e">
        <f t="shared" ca="1" si="560"/>
        <v>#N/A</v>
      </c>
      <c r="IU99" s="3" t="e">
        <f t="shared" ca="1" si="560"/>
        <v>#N/A</v>
      </c>
      <c r="IV99" s="3" t="e">
        <f t="shared" ca="1" si="560"/>
        <v>#N/A</v>
      </c>
      <c r="IW99" s="3" t="e">
        <f t="shared" ca="1" si="560"/>
        <v>#N/A</v>
      </c>
      <c r="IX99" s="3" t="e">
        <f t="shared" ca="1" si="561"/>
        <v>#N/A</v>
      </c>
      <c r="IY99" s="3" t="e">
        <f t="shared" ca="1" si="561"/>
        <v>#N/A</v>
      </c>
      <c r="IZ99" s="37" t="e">
        <f t="shared" ca="1" si="400"/>
        <v>#N/A</v>
      </c>
      <c r="JB99" s="3" t="str">
        <f t="shared" si="514"/>
        <v/>
      </c>
      <c r="JC99" s="55" t="e">
        <f t="shared" si="401"/>
        <v>#NUM!</v>
      </c>
      <c r="JD99" s="41" t="e">
        <f t="shared" si="515"/>
        <v>#NUM!</v>
      </c>
      <c r="JE99" s="41" t="e">
        <f t="shared" si="516"/>
        <v>#NUM!</v>
      </c>
      <c r="JF99" s="3" t="e">
        <f t="shared" si="517"/>
        <v>#NUM!</v>
      </c>
      <c r="JG99" s="41" t="e">
        <f t="shared" si="518"/>
        <v>#NUM!</v>
      </c>
      <c r="JH99" s="41" t="e">
        <f t="shared" si="519"/>
        <v>#NUM!</v>
      </c>
      <c r="JJ99" s="37" t="e">
        <f t="shared" si="520"/>
        <v>#NUM!</v>
      </c>
      <c r="JL99" s="3" t="e">
        <f t="shared" si="521"/>
        <v>#NUM!</v>
      </c>
      <c r="JM99" s="3" t="e">
        <f t="shared" ca="1" si="535"/>
        <v>#NUM!</v>
      </c>
      <c r="JP99" s="37" t="e">
        <f t="shared" ca="1" si="522"/>
        <v>#NUM!</v>
      </c>
      <c r="JR99" s="37" t="str">
        <f t="shared" si="523"/>
        <v/>
      </c>
      <c r="JS99" s="3" t="str">
        <f t="shared" si="524"/>
        <v/>
      </c>
      <c r="JT99" s="3" t="str">
        <f t="shared" ca="1" si="551"/>
        <v xml:space="preserve"> </v>
      </c>
      <c r="JU99" s="3" t="str">
        <f t="shared" ca="1" si="552"/>
        <v/>
      </c>
      <c r="JV99" s="3" t="str">
        <f t="shared" ca="1" si="552"/>
        <v/>
      </c>
      <c r="JW99" s="3" t="str">
        <f t="shared" ca="1" si="552"/>
        <v/>
      </c>
      <c r="JX99" s="3" t="str">
        <f t="shared" ca="1" si="552"/>
        <v/>
      </c>
      <c r="JY99" s="3" t="str">
        <f t="shared" ca="1" si="553"/>
        <v/>
      </c>
      <c r="JZ99" s="3" t="str">
        <f t="shared" ca="1" si="553"/>
        <v/>
      </c>
      <c r="KA99" s="3" t="str">
        <f t="shared" ca="1" si="553"/>
        <v/>
      </c>
      <c r="KB99" s="3" t="e">
        <f t="shared" ca="1" si="525"/>
        <v>#N/A</v>
      </c>
      <c r="KC99" s="3" t="str">
        <f t="shared" ca="1" si="554"/>
        <v xml:space="preserve"> </v>
      </c>
      <c r="KD99" s="3" t="str">
        <f t="shared" ca="1" si="555"/>
        <v/>
      </c>
      <c r="KE99" s="3" t="str">
        <f t="shared" ca="1" si="555"/>
        <v/>
      </c>
      <c r="KF99" s="3" t="str">
        <f t="shared" ca="1" si="555"/>
        <v/>
      </c>
      <c r="KG99" s="3" t="str">
        <f t="shared" ca="1" si="555"/>
        <v/>
      </c>
      <c r="KH99" s="3" t="str">
        <f t="shared" ca="1" si="556"/>
        <v/>
      </c>
      <c r="KI99" s="3" t="str">
        <f t="shared" ca="1" si="556"/>
        <v/>
      </c>
      <c r="KJ99" s="3" t="str">
        <f t="shared" ca="1" si="556"/>
        <v/>
      </c>
      <c r="KK99" s="3" t="e">
        <f t="shared" ca="1" si="526"/>
        <v>#N/A</v>
      </c>
      <c r="KU99" s="3" t="e">
        <f t="shared" si="527"/>
        <v>#NUM!</v>
      </c>
      <c r="KV99" s="3" t="e">
        <f t="shared" si="528"/>
        <v>#NUM!</v>
      </c>
      <c r="KW99" s="3" t="e">
        <f t="shared" ca="1" si="562"/>
        <v>#NUM!</v>
      </c>
      <c r="KX99" s="3" t="e">
        <f t="shared" ca="1" si="563"/>
        <v>#NUM!</v>
      </c>
      <c r="KY99" s="3" t="e">
        <f t="shared" ca="1" si="563"/>
        <v>#NUM!</v>
      </c>
      <c r="KZ99" s="3" t="e">
        <f t="shared" ca="1" si="563"/>
        <v>#NUM!</v>
      </c>
      <c r="LA99" s="3" t="e">
        <f t="shared" ca="1" si="563"/>
        <v>#NUM!</v>
      </c>
      <c r="LB99" s="3" t="e">
        <f t="shared" ca="1" si="564"/>
        <v>#NUM!</v>
      </c>
      <c r="LC99" s="3" t="e">
        <f t="shared" ca="1" si="564"/>
        <v>#NUM!</v>
      </c>
      <c r="LD99" s="3" t="e">
        <f t="shared" ca="1" si="564"/>
        <v>#NUM!</v>
      </c>
      <c r="LE99" s="3" t="e">
        <f t="shared" ca="1" si="564"/>
        <v>#NUM!</v>
      </c>
      <c r="LF99" s="3" t="e">
        <f t="shared" ca="1" si="565"/>
        <v>#NUM!</v>
      </c>
      <c r="LG99" s="3" t="e">
        <f t="shared" ca="1" si="565"/>
        <v>#NUM!</v>
      </c>
      <c r="LH99" s="3" t="e">
        <f t="shared" ca="1" si="565"/>
        <v>#NUM!</v>
      </c>
      <c r="LI99" s="3" t="e">
        <f t="shared" ca="1" si="565"/>
        <v>#NUM!</v>
      </c>
      <c r="LJ99" s="3" t="e">
        <f t="shared" ca="1" si="566"/>
        <v>#NUM!</v>
      </c>
      <c r="LK99" s="3" t="e">
        <f t="shared" ca="1" si="566"/>
        <v>#NUM!</v>
      </c>
      <c r="LL99" s="37" t="e">
        <f t="shared" ca="1" si="402"/>
        <v>#NUM!</v>
      </c>
    </row>
    <row r="100" spans="1:324" s="3" customFormat="1">
      <c r="A100" s="42" t="e">
        <f>IF(D100="","",Data!C108)</f>
        <v>#N/A</v>
      </c>
      <c r="B100" s="5" t="e">
        <f>IF(D100="","",Data!B108)</f>
        <v>#N/A</v>
      </c>
      <c r="C100" s="3">
        <v>92</v>
      </c>
      <c r="D100" s="3" t="e">
        <f>IF(Data!C108="", NA(), Data!C108)</f>
        <v>#N/A</v>
      </c>
      <c r="E100" s="3" t="str">
        <f>IF(Data!C108="", " ", Data!D108)</f>
        <v xml:space="preserve"> </v>
      </c>
      <c r="F100" s="3" t="str">
        <f>IF(E100=" "," ",Data!F$26)</f>
        <v xml:space="preserve"> </v>
      </c>
      <c r="G100" s="3" t="str">
        <f>IF($C100&lt;Data!$F$37,"x"," ")</f>
        <v xml:space="preserve"> </v>
      </c>
      <c r="H100" s="3" t="e">
        <f>IF(I100="",#REF!,I100)</f>
        <v>#N/A</v>
      </c>
      <c r="I100" s="2" t="e">
        <f t="shared" si="403"/>
        <v>#N/A</v>
      </c>
      <c r="J100" s="3" t="str">
        <f>IF(AND(Data!$F$37&lt;&gt;""),IF(AD100=$E100,1,""))</f>
        <v/>
      </c>
      <c r="K100" s="3">
        <f>IF(AND(Data!$F$40&lt;&gt;""),IF(AE100=$E100,2,""))</f>
        <v>2</v>
      </c>
      <c r="L100" s="3" t="str">
        <f>IF(AND(Data!$F$43&lt;&gt;""),IF(AF100=$E100,3,""))</f>
        <v/>
      </c>
      <c r="M100" s="3" t="str">
        <f>IF(AND(Data!$F$46&lt;&gt;""),IF(AG100=$E100,4,""))</f>
        <v/>
      </c>
      <c r="N100" s="3" t="str">
        <f>IF(AND(Data!$F$49&lt;&gt;""),IF(AH100=$E100,5,""))</f>
        <v/>
      </c>
      <c r="O100" s="3" t="str">
        <f>IF(AND(Calc!$LQ$3&lt;&gt;""),IF(AI100=$E100,6,""))</f>
        <v/>
      </c>
      <c r="P100" s="3">
        <f t="shared" si="404"/>
        <v>2</v>
      </c>
      <c r="Q100" s="3">
        <f t="shared" si="405"/>
        <v>2</v>
      </c>
      <c r="R100" s="3" t="str">
        <f t="shared" si="406"/>
        <v/>
      </c>
      <c r="S100" s="3" t="str">
        <f t="shared" si="407"/>
        <v/>
      </c>
      <c r="T100" s="3" t="str">
        <f t="shared" si="408"/>
        <v/>
      </c>
      <c r="U100" s="3">
        <f t="shared" si="409"/>
        <v>2</v>
      </c>
      <c r="V100" s="3">
        <f t="shared" si="410"/>
        <v>2</v>
      </c>
      <c r="W100" s="3" t="str">
        <f t="shared" si="411"/>
        <v/>
      </c>
      <c r="X100" s="3" t="str">
        <f t="shared" si="412"/>
        <v/>
      </c>
      <c r="Y100" s="3">
        <f t="shared" si="413"/>
        <v>2</v>
      </c>
      <c r="Z100" s="3">
        <f t="shared" si="414"/>
        <v>2</v>
      </c>
      <c r="AA100" s="3" t="str">
        <f t="shared" si="415"/>
        <v/>
      </c>
      <c r="AB100" s="3">
        <f t="shared" si="416"/>
        <v>2</v>
      </c>
      <c r="AC100" s="49">
        <f t="shared" si="417"/>
        <v>2</v>
      </c>
      <c r="AD100" s="3" t="str">
        <f>IF($C100&lt;Data!$F$37,E100,"")</f>
        <v/>
      </c>
      <c r="AE100" s="3" t="str">
        <f>IF(AND($C100&gt;=Data!$F$37),IF($C100&lt;Data!$F$40,E100,""))</f>
        <v xml:space="preserve"> </v>
      </c>
      <c r="AF100" s="3" t="b">
        <f>IF(AND($C100&gt;=Data!$F$40),IF($C100&lt;Data!$F$43,E100,""))</f>
        <v>0</v>
      </c>
      <c r="AG100" s="3" t="b">
        <f>IF(AND($C100&gt;=Data!$F$43),IF($C100&lt;Data!$F$46,E100,""))</f>
        <v>0</v>
      </c>
      <c r="AH100" s="3" t="b">
        <f>IF(AND($C100&gt;=Data!$F$46),IF($C100&lt;Data!$F$49,E100,""))</f>
        <v>0</v>
      </c>
      <c r="AI100" s="3" t="b">
        <f>IF(AND($C100&gt;=Data!$F$49),IF($C100&lt;=Calc!$LQ$3,E100,""))</f>
        <v>0</v>
      </c>
      <c r="AJ100" s="3" t="str">
        <f t="shared" si="349"/>
        <v xml:space="preserve"> </v>
      </c>
      <c r="AK100" s="3" t="str">
        <f t="shared" si="350"/>
        <v/>
      </c>
      <c r="AL100" s="3" t="e">
        <f t="shared" si="418"/>
        <v>#NUM!</v>
      </c>
      <c r="AM100" s="3" t="str">
        <f t="shared" si="419"/>
        <v/>
      </c>
      <c r="AN100" s="3" t="str">
        <f t="shared" si="420"/>
        <v/>
      </c>
      <c r="AO100" s="3" t="str">
        <f t="shared" si="421"/>
        <v/>
      </c>
      <c r="AP100" s="3" t="str">
        <f t="shared" si="422"/>
        <v/>
      </c>
      <c r="AQ100" s="3" t="e">
        <f t="shared" si="338"/>
        <v>#NUM!</v>
      </c>
      <c r="AR100" s="3" t="e">
        <f t="shared" si="339"/>
        <v>#NUM!</v>
      </c>
      <c r="AS100" s="3" t="str">
        <f t="shared" si="340"/>
        <v/>
      </c>
      <c r="AT100" s="3" t="str">
        <f t="shared" si="423"/>
        <v/>
      </c>
      <c r="AU100" s="3" t="str">
        <f t="shared" si="424"/>
        <v/>
      </c>
      <c r="AV100" s="3" t="e">
        <f t="shared" si="425"/>
        <v>#NUM!</v>
      </c>
      <c r="AW100" s="3" t="e">
        <f t="shared" si="426"/>
        <v>#NUM!</v>
      </c>
      <c r="AX100" s="3" t="str">
        <f t="shared" si="427"/>
        <v/>
      </c>
      <c r="AY100" s="3" t="str">
        <f t="shared" si="428"/>
        <v/>
      </c>
      <c r="AZ100" s="3" t="e">
        <f t="shared" si="429"/>
        <v>#NUM!</v>
      </c>
      <c r="BA100" s="3" t="e">
        <f t="shared" si="430"/>
        <v>#NUM!</v>
      </c>
      <c r="BB100" s="3" t="str">
        <f t="shared" si="431"/>
        <v/>
      </c>
      <c r="BC100" s="3" t="e">
        <f t="shared" si="432"/>
        <v>#NUM!</v>
      </c>
      <c r="BD100" s="3" t="e">
        <f t="shared" si="433"/>
        <v>#NUM!</v>
      </c>
      <c r="BE100" s="3" t="e">
        <f t="shared" si="434"/>
        <v>#NUM!</v>
      </c>
      <c r="BF100" s="9" t="e">
        <f t="shared" si="351"/>
        <v>#N/A</v>
      </c>
      <c r="BG100" s="3" t="e">
        <f t="shared" si="352"/>
        <v>#N/A</v>
      </c>
      <c r="BH100" s="3" t="e">
        <f t="shared" si="567"/>
        <v>#N/A</v>
      </c>
      <c r="BI100" s="3" t="e">
        <f t="shared" si="435"/>
        <v>#NUM!</v>
      </c>
      <c r="BJ100" s="44" t="str">
        <f t="shared" si="436"/>
        <v/>
      </c>
      <c r="BK100" s="52">
        <f t="shared" si="353"/>
        <v>2</v>
      </c>
      <c r="BL100" s="52" t="str">
        <f t="shared" ca="1" si="538"/>
        <v xml:space="preserve"> </v>
      </c>
      <c r="BM100" s="52" t="str">
        <f t="shared" ca="1" si="539"/>
        <v xml:space="preserve"> </v>
      </c>
      <c r="BN100" s="52" t="str">
        <f t="shared" ca="1" si="539"/>
        <v xml:space="preserve"> </v>
      </c>
      <c r="BO100" s="52" t="str">
        <f t="shared" ca="1" si="539"/>
        <v xml:space="preserve"> </v>
      </c>
      <c r="BP100" s="52" t="str">
        <f t="shared" ca="1" si="539"/>
        <v xml:space="preserve"> </v>
      </c>
      <c r="BQ100" s="52" t="str">
        <f t="shared" ca="1" si="540"/>
        <v xml:space="preserve"> </v>
      </c>
      <c r="BR100" s="52" t="e">
        <f t="shared" ca="1" si="354"/>
        <v>#N/A</v>
      </c>
      <c r="BS100" s="52"/>
      <c r="BT100" s="3" t="str">
        <f t="shared" si="355"/>
        <v/>
      </c>
      <c r="BU100" s="3">
        <f t="shared" si="356"/>
        <v>0</v>
      </c>
      <c r="BV100" s="3">
        <f t="shared" si="437"/>
        <v>1</v>
      </c>
      <c r="BW100" s="3">
        <f t="shared" si="438"/>
        <v>0</v>
      </c>
      <c r="BX100" s="3" t="str">
        <f t="shared" ca="1" si="357"/>
        <v xml:space="preserve"> </v>
      </c>
      <c r="BY100" s="3" t="str">
        <f t="shared" ca="1" si="541"/>
        <v/>
      </c>
      <c r="BZ100" s="3" t="str">
        <f t="shared" ca="1" si="541"/>
        <v/>
      </c>
      <c r="CA100" s="3" t="str">
        <f t="shared" ca="1" si="541"/>
        <v/>
      </c>
      <c r="CB100" s="3" t="str">
        <f t="shared" ca="1" si="541"/>
        <v/>
      </c>
      <c r="CC100" s="3" t="str">
        <f t="shared" ca="1" si="542"/>
        <v/>
      </c>
      <c r="CD100" s="3" t="str">
        <f t="shared" ca="1" si="358"/>
        <v/>
      </c>
      <c r="CE100" s="3" t="str">
        <f t="shared" ca="1" si="359"/>
        <v/>
      </c>
      <c r="CF100" s="3" t="str">
        <f t="shared" si="360"/>
        <v/>
      </c>
      <c r="CG100" s="37" t="e">
        <f t="shared" ca="1" si="361"/>
        <v>#N/A</v>
      </c>
      <c r="CH100" s="3" t="str">
        <f t="shared" si="362"/>
        <v/>
      </c>
      <c r="CI100" s="3">
        <f t="shared" si="439"/>
        <v>0</v>
      </c>
      <c r="CJ100" s="3">
        <f t="shared" si="529"/>
        <v>1</v>
      </c>
      <c r="CK100" s="3">
        <f t="shared" si="440"/>
        <v>0</v>
      </c>
      <c r="CL100" s="3" t="str">
        <f t="shared" ca="1" si="363"/>
        <v xml:space="preserve"> </v>
      </c>
      <c r="CM100" s="3" t="str">
        <f t="shared" ca="1" si="543"/>
        <v/>
      </c>
      <c r="CN100" s="3" t="str">
        <f t="shared" ca="1" si="543"/>
        <v/>
      </c>
      <c r="CO100" s="3" t="str">
        <f t="shared" ca="1" si="543"/>
        <v/>
      </c>
      <c r="CP100" s="3" t="str">
        <f t="shared" ca="1" si="543"/>
        <v/>
      </c>
      <c r="CQ100" s="3" t="str">
        <f t="shared" ca="1" si="544"/>
        <v/>
      </c>
      <c r="CR100" s="3" t="str">
        <f t="shared" ca="1" si="441"/>
        <v/>
      </c>
      <c r="CS100" s="3" t="str">
        <f t="shared" ca="1" si="364"/>
        <v/>
      </c>
      <c r="CT100" s="3" t="str">
        <f t="shared" si="442"/>
        <v/>
      </c>
      <c r="CU100" s="37" t="e">
        <f t="shared" ca="1" si="443"/>
        <v>#N/A</v>
      </c>
      <c r="CW100" s="3" t="str">
        <f t="shared" ca="1" si="444"/>
        <v/>
      </c>
      <c r="CX100" s="3">
        <f t="shared" ca="1" si="530"/>
        <v>0</v>
      </c>
      <c r="CY100" s="2">
        <f t="shared" ca="1" si="445"/>
        <v>0</v>
      </c>
      <c r="CZ100" s="3" t="str">
        <f t="shared" ca="1" si="365"/>
        <v/>
      </c>
      <c r="DA100" s="3" t="str">
        <f t="shared" ca="1" si="366"/>
        <v/>
      </c>
      <c r="DB100" s="3" t="str">
        <f t="shared" ca="1" si="367"/>
        <v/>
      </c>
      <c r="DC100" s="3" t="str">
        <f t="shared" ca="1" si="368"/>
        <v/>
      </c>
      <c r="DD100" s="37" t="e">
        <f t="shared" ca="1" si="369"/>
        <v>#N/A</v>
      </c>
      <c r="DE100" s="3" t="str">
        <f t="shared" ca="1" si="446"/>
        <v/>
      </c>
      <c r="DF100" s="3">
        <f t="shared" ca="1" si="531"/>
        <v>0</v>
      </c>
      <c r="DG100" s="2">
        <f t="shared" ca="1" si="447"/>
        <v>0</v>
      </c>
      <c r="DH100" s="3" t="str">
        <f t="shared" ca="1" si="370"/>
        <v/>
      </c>
      <c r="DI100" s="3" t="str">
        <f t="shared" ca="1" si="568"/>
        <v/>
      </c>
      <c r="DJ100" s="3" t="str">
        <f t="shared" ca="1" si="371"/>
        <v/>
      </c>
      <c r="DK100" s="3" t="str">
        <f t="shared" ca="1" si="448"/>
        <v/>
      </c>
      <c r="DL100" s="37" t="e">
        <f t="shared" ca="1" si="372"/>
        <v>#N/A</v>
      </c>
      <c r="DN100" s="2" t="str">
        <f t="shared" si="373"/>
        <v xml:space="preserve"> </v>
      </c>
      <c r="DO100" s="3" t="str">
        <f t="shared" si="449"/>
        <v xml:space="preserve"> </v>
      </c>
      <c r="DP100" s="3" t="str">
        <f t="shared" si="450"/>
        <v xml:space="preserve"> </v>
      </c>
      <c r="DT100" s="37" t="e">
        <f t="shared" si="374"/>
        <v>#N/A</v>
      </c>
      <c r="DU100" s="7">
        <v>93</v>
      </c>
      <c r="DV100" s="7">
        <v>38</v>
      </c>
      <c r="DW100" s="7">
        <v>55</v>
      </c>
      <c r="DX100" s="7"/>
      <c r="DY100" s="7" t="e">
        <f t="shared" si="375"/>
        <v>#NUM!</v>
      </c>
      <c r="DZ100" s="7" t="e">
        <f t="shared" si="376"/>
        <v>#NUM!</v>
      </c>
      <c r="EA100" s="7" t="e">
        <f t="shared" si="377"/>
        <v>#NUM!</v>
      </c>
      <c r="EB100" s="7" t="e">
        <f t="shared" si="451"/>
        <v>#NUM!</v>
      </c>
      <c r="EC100" s="3" t="e">
        <f t="shared" si="378"/>
        <v>#NUM!</v>
      </c>
      <c r="ED100" s="3" t="str">
        <f t="shared" si="452"/>
        <v/>
      </c>
      <c r="EE100" s="3" t="e">
        <f t="shared" si="453"/>
        <v>#DIV/0!</v>
      </c>
      <c r="EF100" s="3" t="str">
        <f t="shared" si="454"/>
        <v/>
      </c>
      <c r="EG100" s="3" t="str">
        <f t="shared" si="455"/>
        <v/>
      </c>
      <c r="EH100" s="3" t="str">
        <f t="shared" si="456"/>
        <v/>
      </c>
      <c r="EI100" s="3" t="str">
        <f t="shared" si="457"/>
        <v/>
      </c>
      <c r="EJ100" s="3" t="e">
        <f t="shared" si="458"/>
        <v>#DIV/0!</v>
      </c>
      <c r="EK100" s="3" t="e">
        <f t="shared" si="459"/>
        <v>#DIV/0!</v>
      </c>
      <c r="EL100" s="3" t="str">
        <f t="shared" si="460"/>
        <v/>
      </c>
      <c r="EM100" s="3" t="str">
        <f t="shared" si="461"/>
        <v/>
      </c>
      <c r="EN100" s="3" t="str">
        <f t="shared" si="462"/>
        <v/>
      </c>
      <c r="EO100" s="3" t="e">
        <f t="shared" si="463"/>
        <v>#DIV/0!</v>
      </c>
      <c r="EP100" s="3" t="e">
        <f t="shared" si="464"/>
        <v>#DIV/0!</v>
      </c>
      <c r="EQ100" s="3" t="str">
        <f t="shared" si="465"/>
        <v/>
      </c>
      <c r="ER100" s="3" t="str">
        <f t="shared" si="466"/>
        <v/>
      </c>
      <c r="ES100" s="3" t="e">
        <f t="shared" si="467"/>
        <v>#DIV/0!</v>
      </c>
      <c r="ET100" s="3" t="e">
        <f t="shared" si="468"/>
        <v>#DIV/0!</v>
      </c>
      <c r="EU100" s="3" t="str">
        <f t="shared" si="469"/>
        <v/>
      </c>
      <c r="EV100" s="3" t="e">
        <f t="shared" si="470"/>
        <v>#DIV/0!</v>
      </c>
      <c r="EW100" s="3" t="e">
        <f t="shared" si="471"/>
        <v>#DIV/0!</v>
      </c>
      <c r="EX100" s="3" t="e">
        <f t="shared" si="472"/>
        <v>#NUM!</v>
      </c>
      <c r="EZ100" s="40">
        <f t="shared" si="379"/>
        <v>1</v>
      </c>
      <c r="FA100" s="9" t="e">
        <f t="shared" si="380"/>
        <v>#NUM!</v>
      </c>
      <c r="FB100" s="9" t="e">
        <f t="shared" si="381"/>
        <v>#N/A</v>
      </c>
      <c r="FC100" s="9" t="e">
        <f t="shared" si="382"/>
        <v>#N/A</v>
      </c>
      <c r="FD100" s="9" t="e">
        <f t="shared" si="383"/>
        <v>#N/A</v>
      </c>
      <c r="FE100" s="3" t="e">
        <f t="shared" si="473"/>
        <v>#NUM!</v>
      </c>
      <c r="FG100" s="3" t="str">
        <f t="shared" si="474"/>
        <v/>
      </c>
      <c r="FH100" s="3" t="e">
        <f t="shared" si="475"/>
        <v>#DIV/0!</v>
      </c>
      <c r="FI100" s="3" t="str">
        <f t="shared" si="476"/>
        <v/>
      </c>
      <c r="FJ100" s="3" t="str">
        <f t="shared" si="477"/>
        <v/>
      </c>
      <c r="FK100" s="3" t="str">
        <f t="shared" si="478"/>
        <v/>
      </c>
      <c r="FL100" s="3" t="str">
        <f t="shared" si="479"/>
        <v/>
      </c>
      <c r="FM100" s="3" t="e">
        <f t="shared" si="480"/>
        <v>#DIV/0!</v>
      </c>
      <c r="FN100" s="3" t="e">
        <f t="shared" si="481"/>
        <v>#DIV/0!</v>
      </c>
      <c r="FO100" s="3" t="str">
        <f t="shared" si="482"/>
        <v/>
      </c>
      <c r="FP100" s="3" t="str">
        <f t="shared" si="483"/>
        <v/>
      </c>
      <c r="FQ100" s="3" t="str">
        <f t="shared" si="484"/>
        <v/>
      </c>
      <c r="FR100" s="3" t="e">
        <f t="shared" si="485"/>
        <v>#DIV/0!</v>
      </c>
      <c r="FS100" s="3" t="e">
        <f t="shared" si="486"/>
        <v>#DIV/0!</v>
      </c>
      <c r="FT100" s="3" t="str">
        <f t="shared" si="487"/>
        <v/>
      </c>
      <c r="FU100" s="3" t="str">
        <f t="shared" si="488"/>
        <v/>
      </c>
      <c r="FV100" s="3" t="e">
        <f t="shared" si="489"/>
        <v>#DIV/0!</v>
      </c>
      <c r="FW100" s="3" t="e">
        <f t="shared" si="490"/>
        <v>#DIV/0!</v>
      </c>
      <c r="FX100" s="3" t="str">
        <f t="shared" si="491"/>
        <v/>
      </c>
      <c r="FY100" s="3" t="e">
        <f t="shared" si="492"/>
        <v>#DIV/0!</v>
      </c>
      <c r="FZ100" s="3" t="e">
        <f t="shared" si="493"/>
        <v>#DIV/0!</v>
      </c>
      <c r="GA100" s="3" t="e">
        <f t="shared" si="494"/>
        <v>#NUM!</v>
      </c>
      <c r="GB100" s="3" t="str">
        <f t="shared" si="495"/>
        <v/>
      </c>
      <c r="GC100" s="3" t="str">
        <f t="shared" si="496"/>
        <v/>
      </c>
      <c r="GD100" s="3" t="str">
        <f t="shared" si="497"/>
        <v/>
      </c>
      <c r="GE100" s="3" t="str">
        <f t="shared" si="498"/>
        <v/>
      </c>
      <c r="GF100" s="3" t="str">
        <f t="shared" si="499"/>
        <v/>
      </c>
      <c r="GG100" s="3" t="str">
        <f t="shared" si="500"/>
        <v/>
      </c>
      <c r="GI100" s="9" t="str">
        <f t="shared" si="532"/>
        <v/>
      </c>
      <c r="GJ100" s="9" t="str">
        <f t="shared" si="501"/>
        <v/>
      </c>
      <c r="GK100" s="9" t="str">
        <f t="shared" si="502"/>
        <v/>
      </c>
      <c r="GL100" s="41" t="e">
        <f t="shared" si="503"/>
        <v>#DIV/0!</v>
      </c>
      <c r="GM100" s="41" t="e">
        <f t="shared" si="504"/>
        <v>#DIV/0!</v>
      </c>
      <c r="GN100" s="41" t="e">
        <f t="shared" si="384"/>
        <v>#N/A</v>
      </c>
      <c r="GO100" s="41" t="e">
        <f t="shared" si="385"/>
        <v>#N/A</v>
      </c>
      <c r="GP100" s="3" t="e">
        <f t="shared" si="505"/>
        <v>#NUM!</v>
      </c>
      <c r="GQ100" s="55" t="e">
        <f t="shared" si="386"/>
        <v>#NUM!</v>
      </c>
      <c r="GR100" s="55" t="e">
        <f t="shared" si="387"/>
        <v>#NUM!</v>
      </c>
      <c r="GS100" s="3" t="e">
        <f t="shared" si="388"/>
        <v>#NUM!</v>
      </c>
      <c r="GT100" s="3" t="e">
        <f t="shared" si="389"/>
        <v>#NUM!</v>
      </c>
      <c r="GU100" s="3" t="e">
        <f t="shared" si="390"/>
        <v>#NUM!</v>
      </c>
      <c r="GV100" s="3" t="e">
        <f t="shared" si="391"/>
        <v>#NUM!</v>
      </c>
      <c r="GX100" s="37" t="e">
        <f t="shared" si="392"/>
        <v>#NUM!</v>
      </c>
      <c r="GZ100" s="3" t="e">
        <f t="shared" si="393"/>
        <v>#NUM!</v>
      </c>
      <c r="HA100" s="3" t="e">
        <f t="shared" ca="1" si="533"/>
        <v>#NUM!</v>
      </c>
      <c r="HB100" s="2" t="e">
        <f t="shared" ca="1" si="536"/>
        <v>#NUM!</v>
      </c>
      <c r="HC100" s="2" t="e">
        <f t="shared" ca="1" si="537"/>
        <v>#NUM!</v>
      </c>
      <c r="HD100" s="39" t="e">
        <f t="shared" ca="1" si="506"/>
        <v>#NUM!</v>
      </c>
      <c r="HF100" s="3" t="str">
        <f t="shared" si="394"/>
        <v/>
      </c>
      <c r="HG100" s="3" t="str">
        <f t="shared" si="395"/>
        <v/>
      </c>
      <c r="HH100" s="3" t="str">
        <f t="shared" ca="1" si="545"/>
        <v xml:space="preserve"> </v>
      </c>
      <c r="HI100" s="3" t="str">
        <f t="shared" ca="1" si="546"/>
        <v/>
      </c>
      <c r="HJ100" s="3" t="str">
        <f t="shared" ca="1" si="546"/>
        <v/>
      </c>
      <c r="HK100" s="3" t="str">
        <f t="shared" ca="1" si="546"/>
        <v/>
      </c>
      <c r="HL100" s="3" t="str">
        <f t="shared" ca="1" si="546"/>
        <v/>
      </c>
      <c r="HM100" s="3" t="str">
        <f t="shared" ca="1" si="547"/>
        <v/>
      </c>
      <c r="HN100" s="3" t="str">
        <f t="shared" ca="1" si="547"/>
        <v/>
      </c>
      <c r="HO100" s="3" t="str">
        <f t="shared" ca="1" si="547"/>
        <v/>
      </c>
      <c r="HP100" s="37" t="e">
        <f t="shared" ca="1" si="396"/>
        <v>#N/A</v>
      </c>
      <c r="HQ100" s="3" t="str">
        <f t="shared" ca="1" si="548"/>
        <v xml:space="preserve"> </v>
      </c>
      <c r="HR100" s="3" t="str">
        <f t="shared" ca="1" si="549"/>
        <v/>
      </c>
      <c r="HS100" s="3" t="str">
        <f t="shared" ca="1" si="549"/>
        <v/>
      </c>
      <c r="HT100" s="3" t="str">
        <f t="shared" ca="1" si="549"/>
        <v/>
      </c>
      <c r="HU100" s="3" t="str">
        <f t="shared" ca="1" si="549"/>
        <v/>
      </c>
      <c r="HV100" s="3" t="str">
        <f t="shared" ca="1" si="550"/>
        <v/>
      </c>
      <c r="HW100" s="3" t="str">
        <f t="shared" ca="1" si="550"/>
        <v/>
      </c>
      <c r="HX100" s="3" t="str">
        <f t="shared" ca="1" si="550"/>
        <v/>
      </c>
      <c r="HY100" s="37" t="e">
        <f t="shared" ca="1" si="397"/>
        <v>#N/A</v>
      </c>
      <c r="IA100" s="3" t="e">
        <f t="shared" ca="1" si="507"/>
        <v>#NUM!</v>
      </c>
      <c r="IB100" s="3" t="e">
        <f t="shared" ca="1" si="534"/>
        <v>#NUM!</v>
      </c>
      <c r="IC100" s="2" t="e">
        <f t="shared" ca="1" si="508"/>
        <v>#NUM!</v>
      </c>
      <c r="ID100" s="37" t="e">
        <f t="shared" ca="1" si="398"/>
        <v>#NUM!</v>
      </c>
      <c r="IE100" s="3" t="e">
        <f t="shared" ca="1" si="509"/>
        <v>#NUM!</v>
      </c>
      <c r="IF100" s="3" t="e">
        <f t="shared" ca="1" si="510"/>
        <v>#NUM!</v>
      </c>
      <c r="IG100" s="2" t="e">
        <f t="shared" ca="1" si="511"/>
        <v>#NUM!</v>
      </c>
      <c r="IH100" s="37" t="e">
        <f t="shared" ca="1" si="399"/>
        <v>#NUM!</v>
      </c>
      <c r="II100" s="3" t="e">
        <f t="shared" si="512"/>
        <v>#N/A</v>
      </c>
      <c r="IJ100" s="3" t="e">
        <f t="shared" si="513"/>
        <v>#N/A</v>
      </c>
      <c r="IK100" s="3" t="e">
        <f t="shared" ca="1" si="557"/>
        <v>#N/A</v>
      </c>
      <c r="IL100" s="3" t="e">
        <f t="shared" ca="1" si="558"/>
        <v>#N/A</v>
      </c>
      <c r="IM100" s="3" t="e">
        <f t="shared" ca="1" si="558"/>
        <v>#N/A</v>
      </c>
      <c r="IN100" s="3" t="e">
        <f t="shared" ca="1" si="558"/>
        <v>#N/A</v>
      </c>
      <c r="IO100" s="3" t="e">
        <f t="shared" ca="1" si="558"/>
        <v>#N/A</v>
      </c>
      <c r="IP100" s="3" t="e">
        <f t="shared" ca="1" si="559"/>
        <v>#N/A</v>
      </c>
      <c r="IQ100" s="3" t="e">
        <f t="shared" ca="1" si="559"/>
        <v>#N/A</v>
      </c>
      <c r="IR100" s="3" t="e">
        <f t="shared" ca="1" si="559"/>
        <v>#N/A</v>
      </c>
      <c r="IS100" s="3" t="e">
        <f t="shared" ca="1" si="559"/>
        <v>#N/A</v>
      </c>
      <c r="IT100" s="3" t="e">
        <f t="shared" ca="1" si="560"/>
        <v>#N/A</v>
      </c>
      <c r="IU100" s="3" t="e">
        <f t="shared" ca="1" si="560"/>
        <v>#N/A</v>
      </c>
      <c r="IV100" s="3" t="e">
        <f t="shared" ca="1" si="560"/>
        <v>#N/A</v>
      </c>
      <c r="IW100" s="3" t="e">
        <f t="shared" ca="1" si="560"/>
        <v>#N/A</v>
      </c>
      <c r="IX100" s="3" t="e">
        <f t="shared" ca="1" si="561"/>
        <v>#N/A</v>
      </c>
      <c r="IY100" s="3" t="e">
        <f t="shared" ca="1" si="561"/>
        <v>#N/A</v>
      </c>
      <c r="IZ100" s="37" t="e">
        <f t="shared" ca="1" si="400"/>
        <v>#N/A</v>
      </c>
      <c r="JB100" s="3" t="str">
        <f t="shared" si="514"/>
        <v/>
      </c>
      <c r="JC100" s="55" t="e">
        <f t="shared" si="401"/>
        <v>#NUM!</v>
      </c>
      <c r="JD100" s="41" t="e">
        <f t="shared" si="515"/>
        <v>#NUM!</v>
      </c>
      <c r="JE100" s="41" t="e">
        <f t="shared" si="516"/>
        <v>#NUM!</v>
      </c>
      <c r="JF100" s="3" t="e">
        <f t="shared" si="517"/>
        <v>#NUM!</v>
      </c>
      <c r="JG100" s="41" t="e">
        <f t="shared" si="518"/>
        <v>#NUM!</v>
      </c>
      <c r="JH100" s="41" t="e">
        <f t="shared" si="519"/>
        <v>#NUM!</v>
      </c>
      <c r="JJ100" s="37" t="e">
        <f t="shared" si="520"/>
        <v>#NUM!</v>
      </c>
      <c r="JL100" s="3" t="e">
        <f t="shared" si="521"/>
        <v>#NUM!</v>
      </c>
      <c r="JM100" s="3" t="e">
        <f t="shared" ca="1" si="535"/>
        <v>#NUM!</v>
      </c>
      <c r="JP100" s="37" t="e">
        <f t="shared" ca="1" si="522"/>
        <v>#NUM!</v>
      </c>
      <c r="JR100" s="37" t="str">
        <f t="shared" si="523"/>
        <v/>
      </c>
      <c r="JS100" s="3" t="str">
        <f t="shared" si="524"/>
        <v/>
      </c>
      <c r="JT100" s="3" t="str">
        <f t="shared" ca="1" si="551"/>
        <v xml:space="preserve"> </v>
      </c>
      <c r="JU100" s="3" t="str">
        <f t="shared" ca="1" si="552"/>
        <v/>
      </c>
      <c r="JV100" s="3" t="str">
        <f t="shared" ca="1" si="552"/>
        <v/>
      </c>
      <c r="JW100" s="3" t="str">
        <f t="shared" ca="1" si="552"/>
        <v/>
      </c>
      <c r="JX100" s="3" t="str">
        <f t="shared" ca="1" si="552"/>
        <v/>
      </c>
      <c r="JY100" s="3" t="str">
        <f t="shared" ca="1" si="553"/>
        <v/>
      </c>
      <c r="JZ100" s="3" t="str">
        <f t="shared" ca="1" si="553"/>
        <v/>
      </c>
      <c r="KA100" s="3" t="str">
        <f t="shared" ca="1" si="553"/>
        <v/>
      </c>
      <c r="KB100" s="3" t="e">
        <f t="shared" ca="1" si="525"/>
        <v>#N/A</v>
      </c>
      <c r="KC100" s="3" t="str">
        <f t="shared" ca="1" si="554"/>
        <v xml:space="preserve"> </v>
      </c>
      <c r="KD100" s="3" t="str">
        <f t="shared" ca="1" si="555"/>
        <v/>
      </c>
      <c r="KE100" s="3" t="str">
        <f t="shared" ca="1" si="555"/>
        <v/>
      </c>
      <c r="KF100" s="3" t="str">
        <f t="shared" ca="1" si="555"/>
        <v/>
      </c>
      <c r="KG100" s="3" t="str">
        <f t="shared" ca="1" si="555"/>
        <v/>
      </c>
      <c r="KH100" s="3" t="str">
        <f t="shared" ca="1" si="556"/>
        <v/>
      </c>
      <c r="KI100" s="3" t="str">
        <f t="shared" ca="1" si="556"/>
        <v/>
      </c>
      <c r="KJ100" s="3" t="str">
        <f t="shared" ca="1" si="556"/>
        <v/>
      </c>
      <c r="KK100" s="3" t="e">
        <f t="shared" ca="1" si="526"/>
        <v>#N/A</v>
      </c>
      <c r="KU100" s="3" t="e">
        <f t="shared" si="527"/>
        <v>#NUM!</v>
      </c>
      <c r="KV100" s="3" t="e">
        <f t="shared" si="528"/>
        <v>#NUM!</v>
      </c>
      <c r="KW100" s="3" t="e">
        <f t="shared" ca="1" si="562"/>
        <v>#NUM!</v>
      </c>
      <c r="KX100" s="3" t="e">
        <f t="shared" ca="1" si="563"/>
        <v>#NUM!</v>
      </c>
      <c r="KY100" s="3" t="e">
        <f t="shared" ca="1" si="563"/>
        <v>#NUM!</v>
      </c>
      <c r="KZ100" s="3" t="e">
        <f t="shared" ca="1" si="563"/>
        <v>#NUM!</v>
      </c>
      <c r="LA100" s="3" t="e">
        <f t="shared" ca="1" si="563"/>
        <v>#NUM!</v>
      </c>
      <c r="LB100" s="3" t="e">
        <f t="shared" ca="1" si="564"/>
        <v>#NUM!</v>
      </c>
      <c r="LC100" s="3" t="e">
        <f t="shared" ca="1" si="564"/>
        <v>#NUM!</v>
      </c>
      <c r="LD100" s="3" t="e">
        <f t="shared" ca="1" si="564"/>
        <v>#NUM!</v>
      </c>
      <c r="LE100" s="3" t="e">
        <f t="shared" ca="1" si="564"/>
        <v>#NUM!</v>
      </c>
      <c r="LF100" s="3" t="e">
        <f t="shared" ca="1" si="565"/>
        <v>#NUM!</v>
      </c>
      <c r="LG100" s="3" t="e">
        <f t="shared" ca="1" si="565"/>
        <v>#NUM!</v>
      </c>
      <c r="LH100" s="3" t="e">
        <f t="shared" ca="1" si="565"/>
        <v>#NUM!</v>
      </c>
      <c r="LI100" s="3" t="e">
        <f t="shared" ca="1" si="565"/>
        <v>#NUM!</v>
      </c>
      <c r="LJ100" s="3" t="e">
        <f t="shared" ca="1" si="566"/>
        <v>#NUM!</v>
      </c>
      <c r="LK100" s="3" t="e">
        <f t="shared" ca="1" si="566"/>
        <v>#NUM!</v>
      </c>
      <c r="LL100" s="37" t="e">
        <f t="shared" ca="1" si="402"/>
        <v>#NUM!</v>
      </c>
    </row>
    <row r="101" spans="1:324" s="3" customFormat="1">
      <c r="A101" s="42" t="e">
        <f>IF(D101="","",Data!C109)</f>
        <v>#N/A</v>
      </c>
      <c r="B101" s="5" t="e">
        <f>IF(D101="","",Data!B109)</f>
        <v>#N/A</v>
      </c>
      <c r="C101" s="3">
        <v>93</v>
      </c>
      <c r="D101" s="3" t="e">
        <f>IF(Data!C109="", NA(), Data!C109)</f>
        <v>#N/A</v>
      </c>
      <c r="E101" s="3" t="str">
        <f>IF(Data!C109="", " ", Data!D109)</f>
        <v xml:space="preserve"> </v>
      </c>
      <c r="F101" s="3" t="str">
        <f>IF(E101=" "," ",Data!F$26)</f>
        <v xml:space="preserve"> </v>
      </c>
      <c r="G101" s="3" t="str">
        <f>IF($C101&lt;Data!$F$37,"x"," ")</f>
        <v xml:space="preserve"> </v>
      </c>
      <c r="H101" s="3" t="e">
        <f>IF(I101="",#REF!,I101)</f>
        <v>#N/A</v>
      </c>
      <c r="I101" s="2" t="e">
        <f t="shared" si="403"/>
        <v>#N/A</v>
      </c>
      <c r="J101" s="3" t="str">
        <f>IF(AND(Data!$F$37&lt;&gt;""),IF(AD101=$E101,1,""))</f>
        <v/>
      </c>
      <c r="K101" s="3">
        <f>IF(AND(Data!$F$40&lt;&gt;""),IF(AE101=$E101,2,""))</f>
        <v>2</v>
      </c>
      <c r="L101" s="3" t="str">
        <f>IF(AND(Data!$F$43&lt;&gt;""),IF(AF101=$E101,3,""))</f>
        <v/>
      </c>
      <c r="M101" s="3" t="str">
        <f>IF(AND(Data!$F$46&lt;&gt;""),IF(AG101=$E101,4,""))</f>
        <v/>
      </c>
      <c r="N101" s="3" t="str">
        <f>IF(AND(Data!$F$49&lt;&gt;""),IF(AH101=$E101,5,""))</f>
        <v/>
      </c>
      <c r="O101" s="3" t="str">
        <f>IF(AND(Calc!$LQ$3&lt;&gt;""),IF(AI101=$E101,6,""))</f>
        <v/>
      </c>
      <c r="P101" s="3">
        <f t="shared" si="404"/>
        <v>2</v>
      </c>
      <c r="Q101" s="3">
        <f t="shared" si="405"/>
        <v>2</v>
      </c>
      <c r="R101" s="3" t="str">
        <f t="shared" si="406"/>
        <v/>
      </c>
      <c r="S101" s="3" t="str">
        <f t="shared" si="407"/>
        <v/>
      </c>
      <c r="T101" s="3" t="str">
        <f t="shared" si="408"/>
        <v/>
      </c>
      <c r="U101" s="3">
        <f t="shared" si="409"/>
        <v>2</v>
      </c>
      <c r="V101" s="3">
        <f t="shared" si="410"/>
        <v>2</v>
      </c>
      <c r="W101" s="3" t="str">
        <f t="shared" si="411"/>
        <v/>
      </c>
      <c r="X101" s="3" t="str">
        <f t="shared" si="412"/>
        <v/>
      </c>
      <c r="Y101" s="3">
        <f t="shared" si="413"/>
        <v>2</v>
      </c>
      <c r="Z101" s="3">
        <f t="shared" si="414"/>
        <v>2</v>
      </c>
      <c r="AA101" s="3" t="str">
        <f t="shared" si="415"/>
        <v/>
      </c>
      <c r="AB101" s="3">
        <f t="shared" si="416"/>
        <v>2</v>
      </c>
      <c r="AC101" s="49">
        <f t="shared" si="417"/>
        <v>2</v>
      </c>
      <c r="AD101" s="3" t="str">
        <f>IF($C101&lt;Data!$F$37,E101,"")</f>
        <v/>
      </c>
      <c r="AE101" s="3" t="str">
        <f>IF(AND($C101&gt;=Data!$F$37),IF($C101&lt;Data!$F$40,E101,""))</f>
        <v xml:space="preserve"> </v>
      </c>
      <c r="AF101" s="3" t="b">
        <f>IF(AND($C101&gt;=Data!$F$40),IF($C101&lt;Data!$F$43,E101,""))</f>
        <v>0</v>
      </c>
      <c r="AG101" s="3" t="b">
        <f>IF(AND($C101&gt;=Data!$F$43),IF($C101&lt;Data!$F$46,E101,""))</f>
        <v>0</v>
      </c>
      <c r="AH101" s="3" t="b">
        <f>IF(AND($C101&gt;=Data!$F$46),IF($C101&lt;Data!$F$49,E101,""))</f>
        <v>0</v>
      </c>
      <c r="AI101" s="3" t="b">
        <f>IF(AND($C101&gt;=Data!$F$49),IF($C101&lt;=Calc!$LQ$3,E101,""))</f>
        <v>0</v>
      </c>
      <c r="AJ101" s="3" t="str">
        <f t="shared" si="349"/>
        <v xml:space="preserve"> </v>
      </c>
      <c r="AK101" s="3" t="str">
        <f t="shared" si="350"/>
        <v/>
      </c>
      <c r="AL101" s="3" t="e">
        <f t="shared" si="418"/>
        <v>#NUM!</v>
      </c>
      <c r="AM101" s="3" t="str">
        <f t="shared" si="419"/>
        <v/>
      </c>
      <c r="AN101" s="3" t="str">
        <f t="shared" si="420"/>
        <v/>
      </c>
      <c r="AO101" s="3" t="str">
        <f t="shared" si="421"/>
        <v/>
      </c>
      <c r="AP101" s="3" t="str">
        <f t="shared" si="422"/>
        <v/>
      </c>
      <c r="AQ101" s="3" t="e">
        <f t="shared" si="338"/>
        <v>#NUM!</v>
      </c>
      <c r="AR101" s="3" t="e">
        <f t="shared" si="339"/>
        <v>#NUM!</v>
      </c>
      <c r="AS101" s="3" t="str">
        <f t="shared" si="340"/>
        <v/>
      </c>
      <c r="AT101" s="3" t="str">
        <f t="shared" si="423"/>
        <v/>
      </c>
      <c r="AU101" s="3" t="str">
        <f t="shared" si="424"/>
        <v/>
      </c>
      <c r="AV101" s="3" t="e">
        <f t="shared" si="425"/>
        <v>#NUM!</v>
      </c>
      <c r="AW101" s="3" t="e">
        <f t="shared" si="426"/>
        <v>#NUM!</v>
      </c>
      <c r="AX101" s="3" t="str">
        <f t="shared" si="427"/>
        <v/>
      </c>
      <c r="AY101" s="3" t="str">
        <f t="shared" si="428"/>
        <v/>
      </c>
      <c r="AZ101" s="3" t="e">
        <f t="shared" si="429"/>
        <v>#NUM!</v>
      </c>
      <c r="BA101" s="3" t="e">
        <f t="shared" si="430"/>
        <v>#NUM!</v>
      </c>
      <c r="BB101" s="3" t="str">
        <f t="shared" si="431"/>
        <v/>
      </c>
      <c r="BC101" s="3" t="e">
        <f t="shared" si="432"/>
        <v>#NUM!</v>
      </c>
      <c r="BD101" s="3" t="e">
        <f t="shared" si="433"/>
        <v>#NUM!</v>
      </c>
      <c r="BE101" s="3" t="e">
        <f t="shared" si="434"/>
        <v>#NUM!</v>
      </c>
      <c r="BF101" s="9" t="e">
        <f t="shared" si="351"/>
        <v>#N/A</v>
      </c>
      <c r="BG101" s="3" t="e">
        <f t="shared" si="352"/>
        <v>#N/A</v>
      </c>
      <c r="BH101" s="3" t="e">
        <f t="shared" si="567"/>
        <v>#N/A</v>
      </c>
      <c r="BI101" s="3" t="e">
        <f t="shared" si="435"/>
        <v>#NUM!</v>
      </c>
      <c r="BJ101" s="44" t="str">
        <f t="shared" si="436"/>
        <v/>
      </c>
      <c r="BK101" s="52">
        <f t="shared" si="353"/>
        <v>2</v>
      </c>
      <c r="BL101" s="52" t="str">
        <f t="shared" ca="1" si="538"/>
        <v xml:space="preserve"> </v>
      </c>
      <c r="BM101" s="52" t="str">
        <f t="shared" ca="1" si="539"/>
        <v xml:space="preserve"> </v>
      </c>
      <c r="BN101" s="52" t="str">
        <f t="shared" ca="1" si="539"/>
        <v xml:space="preserve"> </v>
      </c>
      <c r="BO101" s="52" t="str">
        <f t="shared" ca="1" si="539"/>
        <v xml:space="preserve"> </v>
      </c>
      <c r="BP101" s="52" t="str">
        <f t="shared" ca="1" si="539"/>
        <v xml:space="preserve"> </v>
      </c>
      <c r="BQ101" s="52" t="str">
        <f t="shared" ca="1" si="540"/>
        <v xml:space="preserve"> </v>
      </c>
      <c r="BR101" s="52" t="e">
        <f t="shared" ca="1" si="354"/>
        <v>#N/A</v>
      </c>
      <c r="BS101" s="52"/>
      <c r="BT101" s="3" t="str">
        <f t="shared" si="355"/>
        <v/>
      </c>
      <c r="BU101" s="3">
        <f t="shared" si="356"/>
        <v>0</v>
      </c>
      <c r="BV101" s="3">
        <f t="shared" si="437"/>
        <v>1</v>
      </c>
      <c r="BW101" s="3">
        <f t="shared" si="438"/>
        <v>0</v>
      </c>
      <c r="BX101" s="3" t="str">
        <f t="shared" ca="1" si="357"/>
        <v xml:space="preserve"> </v>
      </c>
      <c r="BY101" s="3" t="str">
        <f t="shared" ca="1" si="541"/>
        <v/>
      </c>
      <c r="BZ101" s="3" t="str">
        <f t="shared" ca="1" si="541"/>
        <v/>
      </c>
      <c r="CA101" s="3" t="str">
        <f t="shared" ca="1" si="541"/>
        <v/>
      </c>
      <c r="CB101" s="3" t="str">
        <f t="shared" ca="1" si="541"/>
        <v/>
      </c>
      <c r="CC101" s="3" t="str">
        <f t="shared" ca="1" si="542"/>
        <v/>
      </c>
      <c r="CD101" s="3" t="str">
        <f t="shared" ca="1" si="358"/>
        <v/>
      </c>
      <c r="CE101" s="3" t="str">
        <f t="shared" ca="1" si="359"/>
        <v/>
      </c>
      <c r="CF101" s="3" t="str">
        <f t="shared" si="360"/>
        <v/>
      </c>
      <c r="CG101" s="37" t="e">
        <f t="shared" ca="1" si="361"/>
        <v>#N/A</v>
      </c>
      <c r="CH101" s="3" t="str">
        <f t="shared" si="362"/>
        <v/>
      </c>
      <c r="CI101" s="3">
        <f t="shared" si="439"/>
        <v>0</v>
      </c>
      <c r="CJ101" s="3">
        <f t="shared" si="529"/>
        <v>1</v>
      </c>
      <c r="CK101" s="3">
        <f t="shared" si="440"/>
        <v>0</v>
      </c>
      <c r="CL101" s="3" t="str">
        <f t="shared" ca="1" si="363"/>
        <v xml:space="preserve"> </v>
      </c>
      <c r="CM101" s="3" t="str">
        <f t="shared" ca="1" si="543"/>
        <v/>
      </c>
      <c r="CN101" s="3" t="str">
        <f t="shared" ca="1" si="543"/>
        <v/>
      </c>
      <c r="CO101" s="3" t="str">
        <f t="shared" ca="1" si="543"/>
        <v/>
      </c>
      <c r="CP101" s="3" t="str">
        <f t="shared" ca="1" si="543"/>
        <v/>
      </c>
      <c r="CQ101" s="3" t="str">
        <f t="shared" ca="1" si="544"/>
        <v/>
      </c>
      <c r="CR101" s="3" t="str">
        <f t="shared" ca="1" si="441"/>
        <v/>
      </c>
      <c r="CS101" s="3" t="str">
        <f t="shared" ca="1" si="364"/>
        <v/>
      </c>
      <c r="CT101" s="3" t="str">
        <f t="shared" si="442"/>
        <v/>
      </c>
      <c r="CU101" s="37" t="e">
        <f t="shared" ca="1" si="443"/>
        <v>#N/A</v>
      </c>
      <c r="CW101" s="3" t="str">
        <f t="shared" ca="1" si="444"/>
        <v/>
      </c>
      <c r="CX101" s="3">
        <f t="shared" ca="1" si="530"/>
        <v>0</v>
      </c>
      <c r="CY101" s="2">
        <f t="shared" ca="1" si="445"/>
        <v>0</v>
      </c>
      <c r="CZ101" s="3" t="str">
        <f t="shared" ca="1" si="365"/>
        <v/>
      </c>
      <c r="DA101" s="3" t="str">
        <f t="shared" ca="1" si="366"/>
        <v/>
      </c>
      <c r="DB101" s="3" t="str">
        <f t="shared" ca="1" si="367"/>
        <v/>
      </c>
      <c r="DC101" s="3" t="str">
        <f t="shared" ca="1" si="368"/>
        <v/>
      </c>
      <c r="DD101" s="37" t="e">
        <f t="shared" ca="1" si="369"/>
        <v>#N/A</v>
      </c>
      <c r="DE101" s="3" t="str">
        <f t="shared" ca="1" si="446"/>
        <v/>
      </c>
      <c r="DF101" s="3">
        <f t="shared" ca="1" si="531"/>
        <v>0</v>
      </c>
      <c r="DG101" s="2">
        <f t="shared" ca="1" si="447"/>
        <v>0</v>
      </c>
      <c r="DH101" s="3" t="str">
        <f t="shared" ca="1" si="370"/>
        <v/>
      </c>
      <c r="DI101" s="3" t="str">
        <f t="shared" ca="1" si="568"/>
        <v/>
      </c>
      <c r="DJ101" s="3" t="str">
        <f t="shared" ca="1" si="371"/>
        <v/>
      </c>
      <c r="DK101" s="3" t="str">
        <f t="shared" ca="1" si="448"/>
        <v/>
      </c>
      <c r="DL101" s="37" t="e">
        <f t="shared" ca="1" si="372"/>
        <v>#N/A</v>
      </c>
      <c r="DN101" s="2" t="str">
        <f t="shared" si="373"/>
        <v xml:space="preserve"> </v>
      </c>
      <c r="DO101" s="3" t="str">
        <f t="shared" si="449"/>
        <v xml:space="preserve"> </v>
      </c>
      <c r="DP101" s="3" t="str">
        <f t="shared" si="450"/>
        <v xml:space="preserve"> </v>
      </c>
      <c r="DT101" s="37" t="e">
        <f t="shared" si="374"/>
        <v>#N/A</v>
      </c>
      <c r="DU101" s="7">
        <v>94</v>
      </c>
      <c r="DV101" s="7">
        <v>39</v>
      </c>
      <c r="DW101" s="7">
        <v>56</v>
      </c>
      <c r="DX101" s="7"/>
      <c r="DY101" s="7" t="e">
        <f t="shared" si="375"/>
        <v>#NUM!</v>
      </c>
      <c r="DZ101" s="7" t="e">
        <f t="shared" si="376"/>
        <v>#NUM!</v>
      </c>
      <c r="EA101" s="7" t="e">
        <f t="shared" si="377"/>
        <v>#NUM!</v>
      </c>
      <c r="EB101" s="7" t="e">
        <f t="shared" si="451"/>
        <v>#NUM!</v>
      </c>
      <c r="EC101" s="3" t="e">
        <f t="shared" si="378"/>
        <v>#NUM!</v>
      </c>
      <c r="ED101" s="3" t="str">
        <f t="shared" si="452"/>
        <v/>
      </c>
      <c r="EE101" s="3" t="e">
        <f t="shared" si="453"/>
        <v>#DIV/0!</v>
      </c>
      <c r="EF101" s="3" t="str">
        <f t="shared" si="454"/>
        <v/>
      </c>
      <c r="EG101" s="3" t="str">
        <f t="shared" si="455"/>
        <v/>
      </c>
      <c r="EH101" s="3" t="str">
        <f t="shared" si="456"/>
        <v/>
      </c>
      <c r="EI101" s="3" t="str">
        <f t="shared" si="457"/>
        <v/>
      </c>
      <c r="EJ101" s="3" t="e">
        <f t="shared" si="458"/>
        <v>#DIV/0!</v>
      </c>
      <c r="EK101" s="3" t="e">
        <f t="shared" si="459"/>
        <v>#DIV/0!</v>
      </c>
      <c r="EL101" s="3" t="str">
        <f t="shared" si="460"/>
        <v/>
      </c>
      <c r="EM101" s="3" t="str">
        <f t="shared" si="461"/>
        <v/>
      </c>
      <c r="EN101" s="3" t="str">
        <f t="shared" si="462"/>
        <v/>
      </c>
      <c r="EO101" s="3" t="e">
        <f t="shared" si="463"/>
        <v>#DIV/0!</v>
      </c>
      <c r="EP101" s="3" t="e">
        <f t="shared" si="464"/>
        <v>#DIV/0!</v>
      </c>
      <c r="EQ101" s="3" t="str">
        <f t="shared" si="465"/>
        <v/>
      </c>
      <c r="ER101" s="3" t="str">
        <f t="shared" si="466"/>
        <v/>
      </c>
      <c r="ES101" s="3" t="e">
        <f t="shared" si="467"/>
        <v>#DIV/0!</v>
      </c>
      <c r="ET101" s="3" t="e">
        <f t="shared" si="468"/>
        <v>#DIV/0!</v>
      </c>
      <c r="EU101" s="3" t="str">
        <f t="shared" si="469"/>
        <v/>
      </c>
      <c r="EV101" s="3" t="e">
        <f t="shared" si="470"/>
        <v>#DIV/0!</v>
      </c>
      <c r="EW101" s="3" t="e">
        <f t="shared" si="471"/>
        <v>#DIV/0!</v>
      </c>
      <c r="EX101" s="3" t="e">
        <f t="shared" si="472"/>
        <v>#NUM!</v>
      </c>
      <c r="EZ101" s="40">
        <f t="shared" si="379"/>
        <v>1</v>
      </c>
      <c r="FA101" s="9" t="e">
        <f t="shared" si="380"/>
        <v>#NUM!</v>
      </c>
      <c r="FB101" s="9" t="e">
        <f t="shared" si="381"/>
        <v>#N/A</v>
      </c>
      <c r="FC101" s="9" t="e">
        <f t="shared" si="382"/>
        <v>#N/A</v>
      </c>
      <c r="FD101" s="9" t="e">
        <f t="shared" si="383"/>
        <v>#N/A</v>
      </c>
      <c r="FE101" s="3" t="e">
        <f t="shared" si="473"/>
        <v>#NUM!</v>
      </c>
      <c r="FG101" s="3" t="str">
        <f t="shared" si="474"/>
        <v/>
      </c>
      <c r="FH101" s="3" t="e">
        <f t="shared" si="475"/>
        <v>#DIV/0!</v>
      </c>
      <c r="FI101" s="3" t="str">
        <f t="shared" si="476"/>
        <v/>
      </c>
      <c r="FJ101" s="3" t="str">
        <f t="shared" si="477"/>
        <v/>
      </c>
      <c r="FK101" s="3" t="str">
        <f t="shared" si="478"/>
        <v/>
      </c>
      <c r="FL101" s="3" t="str">
        <f t="shared" si="479"/>
        <v/>
      </c>
      <c r="FM101" s="3" t="e">
        <f t="shared" si="480"/>
        <v>#DIV/0!</v>
      </c>
      <c r="FN101" s="3" t="e">
        <f t="shared" si="481"/>
        <v>#DIV/0!</v>
      </c>
      <c r="FO101" s="3" t="str">
        <f t="shared" si="482"/>
        <v/>
      </c>
      <c r="FP101" s="3" t="str">
        <f t="shared" si="483"/>
        <v/>
      </c>
      <c r="FQ101" s="3" t="str">
        <f t="shared" si="484"/>
        <v/>
      </c>
      <c r="FR101" s="3" t="e">
        <f t="shared" si="485"/>
        <v>#DIV/0!</v>
      </c>
      <c r="FS101" s="3" t="e">
        <f t="shared" si="486"/>
        <v>#DIV/0!</v>
      </c>
      <c r="FT101" s="3" t="str">
        <f t="shared" si="487"/>
        <v/>
      </c>
      <c r="FU101" s="3" t="str">
        <f t="shared" si="488"/>
        <v/>
      </c>
      <c r="FV101" s="3" t="e">
        <f t="shared" si="489"/>
        <v>#DIV/0!</v>
      </c>
      <c r="FW101" s="3" t="e">
        <f t="shared" si="490"/>
        <v>#DIV/0!</v>
      </c>
      <c r="FX101" s="3" t="str">
        <f t="shared" si="491"/>
        <v/>
      </c>
      <c r="FY101" s="3" t="e">
        <f t="shared" si="492"/>
        <v>#DIV/0!</v>
      </c>
      <c r="FZ101" s="3" t="e">
        <f t="shared" si="493"/>
        <v>#DIV/0!</v>
      </c>
      <c r="GA101" s="3" t="e">
        <f t="shared" si="494"/>
        <v>#NUM!</v>
      </c>
      <c r="GB101" s="3" t="str">
        <f t="shared" si="495"/>
        <v/>
      </c>
      <c r="GC101" s="3" t="str">
        <f t="shared" si="496"/>
        <v/>
      </c>
      <c r="GD101" s="3" t="str">
        <f t="shared" si="497"/>
        <v/>
      </c>
      <c r="GE101" s="3" t="str">
        <f t="shared" si="498"/>
        <v/>
      </c>
      <c r="GF101" s="3" t="str">
        <f t="shared" si="499"/>
        <v/>
      </c>
      <c r="GG101" s="3" t="str">
        <f t="shared" si="500"/>
        <v/>
      </c>
      <c r="GI101" s="9" t="str">
        <f t="shared" si="532"/>
        <v/>
      </c>
      <c r="GJ101" s="9" t="str">
        <f t="shared" si="501"/>
        <v/>
      </c>
      <c r="GK101" s="9" t="str">
        <f t="shared" si="502"/>
        <v/>
      </c>
      <c r="GL101" s="41" t="e">
        <f t="shared" si="503"/>
        <v>#DIV/0!</v>
      </c>
      <c r="GM101" s="41" t="e">
        <f t="shared" si="504"/>
        <v>#DIV/0!</v>
      </c>
      <c r="GN101" s="41" t="e">
        <f t="shared" si="384"/>
        <v>#N/A</v>
      </c>
      <c r="GO101" s="41" t="e">
        <f t="shared" si="385"/>
        <v>#N/A</v>
      </c>
      <c r="GP101" s="3" t="e">
        <f t="shared" si="505"/>
        <v>#NUM!</v>
      </c>
      <c r="GQ101" s="55" t="e">
        <f t="shared" si="386"/>
        <v>#NUM!</v>
      </c>
      <c r="GR101" s="55" t="e">
        <f t="shared" si="387"/>
        <v>#NUM!</v>
      </c>
      <c r="GS101" s="3" t="e">
        <f t="shared" si="388"/>
        <v>#NUM!</v>
      </c>
      <c r="GT101" s="3" t="e">
        <f t="shared" si="389"/>
        <v>#NUM!</v>
      </c>
      <c r="GU101" s="3" t="e">
        <f t="shared" si="390"/>
        <v>#NUM!</v>
      </c>
      <c r="GV101" s="3" t="e">
        <f t="shared" si="391"/>
        <v>#NUM!</v>
      </c>
      <c r="GX101" s="37" t="e">
        <f t="shared" si="392"/>
        <v>#NUM!</v>
      </c>
      <c r="GZ101" s="3" t="e">
        <f t="shared" si="393"/>
        <v>#NUM!</v>
      </c>
      <c r="HA101" s="3" t="e">
        <f t="shared" ca="1" si="533"/>
        <v>#NUM!</v>
      </c>
      <c r="HB101" s="2" t="e">
        <f t="shared" ca="1" si="536"/>
        <v>#NUM!</v>
      </c>
      <c r="HC101" s="2" t="e">
        <f t="shared" ca="1" si="537"/>
        <v>#NUM!</v>
      </c>
      <c r="HD101" s="39" t="e">
        <f t="shared" ca="1" si="506"/>
        <v>#NUM!</v>
      </c>
      <c r="HF101" s="3" t="str">
        <f t="shared" si="394"/>
        <v/>
      </c>
      <c r="HG101" s="3" t="str">
        <f t="shared" si="395"/>
        <v/>
      </c>
      <c r="HH101" s="3" t="str">
        <f t="shared" ca="1" si="545"/>
        <v xml:space="preserve"> </v>
      </c>
      <c r="HI101" s="3" t="str">
        <f t="shared" ca="1" si="546"/>
        <v/>
      </c>
      <c r="HJ101" s="3" t="str">
        <f t="shared" ca="1" si="546"/>
        <v/>
      </c>
      <c r="HK101" s="3" t="str">
        <f t="shared" ca="1" si="546"/>
        <v/>
      </c>
      <c r="HL101" s="3" t="str">
        <f t="shared" ca="1" si="546"/>
        <v/>
      </c>
      <c r="HM101" s="3" t="str">
        <f t="shared" ca="1" si="547"/>
        <v/>
      </c>
      <c r="HN101" s="3" t="str">
        <f t="shared" ca="1" si="547"/>
        <v/>
      </c>
      <c r="HO101" s="3" t="str">
        <f t="shared" ca="1" si="547"/>
        <v/>
      </c>
      <c r="HP101" s="37" t="e">
        <f t="shared" ca="1" si="396"/>
        <v>#N/A</v>
      </c>
      <c r="HQ101" s="3" t="str">
        <f t="shared" ca="1" si="548"/>
        <v xml:space="preserve"> </v>
      </c>
      <c r="HR101" s="3" t="str">
        <f t="shared" ca="1" si="549"/>
        <v/>
      </c>
      <c r="HS101" s="3" t="str">
        <f t="shared" ca="1" si="549"/>
        <v/>
      </c>
      <c r="HT101" s="3" t="str">
        <f t="shared" ca="1" si="549"/>
        <v/>
      </c>
      <c r="HU101" s="3" t="str">
        <f t="shared" ca="1" si="549"/>
        <v/>
      </c>
      <c r="HV101" s="3" t="str">
        <f t="shared" ca="1" si="550"/>
        <v/>
      </c>
      <c r="HW101" s="3" t="str">
        <f t="shared" ca="1" si="550"/>
        <v/>
      </c>
      <c r="HX101" s="3" t="str">
        <f t="shared" ca="1" si="550"/>
        <v/>
      </c>
      <c r="HY101" s="37" t="e">
        <f t="shared" ca="1" si="397"/>
        <v>#N/A</v>
      </c>
      <c r="IA101" s="3" t="e">
        <f t="shared" ca="1" si="507"/>
        <v>#NUM!</v>
      </c>
      <c r="IB101" s="3" t="e">
        <f t="shared" ca="1" si="534"/>
        <v>#NUM!</v>
      </c>
      <c r="IC101" s="2" t="e">
        <f t="shared" ca="1" si="508"/>
        <v>#NUM!</v>
      </c>
      <c r="ID101" s="37" t="e">
        <f t="shared" ca="1" si="398"/>
        <v>#NUM!</v>
      </c>
      <c r="IE101" s="3" t="e">
        <f t="shared" ca="1" si="509"/>
        <v>#NUM!</v>
      </c>
      <c r="IF101" s="3" t="e">
        <f t="shared" ca="1" si="510"/>
        <v>#NUM!</v>
      </c>
      <c r="IG101" s="2" t="e">
        <f t="shared" ca="1" si="511"/>
        <v>#NUM!</v>
      </c>
      <c r="IH101" s="37" t="e">
        <f t="shared" ca="1" si="399"/>
        <v>#NUM!</v>
      </c>
      <c r="II101" s="3" t="e">
        <f t="shared" si="512"/>
        <v>#N/A</v>
      </c>
      <c r="IJ101" s="3" t="e">
        <f t="shared" si="513"/>
        <v>#N/A</v>
      </c>
      <c r="IK101" s="3" t="e">
        <f t="shared" ca="1" si="557"/>
        <v>#N/A</v>
      </c>
      <c r="IL101" s="3" t="e">
        <f t="shared" ca="1" si="558"/>
        <v>#N/A</v>
      </c>
      <c r="IM101" s="3" t="e">
        <f t="shared" ca="1" si="558"/>
        <v>#N/A</v>
      </c>
      <c r="IN101" s="3" t="e">
        <f t="shared" ca="1" si="558"/>
        <v>#N/A</v>
      </c>
      <c r="IO101" s="3" t="e">
        <f t="shared" ca="1" si="558"/>
        <v>#N/A</v>
      </c>
      <c r="IP101" s="3" t="e">
        <f t="shared" ca="1" si="559"/>
        <v>#N/A</v>
      </c>
      <c r="IQ101" s="3" t="e">
        <f t="shared" ca="1" si="559"/>
        <v>#N/A</v>
      </c>
      <c r="IR101" s="3" t="e">
        <f t="shared" ca="1" si="559"/>
        <v>#N/A</v>
      </c>
      <c r="IS101" s="3" t="e">
        <f t="shared" ca="1" si="559"/>
        <v>#N/A</v>
      </c>
      <c r="IT101" s="3" t="e">
        <f t="shared" ca="1" si="560"/>
        <v>#N/A</v>
      </c>
      <c r="IU101" s="3" t="e">
        <f t="shared" ca="1" si="560"/>
        <v>#N/A</v>
      </c>
      <c r="IV101" s="3" t="e">
        <f t="shared" ca="1" si="560"/>
        <v>#N/A</v>
      </c>
      <c r="IW101" s="3" t="e">
        <f t="shared" ca="1" si="560"/>
        <v>#N/A</v>
      </c>
      <c r="IX101" s="3" t="e">
        <f t="shared" ca="1" si="561"/>
        <v>#N/A</v>
      </c>
      <c r="IY101" s="3" t="e">
        <f t="shared" ca="1" si="561"/>
        <v>#N/A</v>
      </c>
      <c r="IZ101" s="37" t="e">
        <f t="shared" ca="1" si="400"/>
        <v>#N/A</v>
      </c>
      <c r="JB101" s="3" t="str">
        <f t="shared" si="514"/>
        <v/>
      </c>
      <c r="JC101" s="55" t="e">
        <f t="shared" si="401"/>
        <v>#NUM!</v>
      </c>
      <c r="JD101" s="41" t="e">
        <f t="shared" si="515"/>
        <v>#NUM!</v>
      </c>
      <c r="JE101" s="41" t="e">
        <f t="shared" si="516"/>
        <v>#NUM!</v>
      </c>
      <c r="JF101" s="3" t="e">
        <f t="shared" si="517"/>
        <v>#NUM!</v>
      </c>
      <c r="JG101" s="41" t="e">
        <f t="shared" si="518"/>
        <v>#NUM!</v>
      </c>
      <c r="JH101" s="41" t="e">
        <f t="shared" si="519"/>
        <v>#NUM!</v>
      </c>
      <c r="JJ101" s="37" t="e">
        <f t="shared" si="520"/>
        <v>#NUM!</v>
      </c>
      <c r="JL101" s="3" t="e">
        <f t="shared" si="521"/>
        <v>#NUM!</v>
      </c>
      <c r="JM101" s="3" t="e">
        <f t="shared" ca="1" si="535"/>
        <v>#NUM!</v>
      </c>
      <c r="JP101" s="37" t="e">
        <f t="shared" ca="1" si="522"/>
        <v>#NUM!</v>
      </c>
      <c r="JR101" s="37" t="str">
        <f t="shared" si="523"/>
        <v/>
      </c>
      <c r="JS101" s="3" t="str">
        <f t="shared" si="524"/>
        <v/>
      </c>
      <c r="JT101" s="3" t="str">
        <f t="shared" ca="1" si="551"/>
        <v xml:space="preserve"> </v>
      </c>
      <c r="JU101" s="3" t="str">
        <f t="shared" ca="1" si="552"/>
        <v/>
      </c>
      <c r="JV101" s="3" t="str">
        <f t="shared" ca="1" si="552"/>
        <v/>
      </c>
      <c r="JW101" s="3" t="str">
        <f t="shared" ca="1" si="552"/>
        <v/>
      </c>
      <c r="JX101" s="3" t="str">
        <f t="shared" ca="1" si="552"/>
        <v/>
      </c>
      <c r="JY101" s="3" t="str">
        <f t="shared" ca="1" si="553"/>
        <v/>
      </c>
      <c r="JZ101" s="3" t="str">
        <f t="shared" ca="1" si="553"/>
        <v/>
      </c>
      <c r="KA101" s="3" t="str">
        <f t="shared" ca="1" si="553"/>
        <v/>
      </c>
      <c r="KB101" s="3" t="e">
        <f t="shared" ca="1" si="525"/>
        <v>#N/A</v>
      </c>
      <c r="KC101" s="3" t="str">
        <f t="shared" ca="1" si="554"/>
        <v xml:space="preserve"> </v>
      </c>
      <c r="KD101" s="3" t="str">
        <f t="shared" ca="1" si="555"/>
        <v/>
      </c>
      <c r="KE101" s="3" t="str">
        <f t="shared" ca="1" si="555"/>
        <v/>
      </c>
      <c r="KF101" s="3" t="str">
        <f t="shared" ca="1" si="555"/>
        <v/>
      </c>
      <c r="KG101" s="3" t="str">
        <f t="shared" ca="1" si="555"/>
        <v/>
      </c>
      <c r="KH101" s="3" t="str">
        <f t="shared" ca="1" si="556"/>
        <v/>
      </c>
      <c r="KI101" s="3" t="str">
        <f t="shared" ca="1" si="556"/>
        <v/>
      </c>
      <c r="KJ101" s="3" t="str">
        <f t="shared" ca="1" si="556"/>
        <v/>
      </c>
      <c r="KK101" s="3" t="e">
        <f t="shared" ca="1" si="526"/>
        <v>#N/A</v>
      </c>
      <c r="KU101" s="3" t="e">
        <f t="shared" si="527"/>
        <v>#NUM!</v>
      </c>
      <c r="KV101" s="3" t="e">
        <f t="shared" si="528"/>
        <v>#NUM!</v>
      </c>
      <c r="KW101" s="3" t="e">
        <f t="shared" ca="1" si="562"/>
        <v>#NUM!</v>
      </c>
      <c r="KX101" s="3" t="e">
        <f t="shared" ca="1" si="563"/>
        <v>#NUM!</v>
      </c>
      <c r="KY101" s="3" t="e">
        <f t="shared" ca="1" si="563"/>
        <v>#NUM!</v>
      </c>
      <c r="KZ101" s="3" t="e">
        <f t="shared" ca="1" si="563"/>
        <v>#NUM!</v>
      </c>
      <c r="LA101" s="3" t="e">
        <f t="shared" ca="1" si="563"/>
        <v>#NUM!</v>
      </c>
      <c r="LB101" s="3" t="e">
        <f t="shared" ca="1" si="564"/>
        <v>#NUM!</v>
      </c>
      <c r="LC101" s="3" t="e">
        <f t="shared" ca="1" si="564"/>
        <v>#NUM!</v>
      </c>
      <c r="LD101" s="3" t="e">
        <f t="shared" ca="1" si="564"/>
        <v>#NUM!</v>
      </c>
      <c r="LE101" s="3" t="e">
        <f t="shared" ca="1" si="564"/>
        <v>#NUM!</v>
      </c>
      <c r="LF101" s="3" t="e">
        <f t="shared" ca="1" si="565"/>
        <v>#NUM!</v>
      </c>
      <c r="LG101" s="3" t="e">
        <f t="shared" ca="1" si="565"/>
        <v>#NUM!</v>
      </c>
      <c r="LH101" s="3" t="e">
        <f t="shared" ca="1" si="565"/>
        <v>#NUM!</v>
      </c>
      <c r="LI101" s="3" t="e">
        <f t="shared" ca="1" si="565"/>
        <v>#NUM!</v>
      </c>
      <c r="LJ101" s="3" t="e">
        <f t="shared" ca="1" si="566"/>
        <v>#NUM!</v>
      </c>
      <c r="LK101" s="3" t="e">
        <f t="shared" ca="1" si="566"/>
        <v>#NUM!</v>
      </c>
      <c r="LL101" s="37" t="e">
        <f t="shared" ca="1" si="402"/>
        <v>#NUM!</v>
      </c>
    </row>
    <row r="102" spans="1:324" s="3" customFormat="1">
      <c r="A102" s="42" t="e">
        <f>IF(D102="","",Data!C110)</f>
        <v>#N/A</v>
      </c>
      <c r="B102" s="5" t="e">
        <f>IF(D102="","",Data!B110)</f>
        <v>#N/A</v>
      </c>
      <c r="C102" s="3">
        <v>94</v>
      </c>
      <c r="D102" s="3" t="e">
        <f>IF(Data!C110="", NA(), Data!C110)</f>
        <v>#N/A</v>
      </c>
      <c r="E102" s="3" t="str">
        <f>IF(Data!C110="", " ", Data!D110)</f>
        <v xml:space="preserve"> </v>
      </c>
      <c r="F102" s="3" t="str">
        <f>IF(E102=" "," ",Data!F$26)</f>
        <v xml:space="preserve"> </v>
      </c>
      <c r="G102" s="3" t="str">
        <f>IF($C102&lt;Data!$F$37,"x"," ")</f>
        <v xml:space="preserve"> </v>
      </c>
      <c r="H102" s="3" t="e">
        <f>IF(I102="",#REF!,I102)</f>
        <v>#N/A</v>
      </c>
      <c r="I102" s="2" t="e">
        <f t="shared" si="403"/>
        <v>#N/A</v>
      </c>
      <c r="J102" s="3" t="str">
        <f>IF(AND(Data!$F$37&lt;&gt;""),IF(AD102=$E102,1,""))</f>
        <v/>
      </c>
      <c r="K102" s="3">
        <f>IF(AND(Data!$F$40&lt;&gt;""),IF(AE102=$E102,2,""))</f>
        <v>2</v>
      </c>
      <c r="L102" s="3" t="str">
        <f>IF(AND(Data!$F$43&lt;&gt;""),IF(AF102=$E102,3,""))</f>
        <v/>
      </c>
      <c r="M102" s="3" t="str">
        <f>IF(AND(Data!$F$46&lt;&gt;""),IF(AG102=$E102,4,""))</f>
        <v/>
      </c>
      <c r="N102" s="3" t="str">
        <f>IF(AND(Data!$F$49&lt;&gt;""),IF(AH102=$E102,5,""))</f>
        <v/>
      </c>
      <c r="O102" s="3" t="str">
        <f>IF(AND(Calc!$LQ$3&lt;&gt;""),IF(AI102=$E102,6,""))</f>
        <v/>
      </c>
      <c r="P102" s="3">
        <f t="shared" si="404"/>
        <v>2</v>
      </c>
      <c r="Q102" s="3">
        <f t="shared" si="405"/>
        <v>2</v>
      </c>
      <c r="R102" s="3" t="str">
        <f t="shared" si="406"/>
        <v/>
      </c>
      <c r="S102" s="3" t="str">
        <f t="shared" si="407"/>
        <v/>
      </c>
      <c r="T102" s="3" t="str">
        <f t="shared" si="408"/>
        <v/>
      </c>
      <c r="U102" s="3">
        <f t="shared" si="409"/>
        <v>2</v>
      </c>
      <c r="V102" s="3">
        <f t="shared" si="410"/>
        <v>2</v>
      </c>
      <c r="W102" s="3" t="str">
        <f t="shared" si="411"/>
        <v/>
      </c>
      <c r="X102" s="3" t="str">
        <f t="shared" si="412"/>
        <v/>
      </c>
      <c r="Y102" s="3">
        <f t="shared" si="413"/>
        <v>2</v>
      </c>
      <c r="Z102" s="3">
        <f t="shared" si="414"/>
        <v>2</v>
      </c>
      <c r="AA102" s="3" t="str">
        <f t="shared" si="415"/>
        <v/>
      </c>
      <c r="AB102" s="3">
        <f t="shared" si="416"/>
        <v>2</v>
      </c>
      <c r="AC102" s="49">
        <f t="shared" si="417"/>
        <v>2</v>
      </c>
      <c r="AD102" s="3" t="str">
        <f>IF($C102&lt;Data!$F$37,E102,"")</f>
        <v/>
      </c>
      <c r="AE102" s="3" t="str">
        <f>IF(AND($C102&gt;=Data!$F$37),IF($C102&lt;Data!$F$40,E102,""))</f>
        <v xml:space="preserve"> </v>
      </c>
      <c r="AF102" s="3" t="b">
        <f>IF(AND($C102&gt;=Data!$F$40),IF($C102&lt;Data!$F$43,E102,""))</f>
        <v>0</v>
      </c>
      <c r="AG102" s="3" t="b">
        <f>IF(AND($C102&gt;=Data!$F$43),IF($C102&lt;Data!$F$46,E102,""))</f>
        <v>0</v>
      </c>
      <c r="AH102" s="3" t="b">
        <f>IF(AND($C102&gt;=Data!$F$46),IF($C102&lt;Data!$F$49,E102,""))</f>
        <v>0</v>
      </c>
      <c r="AI102" s="3" t="b">
        <f>IF(AND($C102&gt;=Data!$F$49),IF($C102&lt;=Calc!$LQ$3,E102,""))</f>
        <v>0</v>
      </c>
      <c r="AJ102" s="3" t="str">
        <f t="shared" si="349"/>
        <v xml:space="preserve"> </v>
      </c>
      <c r="AK102" s="3" t="str">
        <f t="shared" si="350"/>
        <v/>
      </c>
      <c r="AL102" s="3" t="e">
        <f t="shared" si="418"/>
        <v>#NUM!</v>
      </c>
      <c r="AM102" s="3" t="str">
        <f t="shared" si="419"/>
        <v/>
      </c>
      <c r="AN102" s="3" t="str">
        <f t="shared" si="420"/>
        <v/>
      </c>
      <c r="AO102" s="3" t="str">
        <f t="shared" si="421"/>
        <v/>
      </c>
      <c r="AP102" s="3" t="str">
        <f t="shared" si="422"/>
        <v/>
      </c>
      <c r="AQ102" s="3" t="e">
        <f t="shared" si="338"/>
        <v>#NUM!</v>
      </c>
      <c r="AR102" s="3" t="e">
        <f t="shared" si="339"/>
        <v>#NUM!</v>
      </c>
      <c r="AS102" s="3" t="str">
        <f t="shared" si="340"/>
        <v/>
      </c>
      <c r="AT102" s="3" t="str">
        <f t="shared" si="423"/>
        <v/>
      </c>
      <c r="AU102" s="3" t="str">
        <f t="shared" si="424"/>
        <v/>
      </c>
      <c r="AV102" s="3" t="e">
        <f t="shared" si="425"/>
        <v>#NUM!</v>
      </c>
      <c r="AW102" s="3" t="e">
        <f t="shared" si="426"/>
        <v>#NUM!</v>
      </c>
      <c r="AX102" s="3" t="str">
        <f t="shared" si="427"/>
        <v/>
      </c>
      <c r="AY102" s="3" t="str">
        <f t="shared" si="428"/>
        <v/>
      </c>
      <c r="AZ102" s="3" t="e">
        <f t="shared" si="429"/>
        <v>#NUM!</v>
      </c>
      <c r="BA102" s="3" t="e">
        <f t="shared" si="430"/>
        <v>#NUM!</v>
      </c>
      <c r="BB102" s="3" t="str">
        <f t="shared" si="431"/>
        <v/>
      </c>
      <c r="BC102" s="3" t="e">
        <f t="shared" si="432"/>
        <v>#NUM!</v>
      </c>
      <c r="BD102" s="3" t="e">
        <f t="shared" si="433"/>
        <v>#NUM!</v>
      </c>
      <c r="BE102" s="3" t="e">
        <f t="shared" si="434"/>
        <v>#NUM!</v>
      </c>
      <c r="BF102" s="9" t="e">
        <f t="shared" si="351"/>
        <v>#N/A</v>
      </c>
      <c r="BG102" s="3" t="e">
        <f t="shared" si="352"/>
        <v>#N/A</v>
      </c>
      <c r="BH102" s="3" t="e">
        <f t="shared" si="567"/>
        <v>#N/A</v>
      </c>
      <c r="BI102" s="3" t="e">
        <f t="shared" si="435"/>
        <v>#NUM!</v>
      </c>
      <c r="BJ102" s="44" t="str">
        <f t="shared" si="436"/>
        <v/>
      </c>
      <c r="BK102" s="52">
        <f t="shared" si="353"/>
        <v>2</v>
      </c>
      <c r="BL102" s="52" t="str">
        <f t="shared" ca="1" si="538"/>
        <v xml:space="preserve"> </v>
      </c>
      <c r="BM102" s="52" t="str">
        <f t="shared" ca="1" si="539"/>
        <v xml:space="preserve"> </v>
      </c>
      <c r="BN102" s="52" t="str">
        <f t="shared" ca="1" si="539"/>
        <v xml:space="preserve"> </v>
      </c>
      <c r="BO102" s="52" t="str">
        <f t="shared" ca="1" si="539"/>
        <v xml:space="preserve"> </v>
      </c>
      <c r="BP102" s="52" t="str">
        <f t="shared" ca="1" si="539"/>
        <v xml:space="preserve"> </v>
      </c>
      <c r="BQ102" s="52" t="str">
        <f t="shared" ca="1" si="540"/>
        <v xml:space="preserve"> </v>
      </c>
      <c r="BR102" s="52" t="e">
        <f t="shared" ca="1" si="354"/>
        <v>#N/A</v>
      </c>
      <c r="BS102" s="52"/>
      <c r="BT102" s="3" t="str">
        <f t="shared" si="355"/>
        <v/>
      </c>
      <c r="BU102" s="3">
        <f t="shared" si="356"/>
        <v>0</v>
      </c>
      <c r="BV102" s="3">
        <f t="shared" si="437"/>
        <v>1</v>
      </c>
      <c r="BW102" s="3">
        <f t="shared" si="438"/>
        <v>0</v>
      </c>
      <c r="BX102" s="3" t="str">
        <f t="shared" ca="1" si="357"/>
        <v xml:space="preserve"> </v>
      </c>
      <c r="BY102" s="3" t="str">
        <f t="shared" ca="1" si="541"/>
        <v/>
      </c>
      <c r="BZ102" s="3" t="str">
        <f t="shared" ca="1" si="541"/>
        <v/>
      </c>
      <c r="CA102" s="3" t="str">
        <f t="shared" ca="1" si="541"/>
        <v/>
      </c>
      <c r="CB102" s="3" t="str">
        <f t="shared" ca="1" si="541"/>
        <v/>
      </c>
      <c r="CC102" s="3" t="str">
        <f t="shared" ca="1" si="542"/>
        <v/>
      </c>
      <c r="CD102" s="3" t="str">
        <f t="shared" ca="1" si="358"/>
        <v/>
      </c>
      <c r="CE102" s="3" t="str">
        <f t="shared" ca="1" si="359"/>
        <v/>
      </c>
      <c r="CF102" s="3" t="str">
        <f t="shared" si="360"/>
        <v/>
      </c>
      <c r="CG102" s="37" t="e">
        <f t="shared" ca="1" si="361"/>
        <v>#N/A</v>
      </c>
      <c r="CH102" s="3" t="str">
        <f t="shared" si="362"/>
        <v/>
      </c>
      <c r="CI102" s="3">
        <f t="shared" si="439"/>
        <v>0</v>
      </c>
      <c r="CJ102" s="3">
        <f t="shared" si="529"/>
        <v>1</v>
      </c>
      <c r="CK102" s="3">
        <f t="shared" si="440"/>
        <v>0</v>
      </c>
      <c r="CL102" s="3" t="str">
        <f t="shared" ca="1" si="363"/>
        <v xml:space="preserve"> </v>
      </c>
      <c r="CM102" s="3" t="str">
        <f t="shared" ca="1" si="543"/>
        <v/>
      </c>
      <c r="CN102" s="3" t="str">
        <f t="shared" ca="1" si="543"/>
        <v/>
      </c>
      <c r="CO102" s="3" t="str">
        <f t="shared" ca="1" si="543"/>
        <v/>
      </c>
      <c r="CP102" s="3" t="str">
        <f t="shared" ca="1" si="543"/>
        <v/>
      </c>
      <c r="CQ102" s="3" t="str">
        <f t="shared" ca="1" si="544"/>
        <v/>
      </c>
      <c r="CR102" s="3" t="str">
        <f t="shared" ca="1" si="441"/>
        <v/>
      </c>
      <c r="CS102" s="3" t="str">
        <f t="shared" ca="1" si="364"/>
        <v/>
      </c>
      <c r="CT102" s="3" t="str">
        <f t="shared" si="442"/>
        <v/>
      </c>
      <c r="CU102" s="37" t="e">
        <f t="shared" ca="1" si="443"/>
        <v>#N/A</v>
      </c>
      <c r="CW102" s="3" t="str">
        <f t="shared" ca="1" si="444"/>
        <v/>
      </c>
      <c r="CX102" s="3">
        <f t="shared" ca="1" si="530"/>
        <v>0</v>
      </c>
      <c r="CY102" s="2">
        <f t="shared" ca="1" si="445"/>
        <v>0</v>
      </c>
      <c r="CZ102" s="3" t="str">
        <f t="shared" ca="1" si="365"/>
        <v/>
      </c>
      <c r="DA102" s="3" t="str">
        <f t="shared" ca="1" si="366"/>
        <v/>
      </c>
      <c r="DB102" s="3" t="str">
        <f t="shared" ca="1" si="367"/>
        <v/>
      </c>
      <c r="DC102" s="3" t="str">
        <f t="shared" ca="1" si="368"/>
        <v/>
      </c>
      <c r="DD102" s="37" t="e">
        <f t="shared" ca="1" si="369"/>
        <v>#N/A</v>
      </c>
      <c r="DE102" s="3" t="str">
        <f t="shared" ca="1" si="446"/>
        <v/>
      </c>
      <c r="DF102" s="3">
        <f t="shared" ca="1" si="531"/>
        <v>0</v>
      </c>
      <c r="DG102" s="2">
        <f t="shared" ca="1" si="447"/>
        <v>0</v>
      </c>
      <c r="DH102" s="3" t="str">
        <f t="shared" ca="1" si="370"/>
        <v/>
      </c>
      <c r="DI102" s="3" t="str">
        <f t="shared" ca="1" si="568"/>
        <v/>
      </c>
      <c r="DJ102" s="3" t="str">
        <f t="shared" ca="1" si="371"/>
        <v/>
      </c>
      <c r="DK102" s="3" t="str">
        <f t="shared" ca="1" si="448"/>
        <v/>
      </c>
      <c r="DL102" s="37" t="e">
        <f t="shared" ca="1" si="372"/>
        <v>#N/A</v>
      </c>
      <c r="DN102" s="2" t="str">
        <f t="shared" si="373"/>
        <v xml:space="preserve"> </v>
      </c>
      <c r="DO102" s="3" t="str">
        <f t="shared" si="449"/>
        <v xml:space="preserve"> </v>
      </c>
      <c r="DP102" s="3" t="str">
        <f t="shared" si="450"/>
        <v xml:space="preserve"> </v>
      </c>
      <c r="DT102" s="37" t="e">
        <f t="shared" si="374"/>
        <v>#N/A</v>
      </c>
      <c r="DU102" s="7">
        <v>95</v>
      </c>
      <c r="DV102" s="7">
        <v>39</v>
      </c>
      <c r="DW102" s="7">
        <v>57</v>
      </c>
      <c r="DX102" s="7"/>
      <c r="DY102" s="7" t="e">
        <f t="shared" si="375"/>
        <v>#NUM!</v>
      </c>
      <c r="DZ102" s="7" t="e">
        <f t="shared" si="376"/>
        <v>#NUM!</v>
      </c>
      <c r="EA102" s="7" t="e">
        <f t="shared" si="377"/>
        <v>#NUM!</v>
      </c>
      <c r="EB102" s="7" t="e">
        <f t="shared" si="451"/>
        <v>#NUM!</v>
      </c>
      <c r="EC102" s="3" t="e">
        <f t="shared" si="378"/>
        <v>#NUM!</v>
      </c>
      <c r="ED102" s="3" t="str">
        <f t="shared" si="452"/>
        <v/>
      </c>
      <c r="EE102" s="3" t="e">
        <f t="shared" si="453"/>
        <v>#DIV/0!</v>
      </c>
      <c r="EF102" s="3" t="str">
        <f t="shared" si="454"/>
        <v/>
      </c>
      <c r="EG102" s="3" t="str">
        <f t="shared" si="455"/>
        <v/>
      </c>
      <c r="EH102" s="3" t="str">
        <f t="shared" si="456"/>
        <v/>
      </c>
      <c r="EI102" s="3" t="str">
        <f t="shared" si="457"/>
        <v/>
      </c>
      <c r="EJ102" s="3" t="e">
        <f t="shared" si="458"/>
        <v>#DIV/0!</v>
      </c>
      <c r="EK102" s="3" t="e">
        <f t="shared" si="459"/>
        <v>#DIV/0!</v>
      </c>
      <c r="EL102" s="3" t="str">
        <f t="shared" si="460"/>
        <v/>
      </c>
      <c r="EM102" s="3" t="str">
        <f t="shared" si="461"/>
        <v/>
      </c>
      <c r="EN102" s="3" t="str">
        <f t="shared" si="462"/>
        <v/>
      </c>
      <c r="EO102" s="3" t="e">
        <f t="shared" si="463"/>
        <v>#DIV/0!</v>
      </c>
      <c r="EP102" s="3" t="e">
        <f t="shared" si="464"/>
        <v>#DIV/0!</v>
      </c>
      <c r="EQ102" s="3" t="str">
        <f t="shared" si="465"/>
        <v/>
      </c>
      <c r="ER102" s="3" t="str">
        <f t="shared" si="466"/>
        <v/>
      </c>
      <c r="ES102" s="3" t="e">
        <f t="shared" si="467"/>
        <v>#DIV/0!</v>
      </c>
      <c r="ET102" s="3" t="e">
        <f t="shared" si="468"/>
        <v>#DIV/0!</v>
      </c>
      <c r="EU102" s="3" t="str">
        <f t="shared" si="469"/>
        <v/>
      </c>
      <c r="EV102" s="3" t="e">
        <f t="shared" si="470"/>
        <v>#DIV/0!</v>
      </c>
      <c r="EW102" s="3" t="e">
        <f t="shared" si="471"/>
        <v>#DIV/0!</v>
      </c>
      <c r="EX102" s="3" t="e">
        <f t="shared" si="472"/>
        <v>#NUM!</v>
      </c>
      <c r="EZ102" s="40">
        <f t="shared" si="379"/>
        <v>1</v>
      </c>
      <c r="FA102" s="9" t="e">
        <f t="shared" si="380"/>
        <v>#NUM!</v>
      </c>
      <c r="FB102" s="9" t="e">
        <f t="shared" si="381"/>
        <v>#N/A</v>
      </c>
      <c r="FC102" s="9" t="e">
        <f t="shared" si="382"/>
        <v>#N/A</v>
      </c>
      <c r="FD102" s="9" t="e">
        <f t="shared" si="383"/>
        <v>#N/A</v>
      </c>
      <c r="FE102" s="3" t="e">
        <f t="shared" si="473"/>
        <v>#NUM!</v>
      </c>
      <c r="FG102" s="3" t="str">
        <f t="shared" si="474"/>
        <v/>
      </c>
      <c r="FH102" s="3" t="e">
        <f t="shared" si="475"/>
        <v>#DIV/0!</v>
      </c>
      <c r="FI102" s="3" t="str">
        <f t="shared" si="476"/>
        <v/>
      </c>
      <c r="FJ102" s="3" t="str">
        <f t="shared" si="477"/>
        <v/>
      </c>
      <c r="FK102" s="3" t="str">
        <f t="shared" si="478"/>
        <v/>
      </c>
      <c r="FL102" s="3" t="str">
        <f t="shared" si="479"/>
        <v/>
      </c>
      <c r="FM102" s="3" t="e">
        <f t="shared" si="480"/>
        <v>#DIV/0!</v>
      </c>
      <c r="FN102" s="3" t="e">
        <f t="shared" si="481"/>
        <v>#DIV/0!</v>
      </c>
      <c r="FO102" s="3" t="str">
        <f t="shared" si="482"/>
        <v/>
      </c>
      <c r="FP102" s="3" t="str">
        <f t="shared" si="483"/>
        <v/>
      </c>
      <c r="FQ102" s="3" t="str">
        <f t="shared" si="484"/>
        <v/>
      </c>
      <c r="FR102" s="3" t="e">
        <f t="shared" si="485"/>
        <v>#DIV/0!</v>
      </c>
      <c r="FS102" s="3" t="e">
        <f t="shared" si="486"/>
        <v>#DIV/0!</v>
      </c>
      <c r="FT102" s="3" t="str">
        <f t="shared" si="487"/>
        <v/>
      </c>
      <c r="FU102" s="3" t="str">
        <f t="shared" si="488"/>
        <v/>
      </c>
      <c r="FV102" s="3" t="e">
        <f t="shared" si="489"/>
        <v>#DIV/0!</v>
      </c>
      <c r="FW102" s="3" t="e">
        <f t="shared" si="490"/>
        <v>#DIV/0!</v>
      </c>
      <c r="FX102" s="3" t="str">
        <f t="shared" si="491"/>
        <v/>
      </c>
      <c r="FY102" s="3" t="e">
        <f t="shared" si="492"/>
        <v>#DIV/0!</v>
      </c>
      <c r="FZ102" s="3" t="e">
        <f t="shared" si="493"/>
        <v>#DIV/0!</v>
      </c>
      <c r="GA102" s="3" t="e">
        <f t="shared" si="494"/>
        <v>#NUM!</v>
      </c>
      <c r="GB102" s="3" t="str">
        <f t="shared" si="495"/>
        <v/>
      </c>
      <c r="GC102" s="3" t="str">
        <f t="shared" si="496"/>
        <v/>
      </c>
      <c r="GD102" s="3" t="str">
        <f t="shared" si="497"/>
        <v/>
      </c>
      <c r="GE102" s="3" t="str">
        <f t="shared" si="498"/>
        <v/>
      </c>
      <c r="GF102" s="3" t="str">
        <f t="shared" si="499"/>
        <v/>
      </c>
      <c r="GG102" s="3" t="str">
        <f t="shared" si="500"/>
        <v/>
      </c>
      <c r="GI102" s="9" t="str">
        <f t="shared" si="532"/>
        <v/>
      </c>
      <c r="GJ102" s="9" t="str">
        <f t="shared" si="501"/>
        <v/>
      </c>
      <c r="GK102" s="9" t="str">
        <f t="shared" si="502"/>
        <v/>
      </c>
      <c r="GL102" s="41" t="e">
        <f t="shared" si="503"/>
        <v>#DIV/0!</v>
      </c>
      <c r="GM102" s="41" t="e">
        <f t="shared" si="504"/>
        <v>#DIV/0!</v>
      </c>
      <c r="GN102" s="41" t="e">
        <f t="shared" si="384"/>
        <v>#N/A</v>
      </c>
      <c r="GO102" s="41" t="e">
        <f t="shared" si="385"/>
        <v>#N/A</v>
      </c>
      <c r="GP102" s="3" t="e">
        <f t="shared" si="505"/>
        <v>#NUM!</v>
      </c>
      <c r="GQ102" s="55" t="e">
        <f t="shared" si="386"/>
        <v>#NUM!</v>
      </c>
      <c r="GR102" s="55" t="e">
        <f t="shared" si="387"/>
        <v>#NUM!</v>
      </c>
      <c r="GS102" s="3" t="e">
        <f t="shared" si="388"/>
        <v>#NUM!</v>
      </c>
      <c r="GT102" s="3" t="e">
        <f t="shared" si="389"/>
        <v>#NUM!</v>
      </c>
      <c r="GU102" s="3" t="e">
        <f t="shared" si="390"/>
        <v>#NUM!</v>
      </c>
      <c r="GV102" s="3" t="e">
        <f t="shared" si="391"/>
        <v>#NUM!</v>
      </c>
      <c r="GX102" s="37" t="e">
        <f t="shared" si="392"/>
        <v>#NUM!</v>
      </c>
      <c r="GZ102" s="3" t="e">
        <f t="shared" si="393"/>
        <v>#NUM!</v>
      </c>
      <c r="HA102" s="3" t="e">
        <f t="shared" ca="1" si="533"/>
        <v>#NUM!</v>
      </c>
      <c r="HB102" s="2" t="e">
        <f t="shared" ca="1" si="536"/>
        <v>#NUM!</v>
      </c>
      <c r="HC102" s="2" t="e">
        <f t="shared" ca="1" si="537"/>
        <v>#NUM!</v>
      </c>
      <c r="HD102" s="39" t="e">
        <f t="shared" ca="1" si="506"/>
        <v>#NUM!</v>
      </c>
      <c r="HF102" s="3" t="str">
        <f t="shared" si="394"/>
        <v/>
      </c>
      <c r="HG102" s="3" t="str">
        <f t="shared" si="395"/>
        <v/>
      </c>
      <c r="HH102" s="3" t="str">
        <f t="shared" ca="1" si="545"/>
        <v xml:space="preserve"> </v>
      </c>
      <c r="HI102" s="3" t="str">
        <f t="shared" ca="1" si="546"/>
        <v/>
      </c>
      <c r="HJ102" s="3" t="str">
        <f t="shared" ca="1" si="546"/>
        <v/>
      </c>
      <c r="HK102" s="3" t="str">
        <f t="shared" ca="1" si="546"/>
        <v/>
      </c>
      <c r="HL102" s="3" t="str">
        <f t="shared" ca="1" si="546"/>
        <v/>
      </c>
      <c r="HM102" s="3" t="str">
        <f t="shared" ca="1" si="547"/>
        <v/>
      </c>
      <c r="HN102" s="3" t="str">
        <f t="shared" ca="1" si="547"/>
        <v/>
      </c>
      <c r="HO102" s="3" t="str">
        <f t="shared" ca="1" si="547"/>
        <v/>
      </c>
      <c r="HP102" s="37" t="e">
        <f t="shared" ca="1" si="396"/>
        <v>#N/A</v>
      </c>
      <c r="HQ102" s="3" t="str">
        <f t="shared" ca="1" si="548"/>
        <v xml:space="preserve"> </v>
      </c>
      <c r="HR102" s="3" t="str">
        <f t="shared" ca="1" si="549"/>
        <v/>
      </c>
      <c r="HS102" s="3" t="str">
        <f t="shared" ca="1" si="549"/>
        <v/>
      </c>
      <c r="HT102" s="3" t="str">
        <f t="shared" ca="1" si="549"/>
        <v/>
      </c>
      <c r="HU102" s="3" t="str">
        <f t="shared" ca="1" si="549"/>
        <v/>
      </c>
      <c r="HV102" s="3" t="str">
        <f t="shared" ca="1" si="550"/>
        <v/>
      </c>
      <c r="HW102" s="3" t="str">
        <f t="shared" ca="1" si="550"/>
        <v/>
      </c>
      <c r="HX102" s="3" t="str">
        <f t="shared" ca="1" si="550"/>
        <v/>
      </c>
      <c r="HY102" s="37" t="e">
        <f t="shared" ca="1" si="397"/>
        <v>#N/A</v>
      </c>
      <c r="IA102" s="3" t="e">
        <f t="shared" ca="1" si="507"/>
        <v>#NUM!</v>
      </c>
      <c r="IB102" s="3" t="e">
        <f t="shared" ca="1" si="534"/>
        <v>#NUM!</v>
      </c>
      <c r="IC102" s="2" t="e">
        <f t="shared" ca="1" si="508"/>
        <v>#NUM!</v>
      </c>
      <c r="ID102" s="37" t="e">
        <f t="shared" ca="1" si="398"/>
        <v>#NUM!</v>
      </c>
      <c r="IE102" s="3" t="e">
        <f t="shared" ca="1" si="509"/>
        <v>#NUM!</v>
      </c>
      <c r="IF102" s="3" t="e">
        <f t="shared" ca="1" si="510"/>
        <v>#NUM!</v>
      </c>
      <c r="IG102" s="2" t="e">
        <f t="shared" ca="1" si="511"/>
        <v>#NUM!</v>
      </c>
      <c r="IH102" s="37" t="e">
        <f t="shared" ca="1" si="399"/>
        <v>#NUM!</v>
      </c>
      <c r="II102" s="3" t="e">
        <f t="shared" si="512"/>
        <v>#N/A</v>
      </c>
      <c r="IJ102" s="3" t="e">
        <f t="shared" si="513"/>
        <v>#N/A</v>
      </c>
      <c r="IK102" s="3" t="e">
        <f t="shared" ca="1" si="557"/>
        <v>#N/A</v>
      </c>
      <c r="IL102" s="3" t="e">
        <f t="shared" ca="1" si="558"/>
        <v>#N/A</v>
      </c>
      <c r="IM102" s="3" t="e">
        <f t="shared" ca="1" si="558"/>
        <v>#N/A</v>
      </c>
      <c r="IN102" s="3" t="e">
        <f t="shared" ca="1" si="558"/>
        <v>#N/A</v>
      </c>
      <c r="IO102" s="3" t="e">
        <f t="shared" ca="1" si="558"/>
        <v>#N/A</v>
      </c>
      <c r="IP102" s="3" t="e">
        <f t="shared" ca="1" si="559"/>
        <v>#N/A</v>
      </c>
      <c r="IQ102" s="3" t="e">
        <f t="shared" ca="1" si="559"/>
        <v>#N/A</v>
      </c>
      <c r="IR102" s="3" t="e">
        <f t="shared" ca="1" si="559"/>
        <v>#N/A</v>
      </c>
      <c r="IS102" s="3" t="e">
        <f t="shared" ca="1" si="559"/>
        <v>#N/A</v>
      </c>
      <c r="IT102" s="3" t="e">
        <f t="shared" ca="1" si="560"/>
        <v>#N/A</v>
      </c>
      <c r="IU102" s="3" t="e">
        <f t="shared" ca="1" si="560"/>
        <v>#N/A</v>
      </c>
      <c r="IV102" s="3" t="e">
        <f t="shared" ca="1" si="560"/>
        <v>#N/A</v>
      </c>
      <c r="IW102" s="3" t="e">
        <f t="shared" ca="1" si="560"/>
        <v>#N/A</v>
      </c>
      <c r="IX102" s="3" t="e">
        <f t="shared" ca="1" si="561"/>
        <v>#N/A</v>
      </c>
      <c r="IY102" s="3" t="e">
        <f t="shared" ca="1" si="561"/>
        <v>#N/A</v>
      </c>
      <c r="IZ102" s="37" t="e">
        <f t="shared" ca="1" si="400"/>
        <v>#N/A</v>
      </c>
      <c r="JB102" s="3" t="str">
        <f t="shared" si="514"/>
        <v/>
      </c>
      <c r="JC102" s="55" t="e">
        <f t="shared" si="401"/>
        <v>#NUM!</v>
      </c>
      <c r="JD102" s="41" t="e">
        <f t="shared" si="515"/>
        <v>#NUM!</v>
      </c>
      <c r="JE102" s="41" t="e">
        <f t="shared" si="516"/>
        <v>#NUM!</v>
      </c>
      <c r="JF102" s="3" t="e">
        <f t="shared" si="517"/>
        <v>#NUM!</v>
      </c>
      <c r="JG102" s="41" t="e">
        <f t="shared" si="518"/>
        <v>#NUM!</v>
      </c>
      <c r="JH102" s="41" t="e">
        <f t="shared" si="519"/>
        <v>#NUM!</v>
      </c>
      <c r="JJ102" s="37" t="e">
        <f t="shared" si="520"/>
        <v>#NUM!</v>
      </c>
      <c r="JL102" s="3" t="e">
        <f t="shared" si="521"/>
        <v>#NUM!</v>
      </c>
      <c r="JM102" s="3" t="e">
        <f t="shared" ca="1" si="535"/>
        <v>#NUM!</v>
      </c>
      <c r="JP102" s="37" t="e">
        <f t="shared" ca="1" si="522"/>
        <v>#NUM!</v>
      </c>
      <c r="JR102" s="37" t="str">
        <f t="shared" si="523"/>
        <v/>
      </c>
      <c r="JS102" s="3" t="str">
        <f t="shared" si="524"/>
        <v/>
      </c>
      <c r="JT102" s="3" t="str">
        <f t="shared" ca="1" si="551"/>
        <v xml:space="preserve"> </v>
      </c>
      <c r="JU102" s="3" t="str">
        <f t="shared" ca="1" si="552"/>
        <v/>
      </c>
      <c r="JV102" s="3" t="str">
        <f t="shared" ca="1" si="552"/>
        <v/>
      </c>
      <c r="JW102" s="3" t="str">
        <f t="shared" ca="1" si="552"/>
        <v/>
      </c>
      <c r="JX102" s="3" t="str">
        <f t="shared" ca="1" si="552"/>
        <v/>
      </c>
      <c r="JY102" s="3" t="str">
        <f t="shared" ca="1" si="553"/>
        <v/>
      </c>
      <c r="JZ102" s="3" t="str">
        <f t="shared" ca="1" si="553"/>
        <v/>
      </c>
      <c r="KA102" s="3" t="str">
        <f t="shared" ca="1" si="553"/>
        <v/>
      </c>
      <c r="KB102" s="3" t="e">
        <f t="shared" ca="1" si="525"/>
        <v>#N/A</v>
      </c>
      <c r="KC102" s="3" t="str">
        <f t="shared" ca="1" si="554"/>
        <v xml:space="preserve"> </v>
      </c>
      <c r="KD102" s="3" t="str">
        <f t="shared" ca="1" si="555"/>
        <v/>
      </c>
      <c r="KE102" s="3" t="str">
        <f t="shared" ca="1" si="555"/>
        <v/>
      </c>
      <c r="KF102" s="3" t="str">
        <f t="shared" ca="1" si="555"/>
        <v/>
      </c>
      <c r="KG102" s="3" t="str">
        <f t="shared" ca="1" si="555"/>
        <v/>
      </c>
      <c r="KH102" s="3" t="str">
        <f t="shared" ca="1" si="556"/>
        <v/>
      </c>
      <c r="KI102" s="3" t="str">
        <f t="shared" ca="1" si="556"/>
        <v/>
      </c>
      <c r="KJ102" s="3" t="str">
        <f t="shared" ca="1" si="556"/>
        <v/>
      </c>
      <c r="KK102" s="3" t="e">
        <f t="shared" ca="1" si="526"/>
        <v>#N/A</v>
      </c>
      <c r="KU102" s="3" t="e">
        <f t="shared" si="527"/>
        <v>#NUM!</v>
      </c>
      <c r="KV102" s="3" t="e">
        <f t="shared" si="528"/>
        <v>#NUM!</v>
      </c>
      <c r="KW102" s="3" t="e">
        <f t="shared" ca="1" si="562"/>
        <v>#NUM!</v>
      </c>
      <c r="KX102" s="3" t="e">
        <f t="shared" ca="1" si="563"/>
        <v>#NUM!</v>
      </c>
      <c r="KY102" s="3" t="e">
        <f t="shared" ca="1" si="563"/>
        <v>#NUM!</v>
      </c>
      <c r="KZ102" s="3" t="e">
        <f t="shared" ca="1" si="563"/>
        <v>#NUM!</v>
      </c>
      <c r="LA102" s="3" t="e">
        <f t="shared" ca="1" si="563"/>
        <v>#NUM!</v>
      </c>
      <c r="LB102" s="3" t="e">
        <f t="shared" ca="1" si="564"/>
        <v>#NUM!</v>
      </c>
      <c r="LC102" s="3" t="e">
        <f t="shared" ca="1" si="564"/>
        <v>#NUM!</v>
      </c>
      <c r="LD102" s="3" t="e">
        <f t="shared" ca="1" si="564"/>
        <v>#NUM!</v>
      </c>
      <c r="LE102" s="3" t="e">
        <f t="shared" ca="1" si="564"/>
        <v>#NUM!</v>
      </c>
      <c r="LF102" s="3" t="e">
        <f t="shared" ca="1" si="565"/>
        <v>#NUM!</v>
      </c>
      <c r="LG102" s="3" t="e">
        <f t="shared" ca="1" si="565"/>
        <v>#NUM!</v>
      </c>
      <c r="LH102" s="3" t="e">
        <f t="shared" ca="1" si="565"/>
        <v>#NUM!</v>
      </c>
      <c r="LI102" s="3" t="e">
        <f t="shared" ca="1" si="565"/>
        <v>#NUM!</v>
      </c>
      <c r="LJ102" s="3" t="e">
        <f t="shared" ca="1" si="566"/>
        <v>#NUM!</v>
      </c>
      <c r="LK102" s="3" t="e">
        <f t="shared" ca="1" si="566"/>
        <v>#NUM!</v>
      </c>
      <c r="LL102" s="37" t="e">
        <f t="shared" ca="1" si="402"/>
        <v>#NUM!</v>
      </c>
    </row>
    <row r="103" spans="1:324" s="3" customFormat="1">
      <c r="A103" s="42" t="e">
        <f>IF(D103="","",Data!C111)</f>
        <v>#N/A</v>
      </c>
      <c r="B103" s="5" t="e">
        <f>IF(D103="","",Data!B111)</f>
        <v>#N/A</v>
      </c>
      <c r="C103" s="3">
        <v>95</v>
      </c>
      <c r="D103" s="3" t="e">
        <f>IF(Data!C111="", NA(), Data!C111)</f>
        <v>#N/A</v>
      </c>
      <c r="E103" s="3" t="str">
        <f>IF(Data!C111="", " ", Data!D111)</f>
        <v xml:space="preserve"> </v>
      </c>
      <c r="F103" s="3" t="str">
        <f>IF(E103=" "," ",Data!F$26)</f>
        <v xml:space="preserve"> </v>
      </c>
      <c r="G103" s="3" t="str">
        <f>IF($C103&lt;Data!$F$37,"x"," ")</f>
        <v xml:space="preserve"> </v>
      </c>
      <c r="H103" s="3" t="e">
        <f>IF(I103="",#REF!,I103)</f>
        <v>#N/A</v>
      </c>
      <c r="I103" s="2" t="e">
        <f t="shared" si="403"/>
        <v>#N/A</v>
      </c>
      <c r="J103" s="3" t="str">
        <f>IF(AND(Data!$F$37&lt;&gt;""),IF(AD103=$E103,1,""))</f>
        <v/>
      </c>
      <c r="K103" s="3">
        <f>IF(AND(Data!$F$40&lt;&gt;""),IF(AE103=$E103,2,""))</f>
        <v>2</v>
      </c>
      <c r="L103" s="3" t="str">
        <f>IF(AND(Data!$F$43&lt;&gt;""),IF(AF103=$E103,3,""))</f>
        <v/>
      </c>
      <c r="M103" s="3" t="str">
        <f>IF(AND(Data!$F$46&lt;&gt;""),IF(AG103=$E103,4,""))</f>
        <v/>
      </c>
      <c r="N103" s="3" t="str">
        <f>IF(AND(Data!$F$49&lt;&gt;""),IF(AH103=$E103,5,""))</f>
        <v/>
      </c>
      <c r="O103" s="3" t="str">
        <f>IF(AND(Calc!$LQ$3&lt;&gt;""),IF(AI103=$E103,6,""))</f>
        <v/>
      </c>
      <c r="P103" s="3">
        <f t="shared" si="404"/>
        <v>2</v>
      </c>
      <c r="Q103" s="3">
        <f t="shared" si="405"/>
        <v>2</v>
      </c>
      <c r="R103" s="3" t="str">
        <f t="shared" si="406"/>
        <v/>
      </c>
      <c r="S103" s="3" t="str">
        <f t="shared" si="407"/>
        <v/>
      </c>
      <c r="T103" s="3" t="str">
        <f t="shared" si="408"/>
        <v/>
      </c>
      <c r="U103" s="3">
        <f t="shared" si="409"/>
        <v>2</v>
      </c>
      <c r="V103" s="3">
        <f t="shared" si="410"/>
        <v>2</v>
      </c>
      <c r="W103" s="3" t="str">
        <f t="shared" si="411"/>
        <v/>
      </c>
      <c r="X103" s="3" t="str">
        <f t="shared" si="412"/>
        <v/>
      </c>
      <c r="Y103" s="3">
        <f t="shared" si="413"/>
        <v>2</v>
      </c>
      <c r="Z103" s="3">
        <f t="shared" si="414"/>
        <v>2</v>
      </c>
      <c r="AA103" s="3" t="str">
        <f t="shared" si="415"/>
        <v/>
      </c>
      <c r="AB103" s="3">
        <f t="shared" si="416"/>
        <v>2</v>
      </c>
      <c r="AC103" s="49">
        <f t="shared" si="417"/>
        <v>2</v>
      </c>
      <c r="AD103" s="3" t="str">
        <f>IF($C103&lt;Data!$F$37,E103,"")</f>
        <v/>
      </c>
      <c r="AE103" s="3" t="str">
        <f>IF(AND($C103&gt;=Data!$F$37),IF($C103&lt;Data!$F$40,E103,""))</f>
        <v xml:space="preserve"> </v>
      </c>
      <c r="AF103" s="3" t="b">
        <f>IF(AND($C103&gt;=Data!$F$40),IF($C103&lt;Data!$F$43,E103,""))</f>
        <v>0</v>
      </c>
      <c r="AG103" s="3" t="b">
        <f>IF(AND($C103&gt;=Data!$F$43),IF($C103&lt;Data!$F$46,E103,""))</f>
        <v>0</v>
      </c>
      <c r="AH103" s="3" t="b">
        <f>IF(AND($C103&gt;=Data!$F$46),IF($C103&lt;Data!$F$49,E103,""))</f>
        <v>0</v>
      </c>
      <c r="AI103" s="3" t="b">
        <f>IF(AND($C103&gt;=Data!$F$49),IF($C103&lt;=Calc!$LQ$3,E103,""))</f>
        <v>0</v>
      </c>
      <c r="AJ103" s="3" t="str">
        <f t="shared" si="349"/>
        <v xml:space="preserve"> </v>
      </c>
      <c r="AK103" s="3" t="str">
        <f t="shared" si="350"/>
        <v/>
      </c>
      <c r="AL103" s="3" t="e">
        <f t="shared" si="418"/>
        <v>#NUM!</v>
      </c>
      <c r="AM103" s="3" t="str">
        <f t="shared" si="419"/>
        <v/>
      </c>
      <c r="AN103" s="3" t="str">
        <f t="shared" si="420"/>
        <v/>
      </c>
      <c r="AO103" s="3" t="str">
        <f t="shared" si="421"/>
        <v/>
      </c>
      <c r="AP103" s="3" t="str">
        <f t="shared" si="422"/>
        <v/>
      </c>
      <c r="AQ103" s="3" t="e">
        <f t="shared" si="338"/>
        <v>#NUM!</v>
      </c>
      <c r="AR103" s="3" t="e">
        <f t="shared" si="339"/>
        <v>#NUM!</v>
      </c>
      <c r="AS103" s="3" t="str">
        <f t="shared" si="340"/>
        <v/>
      </c>
      <c r="AT103" s="3" t="str">
        <f t="shared" si="423"/>
        <v/>
      </c>
      <c r="AU103" s="3" t="str">
        <f t="shared" si="424"/>
        <v/>
      </c>
      <c r="AV103" s="3" t="e">
        <f t="shared" si="425"/>
        <v>#NUM!</v>
      </c>
      <c r="AW103" s="3" t="e">
        <f t="shared" si="426"/>
        <v>#NUM!</v>
      </c>
      <c r="AX103" s="3" t="str">
        <f t="shared" si="427"/>
        <v/>
      </c>
      <c r="AY103" s="3" t="str">
        <f t="shared" si="428"/>
        <v/>
      </c>
      <c r="AZ103" s="3" t="e">
        <f t="shared" si="429"/>
        <v>#NUM!</v>
      </c>
      <c r="BA103" s="3" t="e">
        <f t="shared" si="430"/>
        <v>#NUM!</v>
      </c>
      <c r="BB103" s="3" t="str">
        <f t="shared" si="431"/>
        <v/>
      </c>
      <c r="BC103" s="3" t="e">
        <f t="shared" si="432"/>
        <v>#NUM!</v>
      </c>
      <c r="BD103" s="3" t="e">
        <f t="shared" si="433"/>
        <v>#NUM!</v>
      </c>
      <c r="BE103" s="3" t="e">
        <f t="shared" si="434"/>
        <v>#NUM!</v>
      </c>
      <c r="BF103" s="9" t="e">
        <f t="shared" si="351"/>
        <v>#N/A</v>
      </c>
      <c r="BG103" s="3" t="e">
        <f t="shared" si="352"/>
        <v>#N/A</v>
      </c>
      <c r="BH103" s="3" t="e">
        <f t="shared" si="567"/>
        <v>#N/A</v>
      </c>
      <c r="BI103" s="3" t="e">
        <f t="shared" si="435"/>
        <v>#NUM!</v>
      </c>
      <c r="BJ103" s="44" t="str">
        <f t="shared" si="436"/>
        <v/>
      </c>
      <c r="BK103" s="52">
        <f t="shared" si="353"/>
        <v>2</v>
      </c>
      <c r="BL103" s="52" t="str">
        <f t="shared" ca="1" si="538"/>
        <v xml:space="preserve"> </v>
      </c>
      <c r="BM103" s="52" t="str">
        <f t="shared" ca="1" si="539"/>
        <v xml:space="preserve"> </v>
      </c>
      <c r="BN103" s="52" t="str">
        <f t="shared" ca="1" si="539"/>
        <v xml:space="preserve"> </v>
      </c>
      <c r="BO103" s="52" t="str">
        <f t="shared" ca="1" si="539"/>
        <v xml:space="preserve"> </v>
      </c>
      <c r="BP103" s="52" t="str">
        <f t="shared" ca="1" si="539"/>
        <v xml:space="preserve"> </v>
      </c>
      <c r="BQ103" s="52" t="str">
        <f t="shared" ca="1" si="540"/>
        <v xml:space="preserve"> </v>
      </c>
      <c r="BR103" s="52" t="e">
        <f t="shared" ca="1" si="354"/>
        <v>#N/A</v>
      </c>
      <c r="BS103" s="52"/>
      <c r="BT103" s="3" t="str">
        <f t="shared" si="355"/>
        <v/>
      </c>
      <c r="BU103" s="3">
        <f t="shared" si="356"/>
        <v>0</v>
      </c>
      <c r="BV103" s="3">
        <f t="shared" si="437"/>
        <v>1</v>
      </c>
      <c r="BW103" s="3">
        <f t="shared" si="438"/>
        <v>0</v>
      </c>
      <c r="BX103" s="3" t="str">
        <f t="shared" ca="1" si="357"/>
        <v xml:space="preserve"> </v>
      </c>
      <c r="BY103" s="3" t="str">
        <f t="shared" ca="1" si="541"/>
        <v/>
      </c>
      <c r="BZ103" s="3" t="str">
        <f t="shared" ca="1" si="541"/>
        <v/>
      </c>
      <c r="CA103" s="3" t="str">
        <f t="shared" ca="1" si="541"/>
        <v/>
      </c>
      <c r="CB103" s="3" t="str">
        <f t="shared" ca="1" si="541"/>
        <v/>
      </c>
      <c r="CC103" s="3" t="str">
        <f t="shared" ca="1" si="542"/>
        <v/>
      </c>
      <c r="CD103" s="3" t="str">
        <f t="shared" ca="1" si="358"/>
        <v/>
      </c>
      <c r="CE103" s="3" t="str">
        <f t="shared" ca="1" si="359"/>
        <v/>
      </c>
      <c r="CF103" s="3" t="str">
        <f t="shared" si="360"/>
        <v/>
      </c>
      <c r="CG103" s="37" t="e">
        <f t="shared" ca="1" si="361"/>
        <v>#N/A</v>
      </c>
      <c r="CH103" s="3" t="str">
        <f t="shared" si="362"/>
        <v/>
      </c>
      <c r="CI103" s="3">
        <f t="shared" si="439"/>
        <v>0</v>
      </c>
      <c r="CJ103" s="3">
        <f t="shared" si="529"/>
        <v>1</v>
      </c>
      <c r="CK103" s="3">
        <f t="shared" si="440"/>
        <v>0</v>
      </c>
      <c r="CL103" s="3" t="str">
        <f t="shared" ca="1" si="363"/>
        <v xml:space="preserve"> </v>
      </c>
      <c r="CM103" s="3" t="str">
        <f t="shared" ca="1" si="543"/>
        <v/>
      </c>
      <c r="CN103" s="3" t="str">
        <f t="shared" ca="1" si="543"/>
        <v/>
      </c>
      <c r="CO103" s="3" t="str">
        <f t="shared" ca="1" si="543"/>
        <v/>
      </c>
      <c r="CP103" s="3" t="str">
        <f t="shared" ca="1" si="543"/>
        <v/>
      </c>
      <c r="CQ103" s="3" t="str">
        <f t="shared" ca="1" si="544"/>
        <v/>
      </c>
      <c r="CR103" s="3" t="str">
        <f t="shared" ca="1" si="441"/>
        <v/>
      </c>
      <c r="CS103" s="3" t="str">
        <f t="shared" ca="1" si="364"/>
        <v/>
      </c>
      <c r="CT103" s="3" t="str">
        <f t="shared" si="442"/>
        <v/>
      </c>
      <c r="CU103" s="37" t="e">
        <f t="shared" ca="1" si="443"/>
        <v>#N/A</v>
      </c>
      <c r="CW103" s="3" t="str">
        <f t="shared" ca="1" si="444"/>
        <v/>
      </c>
      <c r="CX103" s="3">
        <f t="shared" ca="1" si="530"/>
        <v>0</v>
      </c>
      <c r="CY103" s="2">
        <f t="shared" ca="1" si="445"/>
        <v>0</v>
      </c>
      <c r="CZ103" s="3" t="str">
        <f t="shared" ca="1" si="365"/>
        <v/>
      </c>
      <c r="DA103" s="3" t="str">
        <f t="shared" ca="1" si="366"/>
        <v/>
      </c>
      <c r="DB103" s="3" t="str">
        <f t="shared" ca="1" si="367"/>
        <v/>
      </c>
      <c r="DC103" s="3" t="str">
        <f t="shared" ca="1" si="368"/>
        <v/>
      </c>
      <c r="DD103" s="37" t="e">
        <f t="shared" ca="1" si="369"/>
        <v>#N/A</v>
      </c>
      <c r="DE103" s="3" t="str">
        <f t="shared" ca="1" si="446"/>
        <v/>
      </c>
      <c r="DF103" s="3">
        <f t="shared" ca="1" si="531"/>
        <v>0</v>
      </c>
      <c r="DG103" s="2">
        <f t="shared" ca="1" si="447"/>
        <v>0</v>
      </c>
      <c r="DH103" s="3" t="str">
        <f t="shared" ca="1" si="370"/>
        <v/>
      </c>
      <c r="DI103" s="3" t="str">
        <f t="shared" ca="1" si="568"/>
        <v/>
      </c>
      <c r="DJ103" s="3" t="str">
        <f t="shared" ca="1" si="371"/>
        <v/>
      </c>
      <c r="DK103" s="3" t="str">
        <f t="shared" ca="1" si="448"/>
        <v/>
      </c>
      <c r="DL103" s="37" t="e">
        <f t="shared" ca="1" si="372"/>
        <v>#N/A</v>
      </c>
      <c r="DN103" s="2" t="str">
        <f t="shared" si="373"/>
        <v xml:space="preserve"> </v>
      </c>
      <c r="DO103" s="3" t="str">
        <f t="shared" si="449"/>
        <v xml:space="preserve"> </v>
      </c>
      <c r="DP103" s="3" t="str">
        <f t="shared" si="450"/>
        <v xml:space="preserve"> </v>
      </c>
      <c r="DT103" s="37" t="e">
        <f t="shared" si="374"/>
        <v>#N/A</v>
      </c>
      <c r="DU103" s="7">
        <v>96</v>
      </c>
      <c r="DV103" s="7">
        <v>40</v>
      </c>
      <c r="DW103" s="7">
        <v>57</v>
      </c>
      <c r="DX103" s="7"/>
      <c r="DY103" s="7" t="e">
        <f t="shared" si="375"/>
        <v>#NUM!</v>
      </c>
      <c r="DZ103" s="7" t="e">
        <f t="shared" si="376"/>
        <v>#NUM!</v>
      </c>
      <c r="EA103" s="7" t="e">
        <f t="shared" si="377"/>
        <v>#NUM!</v>
      </c>
      <c r="EB103" s="7" t="e">
        <f t="shared" si="451"/>
        <v>#NUM!</v>
      </c>
      <c r="EC103" s="3" t="e">
        <f t="shared" si="378"/>
        <v>#NUM!</v>
      </c>
      <c r="ED103" s="3" t="str">
        <f t="shared" si="452"/>
        <v/>
      </c>
      <c r="EE103" s="3" t="e">
        <f t="shared" si="453"/>
        <v>#DIV/0!</v>
      </c>
      <c r="EF103" s="3" t="str">
        <f t="shared" si="454"/>
        <v/>
      </c>
      <c r="EG103" s="3" t="str">
        <f t="shared" si="455"/>
        <v/>
      </c>
      <c r="EH103" s="3" t="str">
        <f t="shared" si="456"/>
        <v/>
      </c>
      <c r="EI103" s="3" t="str">
        <f t="shared" si="457"/>
        <v/>
      </c>
      <c r="EJ103" s="3" t="e">
        <f t="shared" si="458"/>
        <v>#DIV/0!</v>
      </c>
      <c r="EK103" s="3" t="e">
        <f t="shared" si="459"/>
        <v>#DIV/0!</v>
      </c>
      <c r="EL103" s="3" t="str">
        <f t="shared" si="460"/>
        <v/>
      </c>
      <c r="EM103" s="3" t="str">
        <f t="shared" si="461"/>
        <v/>
      </c>
      <c r="EN103" s="3" t="str">
        <f t="shared" si="462"/>
        <v/>
      </c>
      <c r="EO103" s="3" t="e">
        <f t="shared" si="463"/>
        <v>#DIV/0!</v>
      </c>
      <c r="EP103" s="3" t="e">
        <f t="shared" si="464"/>
        <v>#DIV/0!</v>
      </c>
      <c r="EQ103" s="3" t="str">
        <f t="shared" si="465"/>
        <v/>
      </c>
      <c r="ER103" s="3" t="str">
        <f t="shared" si="466"/>
        <v/>
      </c>
      <c r="ES103" s="3" t="e">
        <f t="shared" si="467"/>
        <v>#DIV/0!</v>
      </c>
      <c r="ET103" s="3" t="e">
        <f t="shared" si="468"/>
        <v>#DIV/0!</v>
      </c>
      <c r="EU103" s="3" t="str">
        <f t="shared" si="469"/>
        <v/>
      </c>
      <c r="EV103" s="3" t="e">
        <f t="shared" si="470"/>
        <v>#DIV/0!</v>
      </c>
      <c r="EW103" s="3" t="e">
        <f t="shared" si="471"/>
        <v>#DIV/0!</v>
      </c>
      <c r="EX103" s="3" t="e">
        <f t="shared" si="472"/>
        <v>#NUM!</v>
      </c>
      <c r="EZ103" s="40">
        <f t="shared" si="379"/>
        <v>1</v>
      </c>
      <c r="FA103" s="9" t="e">
        <f t="shared" si="380"/>
        <v>#NUM!</v>
      </c>
      <c r="FB103" s="9" t="e">
        <f t="shared" si="381"/>
        <v>#N/A</v>
      </c>
      <c r="FC103" s="9" t="e">
        <f t="shared" si="382"/>
        <v>#N/A</v>
      </c>
      <c r="FD103" s="9" t="e">
        <f t="shared" si="383"/>
        <v>#N/A</v>
      </c>
      <c r="FE103" s="3" t="e">
        <f t="shared" si="473"/>
        <v>#NUM!</v>
      </c>
      <c r="FG103" s="3" t="str">
        <f t="shared" si="474"/>
        <v/>
      </c>
      <c r="FH103" s="3" t="e">
        <f t="shared" si="475"/>
        <v>#DIV/0!</v>
      </c>
      <c r="FI103" s="3" t="str">
        <f t="shared" si="476"/>
        <v/>
      </c>
      <c r="FJ103" s="3" t="str">
        <f t="shared" si="477"/>
        <v/>
      </c>
      <c r="FK103" s="3" t="str">
        <f t="shared" si="478"/>
        <v/>
      </c>
      <c r="FL103" s="3" t="str">
        <f t="shared" si="479"/>
        <v/>
      </c>
      <c r="FM103" s="3" t="e">
        <f t="shared" si="480"/>
        <v>#DIV/0!</v>
      </c>
      <c r="FN103" s="3" t="e">
        <f t="shared" si="481"/>
        <v>#DIV/0!</v>
      </c>
      <c r="FO103" s="3" t="str">
        <f t="shared" si="482"/>
        <v/>
      </c>
      <c r="FP103" s="3" t="str">
        <f t="shared" si="483"/>
        <v/>
      </c>
      <c r="FQ103" s="3" t="str">
        <f t="shared" si="484"/>
        <v/>
      </c>
      <c r="FR103" s="3" t="e">
        <f t="shared" si="485"/>
        <v>#DIV/0!</v>
      </c>
      <c r="FS103" s="3" t="e">
        <f t="shared" si="486"/>
        <v>#DIV/0!</v>
      </c>
      <c r="FT103" s="3" t="str">
        <f t="shared" si="487"/>
        <v/>
      </c>
      <c r="FU103" s="3" t="str">
        <f t="shared" si="488"/>
        <v/>
      </c>
      <c r="FV103" s="3" t="e">
        <f t="shared" si="489"/>
        <v>#DIV/0!</v>
      </c>
      <c r="FW103" s="3" t="e">
        <f t="shared" si="490"/>
        <v>#DIV/0!</v>
      </c>
      <c r="FX103" s="3" t="str">
        <f t="shared" si="491"/>
        <v/>
      </c>
      <c r="FY103" s="3" t="e">
        <f t="shared" si="492"/>
        <v>#DIV/0!</v>
      </c>
      <c r="FZ103" s="3" t="e">
        <f t="shared" si="493"/>
        <v>#DIV/0!</v>
      </c>
      <c r="GA103" s="3" t="e">
        <f t="shared" si="494"/>
        <v>#NUM!</v>
      </c>
      <c r="GB103" s="3" t="str">
        <f t="shared" si="495"/>
        <v/>
      </c>
      <c r="GC103" s="3" t="str">
        <f t="shared" si="496"/>
        <v/>
      </c>
      <c r="GD103" s="3" t="str">
        <f t="shared" si="497"/>
        <v/>
      </c>
      <c r="GE103" s="3" t="str">
        <f t="shared" si="498"/>
        <v/>
      </c>
      <c r="GF103" s="3" t="str">
        <f t="shared" si="499"/>
        <v/>
      </c>
      <c r="GG103" s="3" t="str">
        <f t="shared" si="500"/>
        <v/>
      </c>
      <c r="GI103" s="9" t="str">
        <f t="shared" si="532"/>
        <v/>
      </c>
      <c r="GJ103" s="9" t="str">
        <f t="shared" si="501"/>
        <v/>
      </c>
      <c r="GK103" s="9" t="str">
        <f t="shared" si="502"/>
        <v/>
      </c>
      <c r="GL103" s="41" t="e">
        <f t="shared" si="503"/>
        <v>#DIV/0!</v>
      </c>
      <c r="GM103" s="41" t="e">
        <f t="shared" si="504"/>
        <v>#DIV/0!</v>
      </c>
      <c r="GN103" s="41" t="e">
        <f t="shared" si="384"/>
        <v>#N/A</v>
      </c>
      <c r="GO103" s="41" t="e">
        <f t="shared" si="385"/>
        <v>#N/A</v>
      </c>
      <c r="GP103" s="3" t="e">
        <f t="shared" si="505"/>
        <v>#NUM!</v>
      </c>
      <c r="GQ103" s="55" t="e">
        <f t="shared" si="386"/>
        <v>#NUM!</v>
      </c>
      <c r="GR103" s="55" t="e">
        <f t="shared" si="387"/>
        <v>#NUM!</v>
      </c>
      <c r="GS103" s="3" t="e">
        <f t="shared" si="388"/>
        <v>#NUM!</v>
      </c>
      <c r="GT103" s="3" t="e">
        <f t="shared" si="389"/>
        <v>#NUM!</v>
      </c>
      <c r="GU103" s="3" t="e">
        <f t="shared" si="390"/>
        <v>#NUM!</v>
      </c>
      <c r="GV103" s="3" t="e">
        <f t="shared" si="391"/>
        <v>#NUM!</v>
      </c>
      <c r="GX103" s="37" t="e">
        <f t="shared" si="392"/>
        <v>#NUM!</v>
      </c>
      <c r="GZ103" s="3" t="e">
        <f t="shared" si="393"/>
        <v>#NUM!</v>
      </c>
      <c r="HA103" s="3" t="e">
        <f t="shared" ca="1" si="533"/>
        <v>#NUM!</v>
      </c>
      <c r="HB103" s="2" t="e">
        <f t="shared" ca="1" si="536"/>
        <v>#NUM!</v>
      </c>
      <c r="HC103" s="2" t="e">
        <f t="shared" ca="1" si="537"/>
        <v>#NUM!</v>
      </c>
      <c r="HD103" s="39" t="e">
        <f t="shared" ca="1" si="506"/>
        <v>#NUM!</v>
      </c>
      <c r="HF103" s="3" t="str">
        <f t="shared" si="394"/>
        <v/>
      </c>
      <c r="HG103" s="3" t="str">
        <f t="shared" si="395"/>
        <v/>
      </c>
      <c r="HH103" s="3" t="str">
        <f t="shared" ca="1" si="545"/>
        <v xml:space="preserve"> </v>
      </c>
      <c r="HI103" s="3" t="str">
        <f t="shared" ca="1" si="546"/>
        <v/>
      </c>
      <c r="HJ103" s="3" t="str">
        <f t="shared" ca="1" si="546"/>
        <v/>
      </c>
      <c r="HK103" s="3" t="str">
        <f t="shared" ca="1" si="546"/>
        <v/>
      </c>
      <c r="HL103" s="3" t="str">
        <f t="shared" ca="1" si="546"/>
        <v/>
      </c>
      <c r="HM103" s="3" t="str">
        <f t="shared" ca="1" si="547"/>
        <v/>
      </c>
      <c r="HN103" s="3" t="str">
        <f t="shared" ca="1" si="547"/>
        <v/>
      </c>
      <c r="HO103" s="3" t="str">
        <f t="shared" ca="1" si="547"/>
        <v/>
      </c>
      <c r="HP103" s="37" t="e">
        <f t="shared" ca="1" si="396"/>
        <v>#N/A</v>
      </c>
      <c r="HQ103" s="3" t="str">
        <f t="shared" ca="1" si="548"/>
        <v xml:space="preserve"> </v>
      </c>
      <c r="HR103" s="3" t="str">
        <f t="shared" ca="1" si="549"/>
        <v/>
      </c>
      <c r="HS103" s="3" t="str">
        <f t="shared" ca="1" si="549"/>
        <v/>
      </c>
      <c r="HT103" s="3" t="str">
        <f t="shared" ca="1" si="549"/>
        <v/>
      </c>
      <c r="HU103" s="3" t="str">
        <f t="shared" ca="1" si="549"/>
        <v/>
      </c>
      <c r="HV103" s="3" t="str">
        <f t="shared" ca="1" si="550"/>
        <v/>
      </c>
      <c r="HW103" s="3" t="str">
        <f t="shared" ca="1" si="550"/>
        <v/>
      </c>
      <c r="HX103" s="3" t="str">
        <f t="shared" ca="1" si="550"/>
        <v/>
      </c>
      <c r="HY103" s="37" t="e">
        <f t="shared" ca="1" si="397"/>
        <v>#N/A</v>
      </c>
      <c r="IA103" s="3" t="e">
        <f t="shared" ca="1" si="507"/>
        <v>#NUM!</v>
      </c>
      <c r="IB103" s="3" t="e">
        <f t="shared" ca="1" si="534"/>
        <v>#NUM!</v>
      </c>
      <c r="IC103" s="2" t="e">
        <f t="shared" ca="1" si="508"/>
        <v>#NUM!</v>
      </c>
      <c r="ID103" s="37" t="e">
        <f t="shared" ca="1" si="398"/>
        <v>#NUM!</v>
      </c>
      <c r="IE103" s="3" t="e">
        <f t="shared" ca="1" si="509"/>
        <v>#NUM!</v>
      </c>
      <c r="IF103" s="3" t="e">
        <f t="shared" ca="1" si="510"/>
        <v>#NUM!</v>
      </c>
      <c r="IG103" s="2" t="e">
        <f t="shared" ca="1" si="511"/>
        <v>#NUM!</v>
      </c>
      <c r="IH103" s="37" t="e">
        <f t="shared" ca="1" si="399"/>
        <v>#NUM!</v>
      </c>
      <c r="II103" s="3" t="e">
        <f t="shared" si="512"/>
        <v>#N/A</v>
      </c>
      <c r="IJ103" s="3" t="e">
        <f t="shared" si="513"/>
        <v>#N/A</v>
      </c>
      <c r="IK103" s="3" t="e">
        <f t="shared" ca="1" si="557"/>
        <v>#N/A</v>
      </c>
      <c r="IL103" s="3" t="e">
        <f t="shared" ca="1" si="558"/>
        <v>#N/A</v>
      </c>
      <c r="IM103" s="3" t="e">
        <f t="shared" ca="1" si="558"/>
        <v>#N/A</v>
      </c>
      <c r="IN103" s="3" t="e">
        <f t="shared" ca="1" si="558"/>
        <v>#N/A</v>
      </c>
      <c r="IO103" s="3" t="e">
        <f t="shared" ca="1" si="558"/>
        <v>#N/A</v>
      </c>
      <c r="IP103" s="3" t="e">
        <f t="shared" ca="1" si="559"/>
        <v>#N/A</v>
      </c>
      <c r="IQ103" s="3" t="e">
        <f t="shared" ca="1" si="559"/>
        <v>#N/A</v>
      </c>
      <c r="IR103" s="3" t="e">
        <f t="shared" ca="1" si="559"/>
        <v>#N/A</v>
      </c>
      <c r="IS103" s="3" t="e">
        <f t="shared" ca="1" si="559"/>
        <v>#N/A</v>
      </c>
      <c r="IT103" s="3" t="e">
        <f t="shared" ca="1" si="560"/>
        <v>#N/A</v>
      </c>
      <c r="IU103" s="3" t="e">
        <f t="shared" ca="1" si="560"/>
        <v>#N/A</v>
      </c>
      <c r="IV103" s="3" t="e">
        <f t="shared" ca="1" si="560"/>
        <v>#N/A</v>
      </c>
      <c r="IW103" s="3" t="e">
        <f t="shared" ca="1" si="560"/>
        <v>#N/A</v>
      </c>
      <c r="IX103" s="3" t="e">
        <f t="shared" ca="1" si="561"/>
        <v>#N/A</v>
      </c>
      <c r="IY103" s="3" t="e">
        <f t="shared" ca="1" si="561"/>
        <v>#N/A</v>
      </c>
      <c r="IZ103" s="37" t="e">
        <f t="shared" ca="1" si="400"/>
        <v>#N/A</v>
      </c>
      <c r="JB103" s="3" t="str">
        <f t="shared" si="514"/>
        <v/>
      </c>
      <c r="JC103" s="55" t="e">
        <f t="shared" si="401"/>
        <v>#NUM!</v>
      </c>
      <c r="JD103" s="41" t="e">
        <f t="shared" si="515"/>
        <v>#NUM!</v>
      </c>
      <c r="JE103" s="41" t="e">
        <f t="shared" si="516"/>
        <v>#NUM!</v>
      </c>
      <c r="JF103" s="3" t="e">
        <f t="shared" si="517"/>
        <v>#NUM!</v>
      </c>
      <c r="JG103" s="41" t="e">
        <f t="shared" si="518"/>
        <v>#NUM!</v>
      </c>
      <c r="JH103" s="41" t="e">
        <f t="shared" si="519"/>
        <v>#NUM!</v>
      </c>
      <c r="JJ103" s="37" t="e">
        <f t="shared" si="520"/>
        <v>#NUM!</v>
      </c>
      <c r="JL103" s="3" t="e">
        <f t="shared" si="521"/>
        <v>#NUM!</v>
      </c>
      <c r="JM103" s="3" t="e">
        <f t="shared" ca="1" si="535"/>
        <v>#NUM!</v>
      </c>
      <c r="JP103" s="37" t="e">
        <f t="shared" ca="1" si="522"/>
        <v>#NUM!</v>
      </c>
      <c r="JR103" s="37" t="str">
        <f t="shared" si="523"/>
        <v/>
      </c>
      <c r="JS103" s="3" t="str">
        <f t="shared" si="524"/>
        <v/>
      </c>
      <c r="JT103" s="3" t="str">
        <f t="shared" ca="1" si="551"/>
        <v xml:space="preserve"> </v>
      </c>
      <c r="JU103" s="3" t="str">
        <f t="shared" ca="1" si="552"/>
        <v/>
      </c>
      <c r="JV103" s="3" t="str">
        <f t="shared" ca="1" si="552"/>
        <v/>
      </c>
      <c r="JW103" s="3" t="str">
        <f t="shared" ca="1" si="552"/>
        <v/>
      </c>
      <c r="JX103" s="3" t="str">
        <f t="shared" ca="1" si="552"/>
        <v/>
      </c>
      <c r="JY103" s="3" t="str">
        <f t="shared" ca="1" si="553"/>
        <v/>
      </c>
      <c r="JZ103" s="3" t="str">
        <f t="shared" ca="1" si="553"/>
        <v/>
      </c>
      <c r="KA103" s="3" t="str">
        <f t="shared" ca="1" si="553"/>
        <v/>
      </c>
      <c r="KB103" s="3" t="e">
        <f t="shared" ca="1" si="525"/>
        <v>#N/A</v>
      </c>
      <c r="KC103" s="3" t="str">
        <f t="shared" ca="1" si="554"/>
        <v xml:space="preserve"> </v>
      </c>
      <c r="KD103" s="3" t="str">
        <f t="shared" ca="1" si="555"/>
        <v/>
      </c>
      <c r="KE103" s="3" t="str">
        <f t="shared" ca="1" si="555"/>
        <v/>
      </c>
      <c r="KF103" s="3" t="str">
        <f t="shared" ca="1" si="555"/>
        <v/>
      </c>
      <c r="KG103" s="3" t="str">
        <f t="shared" ca="1" si="555"/>
        <v/>
      </c>
      <c r="KH103" s="3" t="str">
        <f t="shared" ca="1" si="556"/>
        <v/>
      </c>
      <c r="KI103" s="3" t="str">
        <f t="shared" ca="1" si="556"/>
        <v/>
      </c>
      <c r="KJ103" s="3" t="str">
        <f t="shared" ca="1" si="556"/>
        <v/>
      </c>
      <c r="KK103" s="3" t="e">
        <f t="shared" ca="1" si="526"/>
        <v>#N/A</v>
      </c>
      <c r="KU103" s="3" t="e">
        <f t="shared" si="527"/>
        <v>#NUM!</v>
      </c>
      <c r="KV103" s="3" t="e">
        <f t="shared" si="528"/>
        <v>#NUM!</v>
      </c>
      <c r="KW103" s="3" t="e">
        <f t="shared" ca="1" si="562"/>
        <v>#NUM!</v>
      </c>
      <c r="KX103" s="3" t="e">
        <f t="shared" ca="1" si="563"/>
        <v>#NUM!</v>
      </c>
      <c r="KY103" s="3" t="e">
        <f t="shared" ca="1" si="563"/>
        <v>#NUM!</v>
      </c>
      <c r="KZ103" s="3" t="e">
        <f t="shared" ca="1" si="563"/>
        <v>#NUM!</v>
      </c>
      <c r="LA103" s="3" t="e">
        <f t="shared" ca="1" si="563"/>
        <v>#NUM!</v>
      </c>
      <c r="LB103" s="3" t="e">
        <f t="shared" ca="1" si="564"/>
        <v>#NUM!</v>
      </c>
      <c r="LC103" s="3" t="e">
        <f t="shared" ca="1" si="564"/>
        <v>#NUM!</v>
      </c>
      <c r="LD103" s="3" t="e">
        <f t="shared" ca="1" si="564"/>
        <v>#NUM!</v>
      </c>
      <c r="LE103" s="3" t="e">
        <f t="shared" ca="1" si="564"/>
        <v>#NUM!</v>
      </c>
      <c r="LF103" s="3" t="e">
        <f t="shared" ca="1" si="565"/>
        <v>#NUM!</v>
      </c>
      <c r="LG103" s="3" t="e">
        <f t="shared" ca="1" si="565"/>
        <v>#NUM!</v>
      </c>
      <c r="LH103" s="3" t="e">
        <f t="shared" ca="1" si="565"/>
        <v>#NUM!</v>
      </c>
      <c r="LI103" s="3" t="e">
        <f t="shared" ca="1" si="565"/>
        <v>#NUM!</v>
      </c>
      <c r="LJ103" s="3" t="e">
        <f t="shared" ca="1" si="566"/>
        <v>#NUM!</v>
      </c>
      <c r="LK103" s="3" t="e">
        <f t="shared" ca="1" si="566"/>
        <v>#NUM!</v>
      </c>
      <c r="LL103" s="37" t="e">
        <f t="shared" ca="1" si="402"/>
        <v>#NUM!</v>
      </c>
    </row>
    <row r="104" spans="1:324" s="3" customFormat="1">
      <c r="A104" s="42" t="e">
        <f>IF(D104="","",Data!C112)</f>
        <v>#N/A</v>
      </c>
      <c r="B104" s="5" t="e">
        <f>IF(D104="","",Data!B112)</f>
        <v>#N/A</v>
      </c>
      <c r="C104" s="3">
        <v>96</v>
      </c>
      <c r="D104" s="3" t="e">
        <f>IF(Data!C112="", NA(), Data!C112)</f>
        <v>#N/A</v>
      </c>
      <c r="E104" s="3" t="str">
        <f>IF(Data!C112="", " ", Data!D112)</f>
        <v xml:space="preserve"> </v>
      </c>
      <c r="F104" s="3" t="str">
        <f>IF(E104=" "," ",Data!F$26)</f>
        <v xml:space="preserve"> </v>
      </c>
      <c r="G104" s="3" t="str">
        <f>IF($C104&lt;Data!$F$37,"x"," ")</f>
        <v xml:space="preserve"> </v>
      </c>
      <c r="H104" s="3" t="e">
        <f>IF(I104="",#REF!,I104)</f>
        <v>#N/A</v>
      </c>
      <c r="I104" s="2" t="e">
        <f t="shared" si="403"/>
        <v>#N/A</v>
      </c>
      <c r="J104" s="3" t="str">
        <f>IF(AND(Data!$F$37&lt;&gt;""),IF(AD104=$E104,1,""))</f>
        <v/>
      </c>
      <c r="K104" s="3">
        <f>IF(AND(Data!$F$40&lt;&gt;""),IF(AE104=$E104,2,""))</f>
        <v>2</v>
      </c>
      <c r="L104" s="3" t="str">
        <f>IF(AND(Data!$F$43&lt;&gt;""),IF(AF104=$E104,3,""))</f>
        <v/>
      </c>
      <c r="M104" s="3" t="str">
        <f>IF(AND(Data!$F$46&lt;&gt;""),IF(AG104=$E104,4,""))</f>
        <v/>
      </c>
      <c r="N104" s="3" t="str">
        <f>IF(AND(Data!$F$49&lt;&gt;""),IF(AH104=$E104,5,""))</f>
        <v/>
      </c>
      <c r="O104" s="3" t="str">
        <f>IF(AND(Calc!$LQ$3&lt;&gt;""),IF(AI104=$E104,6,""))</f>
        <v/>
      </c>
      <c r="P104" s="3">
        <f t="shared" si="404"/>
        <v>2</v>
      </c>
      <c r="Q104" s="3">
        <f t="shared" si="405"/>
        <v>2</v>
      </c>
      <c r="R104" s="3" t="str">
        <f t="shared" si="406"/>
        <v/>
      </c>
      <c r="S104" s="3" t="str">
        <f t="shared" si="407"/>
        <v/>
      </c>
      <c r="T104" s="3" t="str">
        <f t="shared" si="408"/>
        <v/>
      </c>
      <c r="U104" s="3">
        <f t="shared" si="409"/>
        <v>2</v>
      </c>
      <c r="V104" s="3">
        <f t="shared" si="410"/>
        <v>2</v>
      </c>
      <c r="W104" s="3" t="str">
        <f t="shared" si="411"/>
        <v/>
      </c>
      <c r="X104" s="3" t="str">
        <f t="shared" si="412"/>
        <v/>
      </c>
      <c r="Y104" s="3">
        <f t="shared" si="413"/>
        <v>2</v>
      </c>
      <c r="Z104" s="3">
        <f t="shared" si="414"/>
        <v>2</v>
      </c>
      <c r="AA104" s="3" t="str">
        <f t="shared" si="415"/>
        <v/>
      </c>
      <c r="AB104" s="3">
        <f t="shared" si="416"/>
        <v>2</v>
      </c>
      <c r="AC104" s="49">
        <f t="shared" si="417"/>
        <v>2</v>
      </c>
      <c r="AD104" s="3" t="str">
        <f>IF($C104&lt;Data!$F$37,E104,"")</f>
        <v/>
      </c>
      <c r="AE104" s="3" t="str">
        <f>IF(AND($C104&gt;=Data!$F$37),IF($C104&lt;Data!$F$40,E104,""))</f>
        <v xml:space="preserve"> </v>
      </c>
      <c r="AF104" s="3" t="b">
        <f>IF(AND($C104&gt;=Data!$F$40),IF($C104&lt;Data!$F$43,E104,""))</f>
        <v>0</v>
      </c>
      <c r="AG104" s="3" t="b">
        <f>IF(AND($C104&gt;=Data!$F$43),IF($C104&lt;Data!$F$46,E104,""))</f>
        <v>0</v>
      </c>
      <c r="AH104" s="3" t="b">
        <f>IF(AND($C104&gt;=Data!$F$46),IF($C104&lt;Data!$F$49,E104,""))</f>
        <v>0</v>
      </c>
      <c r="AI104" s="3" t="b">
        <f>IF(AND($C104&gt;=Data!$F$49),IF($C104&lt;=Calc!$LQ$3,E104,""))</f>
        <v>0</v>
      </c>
      <c r="AJ104" s="3" t="str">
        <f t="shared" si="349"/>
        <v xml:space="preserve"> </v>
      </c>
      <c r="AK104" s="3" t="str">
        <f t="shared" si="350"/>
        <v/>
      </c>
      <c r="AL104" s="3" t="e">
        <f t="shared" si="418"/>
        <v>#NUM!</v>
      </c>
      <c r="AM104" s="3" t="str">
        <f t="shared" si="419"/>
        <v/>
      </c>
      <c r="AN104" s="3" t="str">
        <f t="shared" si="420"/>
        <v/>
      </c>
      <c r="AO104" s="3" t="str">
        <f t="shared" si="421"/>
        <v/>
      </c>
      <c r="AP104" s="3" t="str">
        <f t="shared" si="422"/>
        <v/>
      </c>
      <c r="AQ104" s="3" t="e">
        <f t="shared" si="338"/>
        <v>#NUM!</v>
      </c>
      <c r="AR104" s="3" t="e">
        <f t="shared" si="339"/>
        <v>#NUM!</v>
      </c>
      <c r="AS104" s="3" t="str">
        <f t="shared" si="340"/>
        <v/>
      </c>
      <c r="AT104" s="3" t="str">
        <f t="shared" si="423"/>
        <v/>
      </c>
      <c r="AU104" s="3" t="str">
        <f t="shared" si="424"/>
        <v/>
      </c>
      <c r="AV104" s="3" t="e">
        <f t="shared" si="425"/>
        <v>#NUM!</v>
      </c>
      <c r="AW104" s="3" t="e">
        <f t="shared" si="426"/>
        <v>#NUM!</v>
      </c>
      <c r="AX104" s="3" t="str">
        <f t="shared" si="427"/>
        <v/>
      </c>
      <c r="AY104" s="3" t="str">
        <f t="shared" si="428"/>
        <v/>
      </c>
      <c r="AZ104" s="3" t="e">
        <f t="shared" si="429"/>
        <v>#NUM!</v>
      </c>
      <c r="BA104" s="3" t="e">
        <f t="shared" si="430"/>
        <v>#NUM!</v>
      </c>
      <c r="BB104" s="3" t="str">
        <f t="shared" si="431"/>
        <v/>
      </c>
      <c r="BC104" s="3" t="e">
        <f t="shared" si="432"/>
        <v>#NUM!</v>
      </c>
      <c r="BD104" s="3" t="e">
        <f t="shared" si="433"/>
        <v>#NUM!</v>
      </c>
      <c r="BE104" s="3" t="e">
        <f t="shared" si="434"/>
        <v>#NUM!</v>
      </c>
      <c r="BF104" s="9" t="e">
        <f t="shared" si="351"/>
        <v>#N/A</v>
      </c>
      <c r="BG104" s="3" t="e">
        <f t="shared" si="352"/>
        <v>#N/A</v>
      </c>
      <c r="BH104" s="3" t="e">
        <f t="shared" si="567"/>
        <v>#N/A</v>
      </c>
      <c r="BI104" s="3" t="e">
        <f t="shared" si="435"/>
        <v>#NUM!</v>
      </c>
      <c r="BJ104" s="44" t="str">
        <f t="shared" si="436"/>
        <v/>
      </c>
      <c r="BK104" s="52">
        <f t="shared" si="353"/>
        <v>2</v>
      </c>
      <c r="BL104" s="52" t="str">
        <f t="shared" ca="1" si="538"/>
        <v xml:space="preserve"> </v>
      </c>
      <c r="BM104" s="52" t="str">
        <f t="shared" ca="1" si="539"/>
        <v xml:space="preserve"> </v>
      </c>
      <c r="BN104" s="52" t="str">
        <f t="shared" ca="1" si="539"/>
        <v xml:space="preserve"> </v>
      </c>
      <c r="BO104" s="52" t="str">
        <f t="shared" ca="1" si="539"/>
        <v xml:space="preserve"> </v>
      </c>
      <c r="BP104" s="52" t="str">
        <f t="shared" ca="1" si="539"/>
        <v xml:space="preserve"> </v>
      </c>
      <c r="BQ104" s="52" t="str">
        <f t="shared" ca="1" si="540"/>
        <v xml:space="preserve"> </v>
      </c>
      <c r="BR104" s="52" t="e">
        <f t="shared" ca="1" si="354"/>
        <v>#N/A</v>
      </c>
      <c r="BS104" s="52"/>
      <c r="BT104" s="3" t="str">
        <f t="shared" si="355"/>
        <v/>
      </c>
      <c r="BU104" s="3">
        <f t="shared" si="356"/>
        <v>0</v>
      </c>
      <c r="BV104" s="3">
        <f t="shared" si="437"/>
        <v>1</v>
      </c>
      <c r="BW104" s="3">
        <f t="shared" si="438"/>
        <v>0</v>
      </c>
      <c r="BX104" s="3" t="str">
        <f t="shared" ca="1" si="357"/>
        <v xml:space="preserve"> </v>
      </c>
      <c r="BY104" s="3" t="str">
        <f t="shared" ca="1" si="541"/>
        <v/>
      </c>
      <c r="BZ104" s="3" t="str">
        <f t="shared" ca="1" si="541"/>
        <v/>
      </c>
      <c r="CA104" s="3" t="str">
        <f t="shared" ca="1" si="541"/>
        <v/>
      </c>
      <c r="CB104" s="3" t="str">
        <f t="shared" ca="1" si="541"/>
        <v/>
      </c>
      <c r="CC104" s="3" t="str">
        <f t="shared" ca="1" si="542"/>
        <v/>
      </c>
      <c r="CD104" s="3" t="str">
        <f t="shared" ca="1" si="358"/>
        <v/>
      </c>
      <c r="CE104" s="3" t="str">
        <f t="shared" ca="1" si="359"/>
        <v/>
      </c>
      <c r="CF104" s="3" t="str">
        <f t="shared" si="360"/>
        <v/>
      </c>
      <c r="CG104" s="37" t="e">
        <f t="shared" ca="1" si="361"/>
        <v>#N/A</v>
      </c>
      <c r="CH104" s="3" t="str">
        <f t="shared" si="362"/>
        <v/>
      </c>
      <c r="CI104" s="3">
        <f t="shared" si="439"/>
        <v>0</v>
      </c>
      <c r="CJ104" s="3">
        <f t="shared" si="529"/>
        <v>1</v>
      </c>
      <c r="CK104" s="3">
        <f t="shared" si="440"/>
        <v>0</v>
      </c>
      <c r="CL104" s="3" t="str">
        <f t="shared" ca="1" si="363"/>
        <v xml:space="preserve"> </v>
      </c>
      <c r="CM104" s="3" t="str">
        <f t="shared" ca="1" si="543"/>
        <v/>
      </c>
      <c r="CN104" s="3" t="str">
        <f t="shared" ca="1" si="543"/>
        <v/>
      </c>
      <c r="CO104" s="3" t="str">
        <f t="shared" ca="1" si="543"/>
        <v/>
      </c>
      <c r="CP104" s="3" t="str">
        <f t="shared" ca="1" si="543"/>
        <v/>
      </c>
      <c r="CQ104" s="3" t="str">
        <f t="shared" ca="1" si="544"/>
        <v/>
      </c>
      <c r="CR104" s="3" t="str">
        <f t="shared" ca="1" si="441"/>
        <v/>
      </c>
      <c r="CS104" s="3" t="str">
        <f t="shared" ca="1" si="364"/>
        <v/>
      </c>
      <c r="CT104" s="3" t="str">
        <f t="shared" si="442"/>
        <v/>
      </c>
      <c r="CU104" s="37" t="e">
        <f t="shared" ca="1" si="443"/>
        <v>#N/A</v>
      </c>
      <c r="CW104" s="3" t="str">
        <f t="shared" ca="1" si="444"/>
        <v/>
      </c>
      <c r="CX104" s="3">
        <f t="shared" ca="1" si="530"/>
        <v>0</v>
      </c>
      <c r="CY104" s="2">
        <f t="shared" ca="1" si="445"/>
        <v>0</v>
      </c>
      <c r="CZ104" s="3" t="str">
        <f t="shared" ca="1" si="365"/>
        <v/>
      </c>
      <c r="DA104" s="3" t="str">
        <f t="shared" ca="1" si="366"/>
        <v/>
      </c>
      <c r="DB104" s="3" t="str">
        <f t="shared" ca="1" si="367"/>
        <v/>
      </c>
      <c r="DC104" s="3" t="str">
        <f t="shared" ca="1" si="368"/>
        <v/>
      </c>
      <c r="DD104" s="37" t="e">
        <f t="shared" ca="1" si="369"/>
        <v>#N/A</v>
      </c>
      <c r="DE104" s="3" t="str">
        <f t="shared" ca="1" si="446"/>
        <v/>
      </c>
      <c r="DF104" s="3">
        <f t="shared" ca="1" si="531"/>
        <v>0</v>
      </c>
      <c r="DG104" s="2">
        <f t="shared" ca="1" si="447"/>
        <v>0</v>
      </c>
      <c r="DH104" s="3" t="str">
        <f t="shared" ca="1" si="370"/>
        <v/>
      </c>
      <c r="DI104" s="3" t="str">
        <f t="shared" ca="1" si="568"/>
        <v/>
      </c>
      <c r="DJ104" s="3" t="str">
        <f t="shared" ca="1" si="371"/>
        <v/>
      </c>
      <c r="DK104" s="3" t="str">
        <f t="shared" ca="1" si="448"/>
        <v/>
      </c>
      <c r="DL104" s="37" t="e">
        <f t="shared" ca="1" si="372"/>
        <v>#N/A</v>
      </c>
      <c r="DN104" s="2" t="str">
        <f t="shared" si="373"/>
        <v xml:space="preserve"> </v>
      </c>
      <c r="DO104" s="3" t="str">
        <f t="shared" si="449"/>
        <v xml:space="preserve"> </v>
      </c>
      <c r="DP104" s="3" t="str">
        <f t="shared" si="450"/>
        <v xml:space="preserve"> </v>
      </c>
      <c r="DT104" s="37" t="e">
        <f t="shared" si="374"/>
        <v>#N/A</v>
      </c>
      <c r="DU104" s="7">
        <v>97</v>
      </c>
      <c r="DV104" s="7">
        <v>40</v>
      </c>
      <c r="DW104" s="7">
        <v>58</v>
      </c>
      <c r="DX104" s="7"/>
      <c r="DY104" s="7" t="e">
        <f t="shared" si="375"/>
        <v>#NUM!</v>
      </c>
      <c r="DZ104" s="7" t="e">
        <f t="shared" si="376"/>
        <v>#NUM!</v>
      </c>
      <c r="EA104" s="7" t="e">
        <f t="shared" si="377"/>
        <v>#NUM!</v>
      </c>
      <c r="EB104" s="7" t="e">
        <f t="shared" si="451"/>
        <v>#NUM!</v>
      </c>
      <c r="EC104" s="3" t="e">
        <f t="shared" si="378"/>
        <v>#NUM!</v>
      </c>
      <c r="ED104" s="3" t="str">
        <f t="shared" si="452"/>
        <v/>
      </c>
      <c r="EE104" s="3" t="e">
        <f t="shared" si="453"/>
        <v>#DIV/0!</v>
      </c>
      <c r="EF104" s="3" t="str">
        <f t="shared" si="454"/>
        <v/>
      </c>
      <c r="EG104" s="3" t="str">
        <f t="shared" si="455"/>
        <v/>
      </c>
      <c r="EH104" s="3" t="str">
        <f t="shared" si="456"/>
        <v/>
      </c>
      <c r="EI104" s="3" t="str">
        <f t="shared" si="457"/>
        <v/>
      </c>
      <c r="EJ104" s="3" t="e">
        <f t="shared" si="458"/>
        <v>#DIV/0!</v>
      </c>
      <c r="EK104" s="3" t="e">
        <f t="shared" si="459"/>
        <v>#DIV/0!</v>
      </c>
      <c r="EL104" s="3" t="str">
        <f t="shared" si="460"/>
        <v/>
      </c>
      <c r="EM104" s="3" t="str">
        <f t="shared" si="461"/>
        <v/>
      </c>
      <c r="EN104" s="3" t="str">
        <f t="shared" si="462"/>
        <v/>
      </c>
      <c r="EO104" s="3" t="e">
        <f t="shared" si="463"/>
        <v>#DIV/0!</v>
      </c>
      <c r="EP104" s="3" t="e">
        <f t="shared" si="464"/>
        <v>#DIV/0!</v>
      </c>
      <c r="EQ104" s="3" t="str">
        <f t="shared" si="465"/>
        <v/>
      </c>
      <c r="ER104" s="3" t="str">
        <f t="shared" si="466"/>
        <v/>
      </c>
      <c r="ES104" s="3" t="e">
        <f t="shared" si="467"/>
        <v>#DIV/0!</v>
      </c>
      <c r="ET104" s="3" t="e">
        <f t="shared" si="468"/>
        <v>#DIV/0!</v>
      </c>
      <c r="EU104" s="3" t="str">
        <f t="shared" si="469"/>
        <v/>
      </c>
      <c r="EV104" s="3" t="e">
        <f t="shared" si="470"/>
        <v>#DIV/0!</v>
      </c>
      <c r="EW104" s="3" t="e">
        <f t="shared" si="471"/>
        <v>#DIV/0!</v>
      </c>
      <c r="EX104" s="3" t="e">
        <f t="shared" si="472"/>
        <v>#NUM!</v>
      </c>
      <c r="EZ104" s="40">
        <f t="shared" si="379"/>
        <v>1</v>
      </c>
      <c r="FA104" s="9" t="e">
        <f t="shared" si="380"/>
        <v>#NUM!</v>
      </c>
      <c r="FB104" s="9" t="e">
        <f t="shared" si="381"/>
        <v>#N/A</v>
      </c>
      <c r="FC104" s="9" t="e">
        <f t="shared" si="382"/>
        <v>#N/A</v>
      </c>
      <c r="FD104" s="9" t="e">
        <f t="shared" si="383"/>
        <v>#N/A</v>
      </c>
      <c r="FE104" s="3" t="e">
        <f t="shared" si="473"/>
        <v>#NUM!</v>
      </c>
      <c r="FG104" s="3" t="str">
        <f t="shared" si="474"/>
        <v/>
      </c>
      <c r="FH104" s="3" t="e">
        <f t="shared" si="475"/>
        <v>#DIV/0!</v>
      </c>
      <c r="FI104" s="3" t="str">
        <f t="shared" si="476"/>
        <v/>
      </c>
      <c r="FJ104" s="3" t="str">
        <f t="shared" si="477"/>
        <v/>
      </c>
      <c r="FK104" s="3" t="str">
        <f t="shared" si="478"/>
        <v/>
      </c>
      <c r="FL104" s="3" t="str">
        <f t="shared" si="479"/>
        <v/>
      </c>
      <c r="FM104" s="3" t="e">
        <f t="shared" si="480"/>
        <v>#DIV/0!</v>
      </c>
      <c r="FN104" s="3" t="e">
        <f t="shared" si="481"/>
        <v>#DIV/0!</v>
      </c>
      <c r="FO104" s="3" t="str">
        <f t="shared" si="482"/>
        <v/>
      </c>
      <c r="FP104" s="3" t="str">
        <f t="shared" si="483"/>
        <v/>
      </c>
      <c r="FQ104" s="3" t="str">
        <f t="shared" si="484"/>
        <v/>
      </c>
      <c r="FR104" s="3" t="e">
        <f t="shared" si="485"/>
        <v>#DIV/0!</v>
      </c>
      <c r="FS104" s="3" t="e">
        <f t="shared" si="486"/>
        <v>#DIV/0!</v>
      </c>
      <c r="FT104" s="3" t="str">
        <f t="shared" si="487"/>
        <v/>
      </c>
      <c r="FU104" s="3" t="str">
        <f t="shared" si="488"/>
        <v/>
      </c>
      <c r="FV104" s="3" t="e">
        <f t="shared" si="489"/>
        <v>#DIV/0!</v>
      </c>
      <c r="FW104" s="3" t="e">
        <f t="shared" si="490"/>
        <v>#DIV/0!</v>
      </c>
      <c r="FX104" s="3" t="str">
        <f t="shared" si="491"/>
        <v/>
      </c>
      <c r="FY104" s="3" t="e">
        <f t="shared" si="492"/>
        <v>#DIV/0!</v>
      </c>
      <c r="FZ104" s="3" t="e">
        <f t="shared" si="493"/>
        <v>#DIV/0!</v>
      </c>
      <c r="GA104" s="3" t="e">
        <f t="shared" si="494"/>
        <v>#NUM!</v>
      </c>
      <c r="GB104" s="3" t="str">
        <f t="shared" si="495"/>
        <v/>
      </c>
      <c r="GC104" s="3" t="str">
        <f t="shared" si="496"/>
        <v/>
      </c>
      <c r="GD104" s="3" t="str">
        <f t="shared" si="497"/>
        <v/>
      </c>
      <c r="GE104" s="3" t="str">
        <f t="shared" si="498"/>
        <v/>
      </c>
      <c r="GF104" s="3" t="str">
        <f t="shared" si="499"/>
        <v/>
      </c>
      <c r="GG104" s="3" t="str">
        <f t="shared" si="500"/>
        <v/>
      </c>
      <c r="GI104" s="9" t="str">
        <f t="shared" si="532"/>
        <v/>
      </c>
      <c r="GJ104" s="9" t="str">
        <f t="shared" si="501"/>
        <v/>
      </c>
      <c r="GK104" s="9" t="str">
        <f t="shared" si="502"/>
        <v/>
      </c>
      <c r="GL104" s="41" t="e">
        <f t="shared" si="503"/>
        <v>#DIV/0!</v>
      </c>
      <c r="GM104" s="41" t="e">
        <f t="shared" si="504"/>
        <v>#DIV/0!</v>
      </c>
      <c r="GN104" s="41" t="e">
        <f t="shared" si="384"/>
        <v>#N/A</v>
      </c>
      <c r="GO104" s="41" t="e">
        <f t="shared" si="385"/>
        <v>#N/A</v>
      </c>
      <c r="GP104" s="3" t="e">
        <f t="shared" si="505"/>
        <v>#NUM!</v>
      </c>
      <c r="GQ104" s="55" t="e">
        <f t="shared" si="386"/>
        <v>#NUM!</v>
      </c>
      <c r="GR104" s="55" t="e">
        <f t="shared" si="387"/>
        <v>#NUM!</v>
      </c>
      <c r="GS104" s="3" t="e">
        <f t="shared" si="388"/>
        <v>#NUM!</v>
      </c>
      <c r="GT104" s="3" t="e">
        <f t="shared" si="389"/>
        <v>#NUM!</v>
      </c>
      <c r="GU104" s="3" t="e">
        <f t="shared" si="390"/>
        <v>#NUM!</v>
      </c>
      <c r="GV104" s="3" t="e">
        <f t="shared" si="391"/>
        <v>#NUM!</v>
      </c>
      <c r="GX104" s="37" t="e">
        <f t="shared" si="392"/>
        <v>#NUM!</v>
      </c>
      <c r="GZ104" s="3" t="e">
        <f t="shared" si="393"/>
        <v>#NUM!</v>
      </c>
      <c r="HA104" s="3" t="e">
        <f t="shared" ca="1" si="533"/>
        <v>#NUM!</v>
      </c>
      <c r="HB104" s="2" t="e">
        <f t="shared" ca="1" si="536"/>
        <v>#NUM!</v>
      </c>
      <c r="HC104" s="2" t="e">
        <f t="shared" ca="1" si="537"/>
        <v>#NUM!</v>
      </c>
      <c r="HD104" s="39" t="e">
        <f t="shared" ca="1" si="506"/>
        <v>#NUM!</v>
      </c>
      <c r="HF104" s="3" t="str">
        <f t="shared" si="394"/>
        <v/>
      </c>
      <c r="HG104" s="3" t="str">
        <f t="shared" si="395"/>
        <v/>
      </c>
      <c r="HH104" s="3" t="str">
        <f t="shared" ca="1" si="545"/>
        <v xml:space="preserve"> </v>
      </c>
      <c r="HI104" s="3" t="str">
        <f t="shared" ca="1" si="546"/>
        <v/>
      </c>
      <c r="HJ104" s="3" t="str">
        <f t="shared" ca="1" si="546"/>
        <v/>
      </c>
      <c r="HK104" s="3" t="str">
        <f t="shared" ca="1" si="546"/>
        <v/>
      </c>
      <c r="HL104" s="3" t="str">
        <f t="shared" ca="1" si="546"/>
        <v/>
      </c>
      <c r="HM104" s="3" t="str">
        <f t="shared" ca="1" si="547"/>
        <v/>
      </c>
      <c r="HN104" s="3" t="str">
        <f t="shared" ca="1" si="547"/>
        <v/>
      </c>
      <c r="HO104" s="3" t="str">
        <f t="shared" ca="1" si="547"/>
        <v/>
      </c>
      <c r="HP104" s="37" t="e">
        <f t="shared" ca="1" si="396"/>
        <v>#N/A</v>
      </c>
      <c r="HQ104" s="3" t="str">
        <f t="shared" ca="1" si="548"/>
        <v xml:space="preserve"> </v>
      </c>
      <c r="HR104" s="3" t="str">
        <f t="shared" ca="1" si="549"/>
        <v/>
      </c>
      <c r="HS104" s="3" t="str">
        <f t="shared" ca="1" si="549"/>
        <v/>
      </c>
      <c r="HT104" s="3" t="str">
        <f t="shared" ca="1" si="549"/>
        <v/>
      </c>
      <c r="HU104" s="3" t="str">
        <f t="shared" ca="1" si="549"/>
        <v/>
      </c>
      <c r="HV104" s="3" t="str">
        <f t="shared" ca="1" si="550"/>
        <v/>
      </c>
      <c r="HW104" s="3" t="str">
        <f t="shared" ca="1" si="550"/>
        <v/>
      </c>
      <c r="HX104" s="3" t="str">
        <f t="shared" ca="1" si="550"/>
        <v/>
      </c>
      <c r="HY104" s="37" t="e">
        <f t="shared" ca="1" si="397"/>
        <v>#N/A</v>
      </c>
      <c r="IA104" s="3" t="e">
        <f t="shared" ca="1" si="507"/>
        <v>#NUM!</v>
      </c>
      <c r="IB104" s="3" t="e">
        <f t="shared" ca="1" si="534"/>
        <v>#NUM!</v>
      </c>
      <c r="IC104" s="2" t="e">
        <f t="shared" ca="1" si="508"/>
        <v>#NUM!</v>
      </c>
      <c r="ID104" s="37" t="e">
        <f t="shared" ca="1" si="398"/>
        <v>#NUM!</v>
      </c>
      <c r="IE104" s="3" t="e">
        <f t="shared" ca="1" si="509"/>
        <v>#NUM!</v>
      </c>
      <c r="IF104" s="3" t="e">
        <f t="shared" ca="1" si="510"/>
        <v>#NUM!</v>
      </c>
      <c r="IG104" s="2" t="e">
        <f t="shared" ca="1" si="511"/>
        <v>#NUM!</v>
      </c>
      <c r="IH104" s="37" t="e">
        <f t="shared" ca="1" si="399"/>
        <v>#NUM!</v>
      </c>
      <c r="II104" s="3" t="e">
        <f t="shared" si="512"/>
        <v>#N/A</v>
      </c>
      <c r="IJ104" s="3" t="e">
        <f t="shared" si="513"/>
        <v>#N/A</v>
      </c>
      <c r="IK104" s="3" t="e">
        <f t="shared" ca="1" si="557"/>
        <v>#N/A</v>
      </c>
      <c r="IL104" s="3" t="e">
        <f t="shared" ca="1" si="558"/>
        <v>#N/A</v>
      </c>
      <c r="IM104" s="3" t="e">
        <f t="shared" ca="1" si="558"/>
        <v>#N/A</v>
      </c>
      <c r="IN104" s="3" t="e">
        <f t="shared" ca="1" si="558"/>
        <v>#N/A</v>
      </c>
      <c r="IO104" s="3" t="e">
        <f t="shared" ca="1" si="558"/>
        <v>#N/A</v>
      </c>
      <c r="IP104" s="3" t="e">
        <f t="shared" ca="1" si="559"/>
        <v>#N/A</v>
      </c>
      <c r="IQ104" s="3" t="e">
        <f t="shared" ca="1" si="559"/>
        <v>#N/A</v>
      </c>
      <c r="IR104" s="3" t="e">
        <f t="shared" ca="1" si="559"/>
        <v>#N/A</v>
      </c>
      <c r="IS104" s="3" t="e">
        <f t="shared" ca="1" si="559"/>
        <v>#N/A</v>
      </c>
      <c r="IT104" s="3" t="e">
        <f t="shared" ca="1" si="560"/>
        <v>#N/A</v>
      </c>
      <c r="IU104" s="3" t="e">
        <f t="shared" ca="1" si="560"/>
        <v>#N/A</v>
      </c>
      <c r="IV104" s="3" t="e">
        <f t="shared" ca="1" si="560"/>
        <v>#N/A</v>
      </c>
      <c r="IW104" s="3" t="e">
        <f t="shared" ca="1" si="560"/>
        <v>#N/A</v>
      </c>
      <c r="IX104" s="3" t="e">
        <f t="shared" ca="1" si="561"/>
        <v>#N/A</v>
      </c>
      <c r="IY104" s="3" t="e">
        <f t="shared" ca="1" si="561"/>
        <v>#N/A</v>
      </c>
      <c r="IZ104" s="37" t="e">
        <f t="shared" ca="1" si="400"/>
        <v>#N/A</v>
      </c>
      <c r="JB104" s="3" t="str">
        <f t="shared" si="514"/>
        <v/>
      </c>
      <c r="JC104" s="55" t="e">
        <f t="shared" si="401"/>
        <v>#NUM!</v>
      </c>
      <c r="JD104" s="41" t="e">
        <f t="shared" si="515"/>
        <v>#NUM!</v>
      </c>
      <c r="JE104" s="41" t="e">
        <f t="shared" si="516"/>
        <v>#NUM!</v>
      </c>
      <c r="JF104" s="3" t="e">
        <f t="shared" si="517"/>
        <v>#NUM!</v>
      </c>
      <c r="JG104" s="41" t="e">
        <f t="shared" si="518"/>
        <v>#NUM!</v>
      </c>
      <c r="JH104" s="41" t="e">
        <f t="shared" si="519"/>
        <v>#NUM!</v>
      </c>
      <c r="JJ104" s="37" t="e">
        <f t="shared" si="520"/>
        <v>#NUM!</v>
      </c>
      <c r="JL104" s="3" t="e">
        <f t="shared" si="521"/>
        <v>#NUM!</v>
      </c>
      <c r="JM104" s="3" t="e">
        <f t="shared" ca="1" si="535"/>
        <v>#NUM!</v>
      </c>
      <c r="JP104" s="37" t="e">
        <f t="shared" ca="1" si="522"/>
        <v>#NUM!</v>
      </c>
      <c r="JR104" s="37" t="str">
        <f t="shared" si="523"/>
        <v/>
      </c>
      <c r="JS104" s="3" t="str">
        <f t="shared" si="524"/>
        <v/>
      </c>
      <c r="JT104" s="3" t="str">
        <f t="shared" ca="1" si="551"/>
        <v xml:space="preserve"> </v>
      </c>
      <c r="JU104" s="3" t="str">
        <f t="shared" ca="1" si="552"/>
        <v/>
      </c>
      <c r="JV104" s="3" t="str">
        <f t="shared" ca="1" si="552"/>
        <v/>
      </c>
      <c r="JW104" s="3" t="str">
        <f t="shared" ca="1" si="552"/>
        <v/>
      </c>
      <c r="JX104" s="3" t="str">
        <f t="shared" ca="1" si="552"/>
        <v/>
      </c>
      <c r="JY104" s="3" t="str">
        <f t="shared" ca="1" si="553"/>
        <v/>
      </c>
      <c r="JZ104" s="3" t="str">
        <f t="shared" ca="1" si="553"/>
        <v/>
      </c>
      <c r="KA104" s="3" t="str">
        <f t="shared" ca="1" si="553"/>
        <v/>
      </c>
      <c r="KB104" s="3" t="e">
        <f t="shared" ca="1" si="525"/>
        <v>#N/A</v>
      </c>
      <c r="KC104" s="3" t="str">
        <f t="shared" ca="1" si="554"/>
        <v xml:space="preserve"> </v>
      </c>
      <c r="KD104" s="3" t="str">
        <f t="shared" ca="1" si="555"/>
        <v/>
      </c>
      <c r="KE104" s="3" t="str">
        <f t="shared" ca="1" si="555"/>
        <v/>
      </c>
      <c r="KF104" s="3" t="str">
        <f t="shared" ca="1" si="555"/>
        <v/>
      </c>
      <c r="KG104" s="3" t="str">
        <f t="shared" ca="1" si="555"/>
        <v/>
      </c>
      <c r="KH104" s="3" t="str">
        <f t="shared" ca="1" si="556"/>
        <v/>
      </c>
      <c r="KI104" s="3" t="str">
        <f t="shared" ca="1" si="556"/>
        <v/>
      </c>
      <c r="KJ104" s="3" t="str">
        <f t="shared" ca="1" si="556"/>
        <v/>
      </c>
      <c r="KK104" s="3" t="e">
        <f t="shared" ca="1" si="526"/>
        <v>#N/A</v>
      </c>
      <c r="KU104" s="3" t="e">
        <f t="shared" si="527"/>
        <v>#NUM!</v>
      </c>
      <c r="KV104" s="3" t="e">
        <f t="shared" si="528"/>
        <v>#NUM!</v>
      </c>
      <c r="KW104" s="3" t="e">
        <f t="shared" ca="1" si="562"/>
        <v>#NUM!</v>
      </c>
      <c r="KX104" s="3" t="e">
        <f t="shared" ca="1" si="563"/>
        <v>#NUM!</v>
      </c>
      <c r="KY104" s="3" t="e">
        <f t="shared" ca="1" si="563"/>
        <v>#NUM!</v>
      </c>
      <c r="KZ104" s="3" t="e">
        <f t="shared" ca="1" si="563"/>
        <v>#NUM!</v>
      </c>
      <c r="LA104" s="3" t="e">
        <f t="shared" ca="1" si="563"/>
        <v>#NUM!</v>
      </c>
      <c r="LB104" s="3" t="e">
        <f t="shared" ca="1" si="564"/>
        <v>#NUM!</v>
      </c>
      <c r="LC104" s="3" t="e">
        <f t="shared" ca="1" si="564"/>
        <v>#NUM!</v>
      </c>
      <c r="LD104" s="3" t="e">
        <f t="shared" ca="1" si="564"/>
        <v>#NUM!</v>
      </c>
      <c r="LE104" s="3" t="e">
        <f t="shared" ca="1" si="564"/>
        <v>#NUM!</v>
      </c>
      <c r="LF104" s="3" t="e">
        <f t="shared" ca="1" si="565"/>
        <v>#NUM!</v>
      </c>
      <c r="LG104" s="3" t="e">
        <f t="shared" ca="1" si="565"/>
        <v>#NUM!</v>
      </c>
      <c r="LH104" s="3" t="e">
        <f t="shared" ca="1" si="565"/>
        <v>#NUM!</v>
      </c>
      <c r="LI104" s="3" t="e">
        <f t="shared" ca="1" si="565"/>
        <v>#NUM!</v>
      </c>
      <c r="LJ104" s="3" t="e">
        <f t="shared" ca="1" si="566"/>
        <v>#NUM!</v>
      </c>
      <c r="LK104" s="3" t="e">
        <f t="shared" ca="1" si="566"/>
        <v>#NUM!</v>
      </c>
      <c r="LL104" s="37" t="e">
        <f t="shared" ca="1" si="402"/>
        <v>#NUM!</v>
      </c>
    </row>
    <row r="105" spans="1:324" s="3" customFormat="1">
      <c r="A105" s="42" t="e">
        <f>IF(D105="","",Data!C113)</f>
        <v>#N/A</v>
      </c>
      <c r="B105" s="5" t="e">
        <f>IF(D105="","",Data!B113)</f>
        <v>#N/A</v>
      </c>
      <c r="C105" s="3">
        <v>97</v>
      </c>
      <c r="D105" s="3" t="e">
        <f>IF(Data!C113="", NA(), Data!C113)</f>
        <v>#N/A</v>
      </c>
      <c r="E105" s="3" t="str">
        <f>IF(Data!C113="", " ", Data!D113)</f>
        <v xml:space="preserve"> </v>
      </c>
      <c r="F105" s="3" t="str">
        <f>IF(E105=" "," ",Data!F$26)</f>
        <v xml:space="preserve"> </v>
      </c>
      <c r="G105" s="3" t="str">
        <f>IF($C105&lt;Data!$F$37,"x"," ")</f>
        <v xml:space="preserve"> </v>
      </c>
      <c r="H105" s="3" t="e">
        <f>IF(I105="",#REF!,I105)</f>
        <v>#N/A</v>
      </c>
      <c r="I105" s="2" t="e">
        <f t="shared" si="403"/>
        <v>#N/A</v>
      </c>
      <c r="J105" s="3" t="str">
        <f>IF(AND(Data!$F$37&lt;&gt;""),IF(AD105=$E105,1,""))</f>
        <v/>
      </c>
      <c r="K105" s="3">
        <f>IF(AND(Data!$F$40&lt;&gt;""),IF(AE105=$E105,2,""))</f>
        <v>2</v>
      </c>
      <c r="L105" s="3" t="str">
        <f>IF(AND(Data!$F$43&lt;&gt;""),IF(AF105=$E105,3,""))</f>
        <v/>
      </c>
      <c r="M105" s="3" t="str">
        <f>IF(AND(Data!$F$46&lt;&gt;""),IF(AG105=$E105,4,""))</f>
        <v/>
      </c>
      <c r="N105" s="3" t="str">
        <f>IF(AND(Data!$F$49&lt;&gt;""),IF(AH105=$E105,5,""))</f>
        <v/>
      </c>
      <c r="O105" s="3" t="str">
        <f>IF(AND(Calc!$LQ$3&lt;&gt;""),IF(AI105=$E105,6,""))</f>
        <v/>
      </c>
      <c r="P105" s="3">
        <f t="shared" si="404"/>
        <v>2</v>
      </c>
      <c r="Q105" s="3">
        <f t="shared" si="405"/>
        <v>2</v>
      </c>
      <c r="R105" s="3" t="str">
        <f t="shared" si="406"/>
        <v/>
      </c>
      <c r="S105" s="3" t="str">
        <f t="shared" si="407"/>
        <v/>
      </c>
      <c r="T105" s="3" t="str">
        <f t="shared" si="408"/>
        <v/>
      </c>
      <c r="U105" s="3">
        <f t="shared" si="409"/>
        <v>2</v>
      </c>
      <c r="V105" s="3">
        <f t="shared" si="410"/>
        <v>2</v>
      </c>
      <c r="W105" s="3" t="str">
        <f t="shared" si="411"/>
        <v/>
      </c>
      <c r="X105" s="3" t="str">
        <f t="shared" si="412"/>
        <v/>
      </c>
      <c r="Y105" s="3">
        <f t="shared" si="413"/>
        <v>2</v>
      </c>
      <c r="Z105" s="3">
        <f t="shared" si="414"/>
        <v>2</v>
      </c>
      <c r="AA105" s="3" t="str">
        <f t="shared" si="415"/>
        <v/>
      </c>
      <c r="AB105" s="3">
        <f t="shared" si="416"/>
        <v>2</v>
      </c>
      <c r="AC105" s="49">
        <f t="shared" si="417"/>
        <v>2</v>
      </c>
      <c r="AD105" s="3" t="str">
        <f>IF($C105&lt;Data!$F$37,E105,"")</f>
        <v/>
      </c>
      <c r="AE105" s="3" t="str">
        <f>IF(AND($C105&gt;=Data!$F$37),IF($C105&lt;Data!$F$40,E105,""))</f>
        <v xml:space="preserve"> </v>
      </c>
      <c r="AF105" s="3" t="b">
        <f>IF(AND($C105&gt;=Data!$F$40),IF($C105&lt;Data!$F$43,E105,""))</f>
        <v>0</v>
      </c>
      <c r="AG105" s="3" t="b">
        <f>IF(AND($C105&gt;=Data!$F$43),IF($C105&lt;Data!$F$46,E105,""))</f>
        <v>0</v>
      </c>
      <c r="AH105" s="3" t="b">
        <f>IF(AND($C105&gt;=Data!$F$46),IF($C105&lt;Data!$F$49,E105,""))</f>
        <v>0</v>
      </c>
      <c r="AI105" s="3" t="b">
        <f>IF(AND($C105&gt;=Data!$F$49),IF($C105&lt;=Calc!$LQ$3,E105,""))</f>
        <v>0</v>
      </c>
      <c r="AJ105" s="3" t="str">
        <f t="shared" ref="AJ105:AJ136" si="569">IF(G105=" "," ", E105)</f>
        <v xml:space="preserve"> </v>
      </c>
      <c r="AK105" s="3" t="str">
        <f t="shared" si="350"/>
        <v/>
      </c>
      <c r="AL105" s="3" t="e">
        <f t="shared" si="418"/>
        <v>#NUM!</v>
      </c>
      <c r="AM105" s="3" t="str">
        <f t="shared" si="419"/>
        <v/>
      </c>
      <c r="AN105" s="3" t="str">
        <f t="shared" si="420"/>
        <v/>
      </c>
      <c r="AO105" s="3" t="str">
        <f t="shared" si="421"/>
        <v/>
      </c>
      <c r="AP105" s="3" t="str">
        <f t="shared" si="422"/>
        <v/>
      </c>
      <c r="AQ105" s="3" t="e">
        <f t="shared" si="338"/>
        <v>#NUM!</v>
      </c>
      <c r="AR105" s="3" t="e">
        <f t="shared" si="339"/>
        <v>#NUM!</v>
      </c>
      <c r="AS105" s="3" t="str">
        <f t="shared" si="340"/>
        <v/>
      </c>
      <c r="AT105" s="3" t="str">
        <f t="shared" si="423"/>
        <v/>
      </c>
      <c r="AU105" s="3" t="str">
        <f t="shared" si="424"/>
        <v/>
      </c>
      <c r="AV105" s="3" t="e">
        <f t="shared" si="425"/>
        <v>#NUM!</v>
      </c>
      <c r="AW105" s="3" t="e">
        <f t="shared" si="426"/>
        <v>#NUM!</v>
      </c>
      <c r="AX105" s="3" t="str">
        <f t="shared" si="427"/>
        <v/>
      </c>
      <c r="AY105" s="3" t="str">
        <f t="shared" si="428"/>
        <v/>
      </c>
      <c r="AZ105" s="3" t="e">
        <f t="shared" si="429"/>
        <v>#NUM!</v>
      </c>
      <c r="BA105" s="3" t="e">
        <f t="shared" si="430"/>
        <v>#NUM!</v>
      </c>
      <c r="BB105" s="3" t="str">
        <f t="shared" si="431"/>
        <v/>
      </c>
      <c r="BC105" s="3" t="e">
        <f t="shared" si="432"/>
        <v>#NUM!</v>
      </c>
      <c r="BD105" s="3" t="e">
        <f t="shared" si="433"/>
        <v>#NUM!</v>
      </c>
      <c r="BE105" s="3" t="e">
        <f t="shared" si="434"/>
        <v>#NUM!</v>
      </c>
      <c r="BF105" s="9" t="e">
        <f t="shared" ref="BF105:BF136" si="570">IF(G105="x",AK105, #N/A)</f>
        <v>#N/A</v>
      </c>
      <c r="BG105" s="3" t="e">
        <f t="shared" ref="BG105:BG136" si="571">IF(OR(AND(COUNT(E105)=1, G105="x"), COUNT(E105)=0), NA(), $AK$9)</f>
        <v>#N/A</v>
      </c>
      <c r="BH105" s="3" t="e">
        <f t="shared" si="567"/>
        <v>#N/A</v>
      </c>
      <c r="BI105" s="3" t="e">
        <f t="shared" si="435"/>
        <v>#NUM!</v>
      </c>
      <c r="BJ105" s="44" t="str">
        <f t="shared" si="436"/>
        <v/>
      </c>
      <c r="BK105" s="52">
        <f t="shared" ref="BK105:BK136" si="572">IF(COUNT(E105)=0,2,IF(E105&gt;BJ105,1,IF(E105=BJ105,0,2)))</f>
        <v>2</v>
      </c>
      <c r="BL105" s="52" t="str">
        <f t="shared" ca="1" si="538"/>
        <v xml:space="preserve"> </v>
      </c>
      <c r="BM105" s="52" t="str">
        <f t="shared" ca="1" si="539"/>
        <v xml:space="preserve"> </v>
      </c>
      <c r="BN105" s="52" t="str">
        <f t="shared" ca="1" si="539"/>
        <v xml:space="preserve"> </v>
      </c>
      <c r="BO105" s="52" t="str">
        <f t="shared" ca="1" si="539"/>
        <v xml:space="preserve"> </v>
      </c>
      <c r="BP105" s="52" t="str">
        <f t="shared" ca="1" si="539"/>
        <v xml:space="preserve"> </v>
      </c>
      <c r="BQ105" s="52" t="str">
        <f t="shared" ca="1" si="540"/>
        <v xml:space="preserve"> </v>
      </c>
      <c r="BR105" s="52" t="e">
        <f t="shared" ref="BR105:BR136" ca="1" si="573">IF(SUM(BL105:BQ105)=0, NA(),E105)</f>
        <v>#N/A</v>
      </c>
      <c r="BS105" s="52"/>
      <c r="BT105" s="3" t="str">
        <f t="shared" ref="BT105:BT136" si="574">IF(COUNT(E105)=0,"", IF(E105&gt;=BJ105,1,""))</f>
        <v/>
      </c>
      <c r="BU105" s="3">
        <f t="shared" ref="BU105:BU136" si="575">IF(E105=BJ105,1,0)</f>
        <v>0</v>
      </c>
      <c r="BV105" s="3">
        <f t="shared" si="437"/>
        <v>1</v>
      </c>
      <c r="BW105" s="3">
        <f t="shared" si="438"/>
        <v>0</v>
      </c>
      <c r="BX105" s="3" t="str">
        <f t="shared" ref="BX105:BX136" ca="1" si="576">IF(AND(G105=" ",OFFSET(G105,-5,0)="x"), " ", IF(BW105&gt;5, 1, " "))</f>
        <v xml:space="preserve"> </v>
      </c>
      <c r="BY105" s="3" t="str">
        <f t="shared" ca="1" si="541"/>
        <v/>
      </c>
      <c r="BZ105" s="3" t="str">
        <f t="shared" ca="1" si="541"/>
        <v/>
      </c>
      <c r="CA105" s="3" t="str">
        <f t="shared" ca="1" si="541"/>
        <v/>
      </c>
      <c r="CB105" s="3" t="str">
        <f t="shared" ca="1" si="541"/>
        <v/>
      </c>
      <c r="CC105" s="3" t="str">
        <f t="shared" ca="1" si="542"/>
        <v/>
      </c>
      <c r="CD105" s="3" t="str">
        <f t="shared" ca="1" si="358"/>
        <v/>
      </c>
      <c r="CE105" s="3" t="str">
        <f t="shared" ref="CE105:CE136" ca="1" si="577">IF(SUM(CC105:CC106)=0,"",IF(E105&lt;BJ105,"",1))</f>
        <v/>
      </c>
      <c r="CF105" s="3" t="str">
        <f t="shared" ref="CF105:CF136" si="578">IF(BW106&lt;=BW105,"",IF(CE105="","",1))</f>
        <v/>
      </c>
      <c r="CG105" s="37" t="e">
        <f t="shared" ref="CG105:CG136" ca="1" si="579">IF(SUM(BX105:CD105)=0, NA(),E105)</f>
        <v>#N/A</v>
      </c>
      <c r="CH105" s="3" t="str">
        <f t="shared" ref="CH105:CH136" si="580">IF(COUNT(E105)=0,"", IF(E105&lt;=BJ105,1,""))</f>
        <v/>
      </c>
      <c r="CI105" s="3">
        <f t="shared" si="439"/>
        <v>0</v>
      </c>
      <c r="CJ105" s="3">
        <f t="shared" si="529"/>
        <v>1</v>
      </c>
      <c r="CK105" s="3">
        <f t="shared" si="440"/>
        <v>0</v>
      </c>
      <c r="CL105" s="3" t="str">
        <f t="shared" ref="CL105:CL136" ca="1" si="581">IF(AND(G105=" ",OFFSET(G105,-5,0)="x"), " ", IF(CK105&gt;5, 1, " "))</f>
        <v xml:space="preserve"> </v>
      </c>
      <c r="CM105" s="3" t="str">
        <f t="shared" ca="1" si="543"/>
        <v/>
      </c>
      <c r="CN105" s="3" t="str">
        <f t="shared" ca="1" si="543"/>
        <v/>
      </c>
      <c r="CO105" s="3" t="str">
        <f t="shared" ca="1" si="543"/>
        <v/>
      </c>
      <c r="CP105" s="3" t="str">
        <f t="shared" ca="1" si="543"/>
        <v/>
      </c>
      <c r="CQ105" s="3" t="str">
        <f t="shared" ca="1" si="544"/>
        <v/>
      </c>
      <c r="CR105" s="3" t="str">
        <f t="shared" ca="1" si="441"/>
        <v/>
      </c>
      <c r="CS105" s="3" t="str">
        <f t="shared" ref="CS105:CS136" ca="1" si="582">IF(SUM(CQ105:CQ106)=0,"",IF(E105&gt;BJ105,"",1))</f>
        <v/>
      </c>
      <c r="CT105" s="3" t="str">
        <f t="shared" si="442"/>
        <v/>
      </c>
      <c r="CU105" s="37" t="e">
        <f t="shared" ca="1" si="443"/>
        <v>#N/A</v>
      </c>
      <c r="CW105" s="3" t="str">
        <f t="shared" ca="1" si="444"/>
        <v/>
      </c>
      <c r="CX105" s="3">
        <f t="shared" ca="1" si="530"/>
        <v>0</v>
      </c>
      <c r="CY105" s="2">
        <f t="shared" ca="1" si="445"/>
        <v>0</v>
      </c>
      <c r="CZ105" s="3" t="str">
        <f t="shared" ref="CZ105:CZ136" ca="1" si="583">IF(CY105&gt;0,E105,"")</f>
        <v/>
      </c>
      <c r="DA105" s="3" t="str">
        <f t="shared" ref="DA105:DA136" ca="1" si="584">IF(E105=BJ105,1,IF(CZ105=E105,9,""))</f>
        <v/>
      </c>
      <c r="DB105" s="3" t="str">
        <f t="shared" ref="DB105:DB136" ca="1" si="585">IF(AND(OFFSET(CY105,1,0)=1,OFFSET(DA105,1,0)=1),E105,"")</f>
        <v/>
      </c>
      <c r="DC105" s="3" t="str">
        <f t="shared" ref="DC105:DC136" ca="1" si="586">IF(DA105=9,CZ105, "")</f>
        <v/>
      </c>
      <c r="DD105" s="37" t="e">
        <f t="shared" ref="DD105:DD136" ca="1" si="587">IF(DB105=E105,E105, IF(DC105="",#N/A,E105))</f>
        <v>#N/A</v>
      </c>
      <c r="DE105" s="3" t="str">
        <f t="shared" ca="1" si="446"/>
        <v/>
      </c>
      <c r="DF105" s="3">
        <f t="shared" ca="1" si="531"/>
        <v>0</v>
      </c>
      <c r="DG105" s="2">
        <f t="shared" ca="1" si="447"/>
        <v>0</v>
      </c>
      <c r="DH105" s="3" t="str">
        <f t="shared" ref="DH105:DH136" ca="1" si="588">IF(DG105&gt;0,E105,"")</f>
        <v/>
      </c>
      <c r="DI105" s="3" t="str">
        <f t="shared" ca="1" si="568"/>
        <v/>
      </c>
      <c r="DJ105" s="3" t="str">
        <f t="shared" ref="DJ105:DJ136" ca="1" si="589">IF(AND(OFFSET(DG105,1,0)=1,OFFSET(DI105,1,0)=1),E105,"")</f>
        <v/>
      </c>
      <c r="DK105" s="3" t="str">
        <f t="shared" ca="1" si="448"/>
        <v/>
      </c>
      <c r="DL105" s="37" t="e">
        <f t="shared" ref="DL105:DL136" ca="1" si="590">IF(DJ105=E105,E105, IF(DK105="",#N/A,E105))</f>
        <v>#N/A</v>
      </c>
      <c r="DN105" s="2" t="str">
        <f t="shared" si="373"/>
        <v xml:space="preserve"> </v>
      </c>
      <c r="DO105" s="3" t="str">
        <f t="shared" si="449"/>
        <v xml:space="preserve"> </v>
      </c>
      <c r="DP105" s="3" t="str">
        <f t="shared" si="450"/>
        <v xml:space="preserve"> </v>
      </c>
      <c r="DT105" s="37" t="e">
        <f t="shared" ref="DT105:DT136" si="591">IF($DS$9=1, E105, NA())</f>
        <v>#N/A</v>
      </c>
      <c r="DU105" s="7">
        <v>98</v>
      </c>
      <c r="DV105" s="7">
        <v>41</v>
      </c>
      <c r="DW105" s="7">
        <v>58</v>
      </c>
      <c r="DX105" s="7"/>
      <c r="DY105" s="7" t="e">
        <f t="shared" ref="DY105:DY136" si="592">LARGE(E$9:E$200, 2)</f>
        <v>#NUM!</v>
      </c>
      <c r="DZ105" s="7" t="e">
        <f t="shared" ref="DZ105:DZ136" si="593">SMALL(E$9:E$200,2)</f>
        <v>#NUM!</v>
      </c>
      <c r="EA105" s="7" t="e">
        <f t="shared" ref="EA105:EA136" si="594">IF(E105&gt;(DY105*1.5), E105, #N/A)</f>
        <v>#NUM!</v>
      </c>
      <c r="EB105" s="7" t="e">
        <f t="shared" si="451"/>
        <v>#NUM!</v>
      </c>
      <c r="EC105" s="3" t="e">
        <f t="shared" ref="EC105:EC136" si="595">IF(E105&gt;(DY105*1.5),E105,IF(E105&lt;(DZ105*0.5),E105,#N/A))</f>
        <v>#NUM!</v>
      </c>
      <c r="ED105" s="3" t="str">
        <f t="shared" si="452"/>
        <v/>
      </c>
      <c r="EE105" s="3" t="e">
        <f t="shared" si="453"/>
        <v>#DIV/0!</v>
      </c>
      <c r="EF105" s="3" t="str">
        <f t="shared" si="454"/>
        <v/>
      </c>
      <c r="EG105" s="3" t="str">
        <f t="shared" si="455"/>
        <v/>
      </c>
      <c r="EH105" s="3" t="str">
        <f t="shared" si="456"/>
        <v/>
      </c>
      <c r="EI105" s="3" t="str">
        <f t="shared" si="457"/>
        <v/>
      </c>
      <c r="EJ105" s="3" t="e">
        <f t="shared" si="458"/>
        <v>#DIV/0!</v>
      </c>
      <c r="EK105" s="3" t="e">
        <f t="shared" si="459"/>
        <v>#DIV/0!</v>
      </c>
      <c r="EL105" s="3" t="str">
        <f t="shared" si="460"/>
        <v/>
      </c>
      <c r="EM105" s="3" t="str">
        <f t="shared" si="461"/>
        <v/>
      </c>
      <c r="EN105" s="3" t="str">
        <f t="shared" si="462"/>
        <v/>
      </c>
      <c r="EO105" s="3" t="e">
        <f t="shared" si="463"/>
        <v>#DIV/0!</v>
      </c>
      <c r="EP105" s="3" t="e">
        <f t="shared" si="464"/>
        <v>#DIV/0!</v>
      </c>
      <c r="EQ105" s="3" t="str">
        <f t="shared" si="465"/>
        <v/>
      </c>
      <c r="ER105" s="3" t="str">
        <f t="shared" si="466"/>
        <v/>
      </c>
      <c r="ES105" s="3" t="e">
        <f t="shared" si="467"/>
        <v>#DIV/0!</v>
      </c>
      <c r="ET105" s="3" t="e">
        <f t="shared" si="468"/>
        <v>#DIV/0!</v>
      </c>
      <c r="EU105" s="3" t="str">
        <f t="shared" si="469"/>
        <v/>
      </c>
      <c r="EV105" s="3" t="e">
        <f t="shared" si="470"/>
        <v>#DIV/0!</v>
      </c>
      <c r="EW105" s="3" t="e">
        <f t="shared" si="471"/>
        <v>#DIV/0!</v>
      </c>
      <c r="EX105" s="3" t="e">
        <f t="shared" si="472"/>
        <v>#NUM!</v>
      </c>
      <c r="EZ105" s="40">
        <f t="shared" ref="EZ105:EZ136" si="596">AVERAGE(AJ$9:AJ$208)</f>
        <v>1</v>
      </c>
      <c r="FA105" s="9" t="e">
        <f t="shared" ref="FA105:FA136" si="597">AVERAGE(AL$9:AL$208)</f>
        <v>#NUM!</v>
      </c>
      <c r="FB105" s="9" t="e">
        <f t="shared" ref="FB105:FB136" si="598">IF(G105="x",EZ105, #N/A)</f>
        <v>#N/A</v>
      </c>
      <c r="FC105" s="9" t="e">
        <f t="shared" ref="FC105:FC136" si="599">IF(OR(AND(COUNT(E105)=1, G105="x"), COUNT(E105)=0), NA(), $FB$9)</f>
        <v>#N/A</v>
      </c>
      <c r="FD105" s="9" t="e">
        <f t="shared" ref="FD105:FD136" si="600">IF(E105=" ", #N/A, IF(G105=" ", FA105,#N/A))</f>
        <v>#N/A</v>
      </c>
      <c r="FE105" s="3" t="e">
        <f t="shared" si="473"/>
        <v>#NUM!</v>
      </c>
      <c r="FG105" s="3" t="str">
        <f t="shared" si="474"/>
        <v/>
      </c>
      <c r="FH105" s="3" t="e">
        <f t="shared" si="475"/>
        <v>#DIV/0!</v>
      </c>
      <c r="FI105" s="3" t="str">
        <f t="shared" si="476"/>
        <v/>
      </c>
      <c r="FJ105" s="3" t="str">
        <f t="shared" si="477"/>
        <v/>
      </c>
      <c r="FK105" s="3" t="str">
        <f t="shared" si="478"/>
        <v/>
      </c>
      <c r="FL105" s="3" t="str">
        <f t="shared" si="479"/>
        <v/>
      </c>
      <c r="FM105" s="3" t="e">
        <f t="shared" si="480"/>
        <v>#DIV/0!</v>
      </c>
      <c r="FN105" s="3" t="e">
        <f t="shared" si="481"/>
        <v>#DIV/0!</v>
      </c>
      <c r="FO105" s="3" t="str">
        <f t="shared" si="482"/>
        <v/>
      </c>
      <c r="FP105" s="3" t="str">
        <f t="shared" si="483"/>
        <v/>
      </c>
      <c r="FQ105" s="3" t="str">
        <f t="shared" si="484"/>
        <v/>
      </c>
      <c r="FR105" s="3" t="e">
        <f t="shared" si="485"/>
        <v>#DIV/0!</v>
      </c>
      <c r="FS105" s="3" t="e">
        <f t="shared" si="486"/>
        <v>#DIV/0!</v>
      </c>
      <c r="FT105" s="3" t="str">
        <f t="shared" si="487"/>
        <v/>
      </c>
      <c r="FU105" s="3" t="str">
        <f t="shared" si="488"/>
        <v/>
      </c>
      <c r="FV105" s="3" t="e">
        <f t="shared" si="489"/>
        <v>#DIV/0!</v>
      </c>
      <c r="FW105" s="3" t="e">
        <f t="shared" si="490"/>
        <v>#DIV/0!</v>
      </c>
      <c r="FX105" s="3" t="str">
        <f t="shared" si="491"/>
        <v/>
      </c>
      <c r="FY105" s="3" t="e">
        <f t="shared" si="492"/>
        <v>#DIV/0!</v>
      </c>
      <c r="FZ105" s="3" t="e">
        <f t="shared" si="493"/>
        <v>#DIV/0!</v>
      </c>
      <c r="GA105" s="3" t="e">
        <f t="shared" si="494"/>
        <v>#NUM!</v>
      </c>
      <c r="GB105" s="3" t="str">
        <f t="shared" si="495"/>
        <v/>
      </c>
      <c r="GC105" s="3" t="str">
        <f t="shared" si="496"/>
        <v/>
      </c>
      <c r="GD105" s="3" t="str">
        <f t="shared" si="497"/>
        <v/>
      </c>
      <c r="GE105" s="3" t="str">
        <f t="shared" si="498"/>
        <v/>
      </c>
      <c r="GF105" s="3" t="str">
        <f t="shared" si="499"/>
        <v/>
      </c>
      <c r="GG105" s="3" t="str">
        <f t="shared" si="500"/>
        <v/>
      </c>
      <c r="GI105" s="9" t="str">
        <f t="shared" si="532"/>
        <v/>
      </c>
      <c r="GJ105" s="9" t="str">
        <f t="shared" si="501"/>
        <v/>
      </c>
      <c r="GK105" s="9" t="str">
        <f t="shared" si="502"/>
        <v/>
      </c>
      <c r="GL105" s="41" t="e">
        <f t="shared" si="503"/>
        <v>#DIV/0!</v>
      </c>
      <c r="GM105" s="41" t="e">
        <f t="shared" si="504"/>
        <v>#DIV/0!</v>
      </c>
      <c r="GN105" s="41" t="e">
        <f t="shared" ref="GN105:GN136" si="601">IF(G105="x",GL105, #N/A)</f>
        <v>#N/A</v>
      </c>
      <c r="GO105" s="41" t="e">
        <f t="shared" ref="GO105:GO136" si="602">IF(E105=" ", #N/A, IF(G105=" ", GM105,#N/A))</f>
        <v>#N/A</v>
      </c>
      <c r="GP105" s="3" t="e">
        <f t="shared" si="505"/>
        <v>#NUM!</v>
      </c>
      <c r="GQ105" s="55" t="e">
        <f t="shared" ref="GQ105:GQ136" si="603">MAX(FE105-(3*(GP105/1.128)),0)</f>
        <v>#NUM!</v>
      </c>
      <c r="GR105" s="55" t="e">
        <f t="shared" ref="GR105:GR136" si="604">(FE105+(3*(GP105/1.128)))</f>
        <v>#NUM!</v>
      </c>
      <c r="GS105" s="3" t="e">
        <f t="shared" ref="GS105:GS136" si="605">($FE105+(2*($GP105/1.128)))</f>
        <v>#NUM!</v>
      </c>
      <c r="GT105" s="3" t="e">
        <f t="shared" ref="GT105:GT136" si="606">MAX($FE105-(2*($GP105/1.128)),0)</f>
        <v>#NUM!</v>
      </c>
      <c r="GU105" s="3" t="e">
        <f t="shared" ref="GU105:GU136" si="607">($FE105+(1*($GP105/1.128)))</f>
        <v>#NUM!</v>
      </c>
      <c r="GV105" s="3" t="e">
        <f t="shared" ref="GV105:GV136" si="608">MAX($FE105-(1*($GP105/1.128)),0)</f>
        <v>#NUM!</v>
      </c>
      <c r="GX105" s="37" t="e">
        <f t="shared" ref="GX105:GX136" si="609">IF(OR(E105&gt;GR105, E105&lt;GQ105),E105,NA())</f>
        <v>#NUM!</v>
      </c>
      <c r="GZ105" s="3" t="e">
        <f t="shared" ref="GZ105:GZ136" si="610">IF(OR(AND(COUNT(E105)=1, E105&gt;GS105, E105&lt;GR105), AND(COUNT(E105)=1, E105&lt;GT105, E105&gt;GQ105)),1,"")</f>
        <v>#NUM!</v>
      </c>
      <c r="HA105" s="3" t="e">
        <f t="shared" ca="1" si="533"/>
        <v>#NUM!</v>
      </c>
      <c r="HB105" s="2" t="e">
        <f t="shared" ca="1" si="536"/>
        <v>#NUM!</v>
      </c>
      <c r="HC105" s="2" t="e">
        <f t="shared" ca="1" si="537"/>
        <v>#NUM!</v>
      </c>
      <c r="HD105" s="39" t="e">
        <f t="shared" ca="1" si="506"/>
        <v>#NUM!</v>
      </c>
      <c r="HF105" s="3" t="str">
        <f t="shared" ref="HF105:HF136" si="611">IF(COUNT(E105)=0,"", IF(E105&gt;FE105,1,""))</f>
        <v/>
      </c>
      <c r="HG105" s="3" t="str">
        <f t="shared" ref="HG105:HG136" si="612">IF(COUNT(E105)=0,"", IF(E105&lt;FE105,1,""))</f>
        <v/>
      </c>
      <c r="HH105" s="3" t="str">
        <f t="shared" ca="1" si="545"/>
        <v xml:space="preserve"> </v>
      </c>
      <c r="HI105" s="3" t="str">
        <f t="shared" ca="1" si="546"/>
        <v/>
      </c>
      <c r="HJ105" s="3" t="str">
        <f t="shared" ca="1" si="546"/>
        <v/>
      </c>
      <c r="HK105" s="3" t="str">
        <f t="shared" ca="1" si="546"/>
        <v/>
      </c>
      <c r="HL105" s="3" t="str">
        <f t="shared" ca="1" si="546"/>
        <v/>
      </c>
      <c r="HM105" s="3" t="str">
        <f t="shared" ca="1" si="547"/>
        <v/>
      </c>
      <c r="HN105" s="3" t="str">
        <f t="shared" ca="1" si="547"/>
        <v/>
      </c>
      <c r="HO105" s="3" t="str">
        <f t="shared" ca="1" si="547"/>
        <v/>
      </c>
      <c r="HP105" s="37" t="e">
        <f t="shared" ref="HP105:HP136" ca="1" si="613">IF(SUM(HH105:HO105)=0,NA(),E105)</f>
        <v>#N/A</v>
      </c>
      <c r="HQ105" s="3" t="str">
        <f t="shared" ca="1" si="548"/>
        <v xml:space="preserve"> </v>
      </c>
      <c r="HR105" s="3" t="str">
        <f t="shared" ca="1" si="549"/>
        <v/>
      </c>
      <c r="HS105" s="3" t="str">
        <f t="shared" ca="1" si="549"/>
        <v/>
      </c>
      <c r="HT105" s="3" t="str">
        <f t="shared" ca="1" si="549"/>
        <v/>
      </c>
      <c r="HU105" s="3" t="str">
        <f t="shared" ca="1" si="549"/>
        <v/>
      </c>
      <c r="HV105" s="3" t="str">
        <f t="shared" ca="1" si="550"/>
        <v/>
      </c>
      <c r="HW105" s="3" t="str">
        <f t="shared" ca="1" si="550"/>
        <v/>
      </c>
      <c r="HX105" s="3" t="str">
        <f t="shared" ca="1" si="550"/>
        <v/>
      </c>
      <c r="HY105" s="37" t="e">
        <f t="shared" ref="HY105:HY136" ca="1" si="614">IF(SUM(HQ105:HX105)=0,NA(),E105)</f>
        <v>#N/A</v>
      </c>
      <c r="IA105" s="3" t="e">
        <f t="shared" ca="1" si="507"/>
        <v>#NUM!</v>
      </c>
      <c r="IB105" s="3" t="e">
        <f t="shared" ca="1" si="534"/>
        <v>#NUM!</v>
      </c>
      <c r="IC105" s="2" t="e">
        <f t="shared" ca="1" si="508"/>
        <v>#NUM!</v>
      </c>
      <c r="ID105" s="37" t="e">
        <f t="shared" ref="ID105:ID136" ca="1" si="615">IF(IC105&gt;0,E105,NA())</f>
        <v>#NUM!</v>
      </c>
      <c r="IE105" s="3" t="e">
        <f t="shared" ca="1" si="509"/>
        <v>#NUM!</v>
      </c>
      <c r="IF105" s="3" t="e">
        <f t="shared" ca="1" si="510"/>
        <v>#NUM!</v>
      </c>
      <c r="IG105" s="2" t="e">
        <f t="shared" ca="1" si="511"/>
        <v>#NUM!</v>
      </c>
      <c r="IH105" s="37" t="e">
        <f t="shared" ref="IH105:IH136" ca="1" si="616">IF(IG105&gt;0,E105,NA())</f>
        <v>#NUM!</v>
      </c>
      <c r="II105" s="3" t="e">
        <f t="shared" si="512"/>
        <v>#N/A</v>
      </c>
      <c r="IJ105" s="3" t="e">
        <f t="shared" si="513"/>
        <v>#N/A</v>
      </c>
      <c r="IK105" s="3" t="e">
        <f t="shared" ca="1" si="557"/>
        <v>#N/A</v>
      </c>
      <c r="IL105" s="3" t="e">
        <f t="shared" ca="1" si="558"/>
        <v>#N/A</v>
      </c>
      <c r="IM105" s="3" t="e">
        <f t="shared" ca="1" si="558"/>
        <v>#N/A</v>
      </c>
      <c r="IN105" s="3" t="e">
        <f t="shared" ca="1" si="558"/>
        <v>#N/A</v>
      </c>
      <c r="IO105" s="3" t="e">
        <f t="shared" ca="1" si="558"/>
        <v>#N/A</v>
      </c>
      <c r="IP105" s="3" t="e">
        <f t="shared" ca="1" si="559"/>
        <v>#N/A</v>
      </c>
      <c r="IQ105" s="3" t="e">
        <f t="shared" ca="1" si="559"/>
        <v>#N/A</v>
      </c>
      <c r="IR105" s="3" t="e">
        <f t="shared" ca="1" si="559"/>
        <v>#N/A</v>
      </c>
      <c r="IS105" s="3" t="e">
        <f t="shared" ca="1" si="559"/>
        <v>#N/A</v>
      </c>
      <c r="IT105" s="3" t="e">
        <f t="shared" ca="1" si="560"/>
        <v>#N/A</v>
      </c>
      <c r="IU105" s="3" t="e">
        <f t="shared" ca="1" si="560"/>
        <v>#N/A</v>
      </c>
      <c r="IV105" s="3" t="e">
        <f t="shared" ca="1" si="560"/>
        <v>#N/A</v>
      </c>
      <c r="IW105" s="3" t="e">
        <f t="shared" ca="1" si="560"/>
        <v>#N/A</v>
      </c>
      <c r="IX105" s="3" t="e">
        <f t="shared" ca="1" si="561"/>
        <v>#N/A</v>
      </c>
      <c r="IY105" s="3" t="e">
        <f t="shared" ca="1" si="561"/>
        <v>#N/A</v>
      </c>
      <c r="IZ105" s="37" t="e">
        <f t="shared" ref="IZ105:IZ136" ca="1" si="617">IF(SUM(IK105:IY105)=0, NA(), E105)</f>
        <v>#N/A</v>
      </c>
      <c r="JB105" s="3" t="str">
        <f t="shared" si="514"/>
        <v/>
      </c>
      <c r="JC105" s="55" t="e">
        <f t="shared" ref="JC105:JC136" si="618">GP105</f>
        <v>#NUM!</v>
      </c>
      <c r="JD105" s="41" t="e">
        <f t="shared" si="515"/>
        <v>#NUM!</v>
      </c>
      <c r="JE105" s="41" t="e">
        <f t="shared" si="516"/>
        <v>#NUM!</v>
      </c>
      <c r="JF105" s="3" t="e">
        <f t="shared" si="517"/>
        <v>#NUM!</v>
      </c>
      <c r="JG105" s="41" t="e">
        <f t="shared" si="518"/>
        <v>#NUM!</v>
      </c>
      <c r="JH105" s="41" t="e">
        <f t="shared" si="519"/>
        <v>#NUM!</v>
      </c>
      <c r="JJ105" s="37" t="e">
        <f t="shared" si="520"/>
        <v>#NUM!</v>
      </c>
      <c r="JL105" s="3" t="e">
        <f t="shared" si="521"/>
        <v>#NUM!</v>
      </c>
      <c r="JM105" s="3" t="e">
        <f t="shared" ca="1" si="535"/>
        <v>#NUM!</v>
      </c>
      <c r="JP105" s="37" t="e">
        <f t="shared" ca="1" si="522"/>
        <v>#NUM!</v>
      </c>
      <c r="JR105" s="37" t="str">
        <f t="shared" si="523"/>
        <v/>
      </c>
      <c r="JS105" s="3" t="str">
        <f t="shared" si="524"/>
        <v/>
      </c>
      <c r="JT105" s="3" t="str">
        <f t="shared" ca="1" si="551"/>
        <v xml:space="preserve"> </v>
      </c>
      <c r="JU105" s="3" t="str">
        <f t="shared" ca="1" si="552"/>
        <v/>
      </c>
      <c r="JV105" s="3" t="str">
        <f t="shared" ca="1" si="552"/>
        <v/>
      </c>
      <c r="JW105" s="3" t="str">
        <f t="shared" ca="1" si="552"/>
        <v/>
      </c>
      <c r="JX105" s="3" t="str">
        <f t="shared" ca="1" si="552"/>
        <v/>
      </c>
      <c r="JY105" s="3" t="str">
        <f t="shared" ca="1" si="553"/>
        <v/>
      </c>
      <c r="JZ105" s="3" t="str">
        <f t="shared" ca="1" si="553"/>
        <v/>
      </c>
      <c r="KA105" s="3" t="str">
        <f t="shared" ca="1" si="553"/>
        <v/>
      </c>
      <c r="KB105" s="3" t="e">
        <f t="shared" ca="1" si="525"/>
        <v>#N/A</v>
      </c>
      <c r="KC105" s="3" t="str">
        <f t="shared" ca="1" si="554"/>
        <v xml:space="preserve"> </v>
      </c>
      <c r="KD105" s="3" t="str">
        <f t="shared" ca="1" si="555"/>
        <v/>
      </c>
      <c r="KE105" s="3" t="str">
        <f t="shared" ca="1" si="555"/>
        <v/>
      </c>
      <c r="KF105" s="3" t="str">
        <f t="shared" ca="1" si="555"/>
        <v/>
      </c>
      <c r="KG105" s="3" t="str">
        <f t="shared" ca="1" si="555"/>
        <v/>
      </c>
      <c r="KH105" s="3" t="str">
        <f t="shared" ca="1" si="556"/>
        <v/>
      </c>
      <c r="KI105" s="3" t="str">
        <f t="shared" ca="1" si="556"/>
        <v/>
      </c>
      <c r="KJ105" s="3" t="str">
        <f t="shared" ca="1" si="556"/>
        <v/>
      </c>
      <c r="KK105" s="3" t="e">
        <f t="shared" ca="1" si="526"/>
        <v>#N/A</v>
      </c>
      <c r="KU105" s="3" t="e">
        <f t="shared" si="527"/>
        <v>#NUM!</v>
      </c>
      <c r="KV105" s="3" t="e">
        <f t="shared" si="528"/>
        <v>#NUM!</v>
      </c>
      <c r="KW105" s="3" t="e">
        <f t="shared" ca="1" si="562"/>
        <v>#NUM!</v>
      </c>
      <c r="KX105" s="3" t="e">
        <f t="shared" ca="1" si="563"/>
        <v>#NUM!</v>
      </c>
      <c r="KY105" s="3" t="e">
        <f t="shared" ca="1" si="563"/>
        <v>#NUM!</v>
      </c>
      <c r="KZ105" s="3" t="e">
        <f t="shared" ca="1" si="563"/>
        <v>#NUM!</v>
      </c>
      <c r="LA105" s="3" t="e">
        <f t="shared" ca="1" si="563"/>
        <v>#NUM!</v>
      </c>
      <c r="LB105" s="3" t="e">
        <f t="shared" ca="1" si="564"/>
        <v>#NUM!</v>
      </c>
      <c r="LC105" s="3" t="e">
        <f t="shared" ca="1" si="564"/>
        <v>#NUM!</v>
      </c>
      <c r="LD105" s="3" t="e">
        <f t="shared" ca="1" si="564"/>
        <v>#NUM!</v>
      </c>
      <c r="LE105" s="3" t="e">
        <f t="shared" ca="1" si="564"/>
        <v>#NUM!</v>
      </c>
      <c r="LF105" s="3" t="e">
        <f t="shared" ca="1" si="565"/>
        <v>#NUM!</v>
      </c>
      <c r="LG105" s="3" t="e">
        <f t="shared" ca="1" si="565"/>
        <v>#NUM!</v>
      </c>
      <c r="LH105" s="3" t="e">
        <f t="shared" ca="1" si="565"/>
        <v>#NUM!</v>
      </c>
      <c r="LI105" s="3" t="e">
        <f t="shared" ca="1" si="565"/>
        <v>#NUM!</v>
      </c>
      <c r="LJ105" s="3" t="e">
        <f t="shared" ca="1" si="566"/>
        <v>#NUM!</v>
      </c>
      <c r="LK105" s="3" t="e">
        <f t="shared" ca="1" si="566"/>
        <v>#NUM!</v>
      </c>
      <c r="LL105" s="37" t="e">
        <f t="shared" ref="LL105:LL136" ca="1" si="619">IF(SUM(KW105:LK105)=0, NA(), JB105)</f>
        <v>#NUM!</v>
      </c>
    </row>
    <row r="106" spans="1:324" s="3" customFormat="1">
      <c r="A106" s="42" t="e">
        <f>IF(D106="","",Data!C114)</f>
        <v>#N/A</v>
      </c>
      <c r="B106" s="5" t="e">
        <f>IF(D106="","",Data!B114)</f>
        <v>#N/A</v>
      </c>
      <c r="C106" s="3">
        <v>98</v>
      </c>
      <c r="D106" s="3" t="e">
        <f>IF(Data!C114="", NA(), Data!C114)</f>
        <v>#N/A</v>
      </c>
      <c r="E106" s="3" t="str">
        <f>IF(Data!C114="", " ", Data!D114)</f>
        <v xml:space="preserve"> </v>
      </c>
      <c r="F106" s="3" t="str">
        <f>IF(E106=" "," ",Data!F$26)</f>
        <v xml:space="preserve"> </v>
      </c>
      <c r="G106" s="3" t="str">
        <f>IF($C106&lt;Data!$F$37,"x"," ")</f>
        <v xml:space="preserve"> </v>
      </c>
      <c r="H106" s="3" t="e">
        <f>IF(I106="",#REF!,I106)</f>
        <v>#N/A</v>
      </c>
      <c r="I106" s="2" t="e">
        <f t="shared" si="403"/>
        <v>#N/A</v>
      </c>
      <c r="J106" s="3" t="str">
        <f>IF(AND(Data!$F$37&lt;&gt;""),IF(AD106=$E106,1,""))</f>
        <v/>
      </c>
      <c r="K106" s="3">
        <f>IF(AND(Data!$F$40&lt;&gt;""),IF(AE106=$E106,2,""))</f>
        <v>2</v>
      </c>
      <c r="L106" s="3" t="str">
        <f>IF(AND(Data!$F$43&lt;&gt;""),IF(AF106=$E106,3,""))</f>
        <v/>
      </c>
      <c r="M106" s="3" t="str">
        <f>IF(AND(Data!$F$46&lt;&gt;""),IF(AG106=$E106,4,""))</f>
        <v/>
      </c>
      <c r="N106" s="3" t="str">
        <f>IF(AND(Data!$F$49&lt;&gt;""),IF(AH106=$E106,5,""))</f>
        <v/>
      </c>
      <c r="O106" s="3" t="str">
        <f>IF(AND(Calc!$LQ$3&lt;&gt;""),IF(AI106=$E106,6,""))</f>
        <v/>
      </c>
      <c r="P106" s="3">
        <f t="shared" si="404"/>
        <v>2</v>
      </c>
      <c r="Q106" s="3">
        <f t="shared" si="405"/>
        <v>2</v>
      </c>
      <c r="R106" s="3" t="str">
        <f t="shared" si="406"/>
        <v/>
      </c>
      <c r="S106" s="3" t="str">
        <f t="shared" si="407"/>
        <v/>
      </c>
      <c r="T106" s="3" t="str">
        <f t="shared" si="408"/>
        <v/>
      </c>
      <c r="U106" s="3">
        <f t="shared" si="409"/>
        <v>2</v>
      </c>
      <c r="V106" s="3">
        <f t="shared" si="410"/>
        <v>2</v>
      </c>
      <c r="W106" s="3" t="str">
        <f t="shared" si="411"/>
        <v/>
      </c>
      <c r="X106" s="3" t="str">
        <f t="shared" si="412"/>
        <v/>
      </c>
      <c r="Y106" s="3">
        <f t="shared" si="413"/>
        <v>2</v>
      </c>
      <c r="Z106" s="3">
        <f t="shared" si="414"/>
        <v>2</v>
      </c>
      <c r="AA106" s="3" t="str">
        <f t="shared" si="415"/>
        <v/>
      </c>
      <c r="AB106" s="3">
        <f t="shared" si="416"/>
        <v>2</v>
      </c>
      <c r="AC106" s="49">
        <f t="shared" si="417"/>
        <v>2</v>
      </c>
      <c r="AD106" s="3" t="str">
        <f>IF($C106&lt;Data!$F$37,E106,"")</f>
        <v/>
      </c>
      <c r="AE106" s="3" t="str">
        <f>IF(AND($C106&gt;=Data!$F$37),IF($C106&lt;Data!$F$40,E106,""))</f>
        <v xml:space="preserve"> </v>
      </c>
      <c r="AF106" s="3" t="b">
        <f>IF(AND($C106&gt;=Data!$F$40),IF($C106&lt;Data!$F$43,E106,""))</f>
        <v>0</v>
      </c>
      <c r="AG106" s="3" t="b">
        <f>IF(AND($C106&gt;=Data!$F$43),IF($C106&lt;Data!$F$46,E106,""))</f>
        <v>0</v>
      </c>
      <c r="AH106" s="3" t="b">
        <f>IF(AND($C106&gt;=Data!$F$46),IF($C106&lt;Data!$F$49,E106,""))</f>
        <v>0</v>
      </c>
      <c r="AI106" s="3" t="b">
        <f>IF(AND($C106&gt;=Data!$F$49),IF($C106&lt;=Calc!$LQ$3,E106,""))</f>
        <v>0</v>
      </c>
      <c r="AJ106" s="3" t="str">
        <f t="shared" si="569"/>
        <v xml:space="preserve"> </v>
      </c>
      <c r="AK106" s="3" t="str">
        <f t="shared" si="350"/>
        <v/>
      </c>
      <c r="AL106" s="3" t="e">
        <f t="shared" si="418"/>
        <v>#NUM!</v>
      </c>
      <c r="AM106" s="3" t="str">
        <f t="shared" si="419"/>
        <v/>
      </c>
      <c r="AN106" s="3" t="str">
        <f t="shared" si="420"/>
        <v/>
      </c>
      <c r="AO106" s="3" t="str">
        <f t="shared" si="421"/>
        <v/>
      </c>
      <c r="AP106" s="3" t="str">
        <f t="shared" si="422"/>
        <v/>
      </c>
      <c r="AQ106" s="3" t="e">
        <f t="shared" si="338"/>
        <v>#NUM!</v>
      </c>
      <c r="AR106" s="3" t="e">
        <f t="shared" si="339"/>
        <v>#NUM!</v>
      </c>
      <c r="AS106" s="3" t="str">
        <f t="shared" si="340"/>
        <v/>
      </c>
      <c r="AT106" s="3" t="str">
        <f t="shared" si="423"/>
        <v/>
      </c>
      <c r="AU106" s="3" t="str">
        <f t="shared" si="424"/>
        <v/>
      </c>
      <c r="AV106" s="3" t="e">
        <f t="shared" si="425"/>
        <v>#NUM!</v>
      </c>
      <c r="AW106" s="3" t="e">
        <f t="shared" si="426"/>
        <v>#NUM!</v>
      </c>
      <c r="AX106" s="3" t="str">
        <f t="shared" si="427"/>
        <v/>
      </c>
      <c r="AY106" s="3" t="str">
        <f t="shared" si="428"/>
        <v/>
      </c>
      <c r="AZ106" s="3" t="e">
        <f t="shared" si="429"/>
        <v>#NUM!</v>
      </c>
      <c r="BA106" s="3" t="e">
        <f t="shared" si="430"/>
        <v>#NUM!</v>
      </c>
      <c r="BB106" s="3" t="str">
        <f t="shared" si="431"/>
        <v/>
      </c>
      <c r="BC106" s="3" t="e">
        <f t="shared" si="432"/>
        <v>#NUM!</v>
      </c>
      <c r="BD106" s="3" t="e">
        <f t="shared" si="433"/>
        <v>#NUM!</v>
      </c>
      <c r="BE106" s="3" t="e">
        <f t="shared" si="434"/>
        <v>#NUM!</v>
      </c>
      <c r="BF106" s="9" t="e">
        <f t="shared" si="570"/>
        <v>#N/A</v>
      </c>
      <c r="BG106" s="3" t="e">
        <f t="shared" si="571"/>
        <v>#N/A</v>
      </c>
      <c r="BH106" s="3" t="e">
        <f t="shared" si="567"/>
        <v>#N/A</v>
      </c>
      <c r="BI106" s="3" t="e">
        <f t="shared" si="435"/>
        <v>#NUM!</v>
      </c>
      <c r="BJ106" s="44" t="str">
        <f t="shared" si="436"/>
        <v/>
      </c>
      <c r="BK106" s="52">
        <f t="shared" si="572"/>
        <v>2</v>
      </c>
      <c r="BL106" s="52" t="str">
        <f t="shared" ca="1" si="538"/>
        <v xml:space="preserve"> </v>
      </c>
      <c r="BM106" s="52" t="str">
        <f t="shared" ca="1" si="539"/>
        <v xml:space="preserve"> </v>
      </c>
      <c r="BN106" s="52" t="str">
        <f t="shared" ca="1" si="539"/>
        <v xml:space="preserve"> </v>
      </c>
      <c r="BO106" s="52" t="str">
        <f t="shared" ca="1" si="539"/>
        <v xml:space="preserve"> </v>
      </c>
      <c r="BP106" s="52" t="str">
        <f t="shared" ca="1" si="539"/>
        <v xml:space="preserve"> </v>
      </c>
      <c r="BQ106" s="52" t="str">
        <f t="shared" ca="1" si="540"/>
        <v xml:space="preserve"> </v>
      </c>
      <c r="BR106" s="52" t="e">
        <f t="shared" ca="1" si="573"/>
        <v>#N/A</v>
      </c>
      <c r="BS106" s="52"/>
      <c r="BT106" s="3" t="str">
        <f t="shared" si="574"/>
        <v/>
      </c>
      <c r="BU106" s="3">
        <f t="shared" si="575"/>
        <v>0</v>
      </c>
      <c r="BV106" s="3">
        <f t="shared" si="437"/>
        <v>1</v>
      </c>
      <c r="BW106" s="3">
        <f t="shared" ref="BW106:BW137" si="620">IF(BT106=1, ((BT106+BW105)-BU106), 0)</f>
        <v>0</v>
      </c>
      <c r="BX106" s="3" t="str">
        <f t="shared" ca="1" si="576"/>
        <v xml:space="preserve"> </v>
      </c>
      <c r="BY106" s="3" t="str">
        <f t="shared" ca="1" si="541"/>
        <v/>
      </c>
      <c r="BZ106" s="3" t="str">
        <f t="shared" ca="1" si="541"/>
        <v/>
      </c>
      <c r="CA106" s="3" t="str">
        <f t="shared" ca="1" si="541"/>
        <v/>
      </c>
      <c r="CB106" s="3" t="str">
        <f t="shared" ca="1" si="541"/>
        <v/>
      </c>
      <c r="CC106" s="3" t="str">
        <f t="shared" ca="1" si="542"/>
        <v/>
      </c>
      <c r="CD106" s="3" t="str">
        <f t="shared" ca="1" si="358"/>
        <v/>
      </c>
      <c r="CE106" s="3" t="str">
        <f t="shared" ca="1" si="577"/>
        <v/>
      </c>
      <c r="CF106" s="3" t="str">
        <f t="shared" si="578"/>
        <v/>
      </c>
      <c r="CG106" s="37" t="e">
        <f t="shared" ca="1" si="579"/>
        <v>#N/A</v>
      </c>
      <c r="CH106" s="3" t="str">
        <f t="shared" si="580"/>
        <v/>
      </c>
      <c r="CI106" s="3">
        <f t="shared" si="439"/>
        <v>0</v>
      </c>
      <c r="CJ106" s="3">
        <f t="shared" si="529"/>
        <v>1</v>
      </c>
      <c r="CK106" s="3">
        <f t="shared" ref="CK106:CK137" si="621">IF(CH106=1, ((CH106+CK105)-BU106), 0)</f>
        <v>0</v>
      </c>
      <c r="CL106" s="3" t="str">
        <f t="shared" ca="1" si="581"/>
        <v xml:space="preserve"> </v>
      </c>
      <c r="CM106" s="3" t="str">
        <f t="shared" ca="1" si="543"/>
        <v/>
      </c>
      <c r="CN106" s="3" t="str">
        <f t="shared" ca="1" si="543"/>
        <v/>
      </c>
      <c r="CO106" s="3" t="str">
        <f t="shared" ca="1" si="543"/>
        <v/>
      </c>
      <c r="CP106" s="3" t="str">
        <f t="shared" ca="1" si="543"/>
        <v/>
      </c>
      <c r="CQ106" s="3" t="str">
        <f t="shared" ca="1" si="544"/>
        <v/>
      </c>
      <c r="CR106" s="3" t="str">
        <f t="shared" ca="1" si="441"/>
        <v/>
      </c>
      <c r="CS106" s="3" t="str">
        <f t="shared" ca="1" si="582"/>
        <v/>
      </c>
      <c r="CT106" s="3" t="str">
        <f t="shared" si="442"/>
        <v/>
      </c>
      <c r="CU106" s="37" t="e">
        <f t="shared" ca="1" si="443"/>
        <v>#N/A</v>
      </c>
      <c r="CW106" s="3" t="str">
        <f t="shared" ref="CW106:CW137" ca="1" si="622">IF(AND(COUNT(E106)=1, E106&gt;OFFSET(E106,-1,0)), 1, IF(ISNA(BJ106)=TRUE, "", IF(AND(OR(E106=OFFSET(E106,-1,0), E106=BJ106), COUNT(E106)=1), 0, "")))</f>
        <v/>
      </c>
      <c r="CX106" s="3">
        <f t="shared" ca="1" si="530"/>
        <v>0</v>
      </c>
      <c r="CY106" s="2">
        <f t="shared" ca="1" si="445"/>
        <v>0</v>
      </c>
      <c r="CZ106" s="3" t="str">
        <f t="shared" ca="1" si="583"/>
        <v/>
      </c>
      <c r="DA106" s="3" t="str">
        <f t="shared" ca="1" si="584"/>
        <v/>
      </c>
      <c r="DB106" s="3" t="str">
        <f t="shared" ca="1" si="585"/>
        <v/>
      </c>
      <c r="DC106" s="3" t="str">
        <f t="shared" ca="1" si="586"/>
        <v/>
      </c>
      <c r="DD106" s="37" t="e">
        <f t="shared" ca="1" si="587"/>
        <v>#N/A</v>
      </c>
      <c r="DE106" s="3" t="str">
        <f t="shared" ref="DE106:DE137" ca="1" si="623">IF(AND(COUNT(E106)=1, E106&lt;OFFSET(E106,-1,0)), 1, IF(ISNA(BJ106)=TRUE, "", IF(AND(OR(E106=OFFSET(E106,-1,0), E106=BJ106), COUNT(E106)=1), 0, "")))</f>
        <v/>
      </c>
      <c r="DF106" s="3">
        <f t="shared" ca="1" si="531"/>
        <v>0</v>
      </c>
      <c r="DG106" s="2">
        <f t="shared" ca="1" si="447"/>
        <v>0</v>
      </c>
      <c r="DH106" s="3" t="str">
        <f t="shared" ca="1" si="588"/>
        <v/>
      </c>
      <c r="DI106" s="3" t="str">
        <f t="shared" ca="1" si="568"/>
        <v/>
      </c>
      <c r="DJ106" s="3" t="str">
        <f t="shared" ca="1" si="589"/>
        <v/>
      </c>
      <c r="DK106" s="3" t="str">
        <f t="shared" ca="1" si="448"/>
        <v/>
      </c>
      <c r="DL106" s="37" t="e">
        <f t="shared" ca="1" si="590"/>
        <v>#N/A</v>
      </c>
      <c r="DN106" s="2" t="str">
        <f t="shared" si="373"/>
        <v xml:space="preserve"> </v>
      </c>
      <c r="DO106" s="3" t="str">
        <f t="shared" si="449"/>
        <v xml:space="preserve"> </v>
      </c>
      <c r="DP106" s="3" t="str">
        <f t="shared" si="450"/>
        <v xml:space="preserve"> </v>
      </c>
      <c r="DT106" s="37" t="e">
        <f t="shared" si="591"/>
        <v>#N/A</v>
      </c>
      <c r="DU106" s="7">
        <v>99</v>
      </c>
      <c r="DV106" s="7">
        <v>41</v>
      </c>
      <c r="DW106" s="7">
        <v>59</v>
      </c>
      <c r="DX106" s="7"/>
      <c r="DY106" s="7" t="e">
        <f t="shared" si="592"/>
        <v>#NUM!</v>
      </c>
      <c r="DZ106" s="7" t="e">
        <f t="shared" si="593"/>
        <v>#NUM!</v>
      </c>
      <c r="EA106" s="7" t="e">
        <f t="shared" si="594"/>
        <v>#NUM!</v>
      </c>
      <c r="EB106" s="7" t="e">
        <f t="shared" ref="EB106:EB137" si="624">IF(E106&lt;(DZ106*0.5), E106, #N/A)</f>
        <v>#NUM!</v>
      </c>
      <c r="EC106" s="3" t="e">
        <f t="shared" si="595"/>
        <v>#NUM!</v>
      </c>
      <c r="ED106" s="3" t="str">
        <f t="shared" si="452"/>
        <v/>
      </c>
      <c r="EE106" s="3" t="e">
        <f t="shared" si="453"/>
        <v>#DIV/0!</v>
      </c>
      <c r="EF106" s="3" t="str">
        <f t="shared" si="454"/>
        <v/>
      </c>
      <c r="EG106" s="3" t="str">
        <f t="shared" si="455"/>
        <v/>
      </c>
      <c r="EH106" s="3" t="str">
        <f t="shared" si="456"/>
        <v/>
      </c>
      <c r="EI106" s="3" t="str">
        <f t="shared" si="457"/>
        <v/>
      </c>
      <c r="EJ106" s="3" t="e">
        <f t="shared" si="458"/>
        <v>#DIV/0!</v>
      </c>
      <c r="EK106" s="3" t="e">
        <f t="shared" si="459"/>
        <v>#DIV/0!</v>
      </c>
      <c r="EL106" s="3" t="str">
        <f t="shared" si="460"/>
        <v/>
      </c>
      <c r="EM106" s="3" t="str">
        <f t="shared" si="461"/>
        <v/>
      </c>
      <c r="EN106" s="3" t="str">
        <f t="shared" si="462"/>
        <v/>
      </c>
      <c r="EO106" s="3" t="e">
        <f t="shared" si="463"/>
        <v>#DIV/0!</v>
      </c>
      <c r="EP106" s="3" t="e">
        <f t="shared" si="464"/>
        <v>#DIV/0!</v>
      </c>
      <c r="EQ106" s="3" t="str">
        <f t="shared" si="465"/>
        <v/>
      </c>
      <c r="ER106" s="3" t="str">
        <f t="shared" si="466"/>
        <v/>
      </c>
      <c r="ES106" s="3" t="e">
        <f t="shared" si="467"/>
        <v>#DIV/0!</v>
      </c>
      <c r="ET106" s="3" t="e">
        <f t="shared" si="468"/>
        <v>#DIV/0!</v>
      </c>
      <c r="EU106" s="3" t="str">
        <f t="shared" si="469"/>
        <v/>
      </c>
      <c r="EV106" s="3" t="e">
        <f t="shared" si="470"/>
        <v>#DIV/0!</v>
      </c>
      <c r="EW106" s="3" t="e">
        <f t="shared" si="471"/>
        <v>#DIV/0!</v>
      </c>
      <c r="EX106" s="3" t="e">
        <f t="shared" si="472"/>
        <v>#NUM!</v>
      </c>
      <c r="EZ106" s="40">
        <f t="shared" si="596"/>
        <v>1</v>
      </c>
      <c r="FA106" s="9" t="e">
        <f t="shared" si="597"/>
        <v>#NUM!</v>
      </c>
      <c r="FB106" s="9" t="e">
        <f t="shared" si="598"/>
        <v>#N/A</v>
      </c>
      <c r="FC106" s="9" t="e">
        <f t="shared" si="599"/>
        <v>#N/A</v>
      </c>
      <c r="FD106" s="9" t="e">
        <f t="shared" si="600"/>
        <v>#N/A</v>
      </c>
      <c r="FE106" s="3" t="e">
        <f t="shared" si="473"/>
        <v>#NUM!</v>
      </c>
      <c r="FG106" s="3" t="str">
        <f t="shared" si="474"/>
        <v/>
      </c>
      <c r="FH106" s="3" t="e">
        <f t="shared" si="475"/>
        <v>#DIV/0!</v>
      </c>
      <c r="FI106" s="3" t="str">
        <f t="shared" si="476"/>
        <v/>
      </c>
      <c r="FJ106" s="3" t="str">
        <f t="shared" si="477"/>
        <v/>
      </c>
      <c r="FK106" s="3" t="str">
        <f t="shared" si="478"/>
        <v/>
      </c>
      <c r="FL106" s="3" t="str">
        <f t="shared" si="479"/>
        <v/>
      </c>
      <c r="FM106" s="3" t="e">
        <f t="shared" si="480"/>
        <v>#DIV/0!</v>
      </c>
      <c r="FN106" s="3" t="e">
        <f t="shared" si="481"/>
        <v>#DIV/0!</v>
      </c>
      <c r="FO106" s="3" t="str">
        <f t="shared" si="482"/>
        <v/>
      </c>
      <c r="FP106" s="3" t="str">
        <f t="shared" si="483"/>
        <v/>
      </c>
      <c r="FQ106" s="3" t="str">
        <f t="shared" si="484"/>
        <v/>
      </c>
      <c r="FR106" s="3" t="e">
        <f t="shared" si="485"/>
        <v>#DIV/0!</v>
      </c>
      <c r="FS106" s="3" t="e">
        <f t="shared" si="486"/>
        <v>#DIV/0!</v>
      </c>
      <c r="FT106" s="3" t="str">
        <f t="shared" si="487"/>
        <v/>
      </c>
      <c r="FU106" s="3" t="str">
        <f t="shared" si="488"/>
        <v/>
      </c>
      <c r="FV106" s="3" t="e">
        <f t="shared" si="489"/>
        <v>#DIV/0!</v>
      </c>
      <c r="FW106" s="3" t="e">
        <f t="shared" si="490"/>
        <v>#DIV/0!</v>
      </c>
      <c r="FX106" s="3" t="str">
        <f t="shared" si="491"/>
        <v/>
      </c>
      <c r="FY106" s="3" t="e">
        <f t="shared" si="492"/>
        <v>#DIV/0!</v>
      </c>
      <c r="FZ106" s="3" t="e">
        <f t="shared" si="493"/>
        <v>#DIV/0!</v>
      </c>
      <c r="GA106" s="3" t="e">
        <f t="shared" si="494"/>
        <v>#NUM!</v>
      </c>
      <c r="GB106" s="3" t="str">
        <f t="shared" si="495"/>
        <v/>
      </c>
      <c r="GC106" s="3" t="str">
        <f t="shared" si="496"/>
        <v/>
      </c>
      <c r="GD106" s="3" t="str">
        <f t="shared" si="497"/>
        <v/>
      </c>
      <c r="GE106" s="3" t="str">
        <f t="shared" si="498"/>
        <v/>
      </c>
      <c r="GF106" s="3" t="str">
        <f t="shared" si="499"/>
        <v/>
      </c>
      <c r="GG106" s="3" t="str">
        <f t="shared" si="500"/>
        <v/>
      </c>
      <c r="GI106" s="9" t="str">
        <f t="shared" si="532"/>
        <v/>
      </c>
      <c r="GJ106" s="9" t="str">
        <f t="shared" ref="GJ106:GJ137" si="625">IF(G106="x",GI106, "")</f>
        <v/>
      </c>
      <c r="GK106" s="9" t="str">
        <f t="shared" ref="GK106:GK137" si="626">IF(E106=" ", "", IF(G106=" ", GI106,""))</f>
        <v/>
      </c>
      <c r="GL106" s="41" t="e">
        <f t="shared" si="503"/>
        <v>#DIV/0!</v>
      </c>
      <c r="GM106" s="41" t="e">
        <f t="shared" si="504"/>
        <v>#DIV/0!</v>
      </c>
      <c r="GN106" s="41" t="e">
        <f t="shared" si="601"/>
        <v>#N/A</v>
      </c>
      <c r="GO106" s="41" t="e">
        <f t="shared" si="602"/>
        <v>#N/A</v>
      </c>
      <c r="GP106" s="3" t="e">
        <f t="shared" si="505"/>
        <v>#NUM!</v>
      </c>
      <c r="GQ106" s="55" t="e">
        <f t="shared" si="603"/>
        <v>#NUM!</v>
      </c>
      <c r="GR106" s="55" t="e">
        <f t="shared" si="604"/>
        <v>#NUM!</v>
      </c>
      <c r="GS106" s="3" t="e">
        <f t="shared" si="605"/>
        <v>#NUM!</v>
      </c>
      <c r="GT106" s="3" t="e">
        <f t="shared" si="606"/>
        <v>#NUM!</v>
      </c>
      <c r="GU106" s="3" t="e">
        <f t="shared" si="607"/>
        <v>#NUM!</v>
      </c>
      <c r="GV106" s="3" t="e">
        <f t="shared" si="608"/>
        <v>#NUM!</v>
      </c>
      <c r="GX106" s="37" t="e">
        <f t="shared" si="609"/>
        <v>#NUM!</v>
      </c>
      <c r="GZ106" s="3" t="e">
        <f t="shared" si="610"/>
        <v>#NUM!</v>
      </c>
      <c r="HA106" s="3" t="e">
        <f t="shared" ca="1" si="533"/>
        <v>#NUM!</v>
      </c>
      <c r="HB106" s="2" t="e">
        <f t="shared" ca="1" si="536"/>
        <v>#NUM!</v>
      </c>
      <c r="HC106" s="2" t="e">
        <f t="shared" ca="1" si="537"/>
        <v>#NUM!</v>
      </c>
      <c r="HD106" s="39" t="e">
        <f t="shared" ca="1" si="506"/>
        <v>#NUM!</v>
      </c>
      <c r="HF106" s="3" t="str">
        <f t="shared" si="611"/>
        <v/>
      </c>
      <c r="HG106" s="3" t="str">
        <f t="shared" si="612"/>
        <v/>
      </c>
      <c r="HH106" s="3" t="str">
        <f t="shared" ca="1" si="545"/>
        <v xml:space="preserve"> </v>
      </c>
      <c r="HI106" s="3" t="str">
        <f t="shared" ca="1" si="546"/>
        <v/>
      </c>
      <c r="HJ106" s="3" t="str">
        <f t="shared" ca="1" si="546"/>
        <v/>
      </c>
      <c r="HK106" s="3" t="str">
        <f t="shared" ca="1" si="546"/>
        <v/>
      </c>
      <c r="HL106" s="3" t="str">
        <f t="shared" ca="1" si="546"/>
        <v/>
      </c>
      <c r="HM106" s="3" t="str">
        <f t="shared" ca="1" si="547"/>
        <v/>
      </c>
      <c r="HN106" s="3" t="str">
        <f t="shared" ca="1" si="547"/>
        <v/>
      </c>
      <c r="HO106" s="3" t="str">
        <f t="shared" ca="1" si="547"/>
        <v/>
      </c>
      <c r="HP106" s="37" t="e">
        <f t="shared" ca="1" si="613"/>
        <v>#N/A</v>
      </c>
      <c r="HQ106" s="3" t="str">
        <f t="shared" ca="1" si="548"/>
        <v xml:space="preserve"> </v>
      </c>
      <c r="HR106" s="3" t="str">
        <f t="shared" ca="1" si="549"/>
        <v/>
      </c>
      <c r="HS106" s="3" t="str">
        <f t="shared" ca="1" si="549"/>
        <v/>
      </c>
      <c r="HT106" s="3" t="str">
        <f t="shared" ca="1" si="549"/>
        <v/>
      </c>
      <c r="HU106" s="3" t="str">
        <f t="shared" ca="1" si="549"/>
        <v/>
      </c>
      <c r="HV106" s="3" t="str">
        <f t="shared" ca="1" si="550"/>
        <v/>
      </c>
      <c r="HW106" s="3" t="str">
        <f t="shared" ca="1" si="550"/>
        <v/>
      </c>
      <c r="HX106" s="3" t="str">
        <f t="shared" ca="1" si="550"/>
        <v/>
      </c>
      <c r="HY106" s="37" t="e">
        <f t="shared" ca="1" si="614"/>
        <v>#N/A</v>
      </c>
      <c r="IA106" s="3" t="e">
        <f t="shared" ref="IA106:IA137" ca="1" si="627">IF(AND(COUNT(E106)=1, E106&gt;OFFSET(E106,-1,0)), 1, IF(ISNA(FE106)=TRUE, "", IF(AND(OR(E106=OFFSET(E106,-1,0), E106=FE106), COUNT(E106)=1), 0, "")))</f>
        <v>#NUM!</v>
      </c>
      <c r="IB106" s="3" t="e">
        <f t="shared" ca="1" si="534"/>
        <v>#NUM!</v>
      </c>
      <c r="IC106" s="2" t="e">
        <f t="shared" ca="1" si="508"/>
        <v>#NUM!</v>
      </c>
      <c r="ID106" s="37" t="e">
        <f t="shared" ca="1" si="615"/>
        <v>#NUM!</v>
      </c>
      <c r="IE106" s="3" t="e">
        <f t="shared" ref="IE106:IE137" ca="1" si="628">IF(AND(COUNT(E106)=1, E106&lt;OFFSET(E106,-1,0)), 1, IF(ISNA(FE106)=TRUE, "", IF(AND(OR(E106=OFFSET(E106,-1,0), E106=FE106), COUNT(E106)=1), 0, "")))</f>
        <v>#NUM!</v>
      </c>
      <c r="IF106" s="3" t="e">
        <f t="shared" ref="IF106:IF137" ca="1" si="629">IF(COUNTBLANK(IE106)=1,0,IE106+IF105)</f>
        <v>#NUM!</v>
      </c>
      <c r="IG106" s="2" t="e">
        <f t="shared" ca="1" si="511"/>
        <v>#NUM!</v>
      </c>
      <c r="IH106" s="37" t="e">
        <f t="shared" ca="1" si="616"/>
        <v>#NUM!</v>
      </c>
      <c r="II106" s="3" t="e">
        <f t="shared" si="512"/>
        <v>#N/A</v>
      </c>
      <c r="IJ106" s="3" t="e">
        <f t="shared" si="513"/>
        <v>#N/A</v>
      </c>
      <c r="IK106" s="3" t="e">
        <f t="shared" ca="1" si="557"/>
        <v>#N/A</v>
      </c>
      <c r="IL106" s="3" t="e">
        <f t="shared" ca="1" si="558"/>
        <v>#N/A</v>
      </c>
      <c r="IM106" s="3" t="e">
        <f t="shared" ca="1" si="558"/>
        <v>#N/A</v>
      </c>
      <c r="IN106" s="3" t="e">
        <f t="shared" ca="1" si="558"/>
        <v>#N/A</v>
      </c>
      <c r="IO106" s="3" t="e">
        <f t="shared" ca="1" si="558"/>
        <v>#N/A</v>
      </c>
      <c r="IP106" s="3" t="e">
        <f t="shared" ca="1" si="559"/>
        <v>#N/A</v>
      </c>
      <c r="IQ106" s="3" t="e">
        <f t="shared" ca="1" si="559"/>
        <v>#N/A</v>
      </c>
      <c r="IR106" s="3" t="e">
        <f t="shared" ca="1" si="559"/>
        <v>#N/A</v>
      </c>
      <c r="IS106" s="3" t="e">
        <f t="shared" ca="1" si="559"/>
        <v>#N/A</v>
      </c>
      <c r="IT106" s="3" t="e">
        <f t="shared" ca="1" si="560"/>
        <v>#N/A</v>
      </c>
      <c r="IU106" s="3" t="e">
        <f t="shared" ca="1" si="560"/>
        <v>#N/A</v>
      </c>
      <c r="IV106" s="3" t="e">
        <f t="shared" ca="1" si="560"/>
        <v>#N/A</v>
      </c>
      <c r="IW106" s="3" t="e">
        <f t="shared" ca="1" si="560"/>
        <v>#N/A</v>
      </c>
      <c r="IX106" s="3" t="e">
        <f t="shared" ca="1" si="561"/>
        <v>#N/A</v>
      </c>
      <c r="IY106" s="3" t="e">
        <f t="shared" ca="1" si="561"/>
        <v>#N/A</v>
      </c>
      <c r="IZ106" s="37" t="e">
        <f t="shared" ca="1" si="617"/>
        <v>#N/A</v>
      </c>
      <c r="JB106" s="3" t="str">
        <f t="shared" si="514"/>
        <v/>
      </c>
      <c r="JC106" s="55" t="e">
        <f t="shared" si="618"/>
        <v>#NUM!</v>
      </c>
      <c r="JD106" s="41" t="e">
        <f t="shared" si="515"/>
        <v>#NUM!</v>
      </c>
      <c r="JE106" s="41" t="e">
        <f t="shared" si="516"/>
        <v>#NUM!</v>
      </c>
      <c r="JF106" s="3" t="e">
        <f t="shared" si="517"/>
        <v>#NUM!</v>
      </c>
      <c r="JG106" s="41" t="e">
        <f t="shared" si="518"/>
        <v>#NUM!</v>
      </c>
      <c r="JH106" s="41" t="e">
        <f t="shared" si="519"/>
        <v>#NUM!</v>
      </c>
      <c r="JJ106" s="37" t="e">
        <f t="shared" si="520"/>
        <v>#NUM!</v>
      </c>
      <c r="JL106" s="3" t="e">
        <f t="shared" si="521"/>
        <v>#NUM!</v>
      </c>
      <c r="JM106" s="3" t="e">
        <f t="shared" ca="1" si="535"/>
        <v>#NUM!</v>
      </c>
      <c r="JP106" s="37" t="e">
        <f t="shared" ca="1" si="522"/>
        <v>#NUM!</v>
      </c>
      <c r="JR106" s="37" t="str">
        <f t="shared" si="523"/>
        <v/>
      </c>
      <c r="JS106" s="3" t="str">
        <f t="shared" si="524"/>
        <v/>
      </c>
      <c r="JT106" s="3" t="str">
        <f t="shared" ca="1" si="551"/>
        <v xml:space="preserve"> </v>
      </c>
      <c r="JU106" s="3" t="str">
        <f t="shared" ca="1" si="552"/>
        <v/>
      </c>
      <c r="JV106" s="3" t="str">
        <f t="shared" ca="1" si="552"/>
        <v/>
      </c>
      <c r="JW106" s="3" t="str">
        <f t="shared" ca="1" si="552"/>
        <v/>
      </c>
      <c r="JX106" s="3" t="str">
        <f t="shared" ca="1" si="552"/>
        <v/>
      </c>
      <c r="JY106" s="3" t="str">
        <f t="shared" ca="1" si="553"/>
        <v/>
      </c>
      <c r="JZ106" s="3" t="str">
        <f t="shared" ca="1" si="553"/>
        <v/>
      </c>
      <c r="KA106" s="3" t="str">
        <f t="shared" ca="1" si="553"/>
        <v/>
      </c>
      <c r="KB106" s="3" t="e">
        <f t="shared" ca="1" si="525"/>
        <v>#N/A</v>
      </c>
      <c r="KC106" s="3" t="str">
        <f t="shared" ca="1" si="554"/>
        <v xml:space="preserve"> </v>
      </c>
      <c r="KD106" s="3" t="str">
        <f t="shared" ca="1" si="555"/>
        <v/>
      </c>
      <c r="KE106" s="3" t="str">
        <f t="shared" ca="1" si="555"/>
        <v/>
      </c>
      <c r="KF106" s="3" t="str">
        <f t="shared" ca="1" si="555"/>
        <v/>
      </c>
      <c r="KG106" s="3" t="str">
        <f t="shared" ca="1" si="555"/>
        <v/>
      </c>
      <c r="KH106" s="3" t="str">
        <f t="shared" ca="1" si="556"/>
        <v/>
      </c>
      <c r="KI106" s="3" t="str">
        <f t="shared" ca="1" si="556"/>
        <v/>
      </c>
      <c r="KJ106" s="3" t="str">
        <f t="shared" ca="1" si="556"/>
        <v/>
      </c>
      <c r="KK106" s="3" t="e">
        <f t="shared" ca="1" si="526"/>
        <v>#N/A</v>
      </c>
      <c r="KU106" s="3" t="e">
        <f t="shared" si="527"/>
        <v>#NUM!</v>
      </c>
      <c r="KV106" s="3" t="e">
        <f t="shared" si="528"/>
        <v>#NUM!</v>
      </c>
      <c r="KW106" s="3" t="e">
        <f t="shared" ca="1" si="562"/>
        <v>#NUM!</v>
      </c>
      <c r="KX106" s="3" t="e">
        <f t="shared" ca="1" si="563"/>
        <v>#NUM!</v>
      </c>
      <c r="KY106" s="3" t="e">
        <f t="shared" ca="1" si="563"/>
        <v>#NUM!</v>
      </c>
      <c r="KZ106" s="3" t="e">
        <f t="shared" ca="1" si="563"/>
        <v>#NUM!</v>
      </c>
      <c r="LA106" s="3" t="e">
        <f t="shared" ca="1" si="563"/>
        <v>#NUM!</v>
      </c>
      <c r="LB106" s="3" t="e">
        <f t="shared" ca="1" si="564"/>
        <v>#NUM!</v>
      </c>
      <c r="LC106" s="3" t="e">
        <f t="shared" ca="1" si="564"/>
        <v>#NUM!</v>
      </c>
      <c r="LD106" s="3" t="e">
        <f t="shared" ca="1" si="564"/>
        <v>#NUM!</v>
      </c>
      <c r="LE106" s="3" t="e">
        <f t="shared" ca="1" si="564"/>
        <v>#NUM!</v>
      </c>
      <c r="LF106" s="3" t="e">
        <f t="shared" ca="1" si="565"/>
        <v>#NUM!</v>
      </c>
      <c r="LG106" s="3" t="e">
        <f t="shared" ca="1" si="565"/>
        <v>#NUM!</v>
      </c>
      <c r="LH106" s="3" t="e">
        <f t="shared" ca="1" si="565"/>
        <v>#NUM!</v>
      </c>
      <c r="LI106" s="3" t="e">
        <f t="shared" ca="1" si="565"/>
        <v>#NUM!</v>
      </c>
      <c r="LJ106" s="3" t="e">
        <f t="shared" ca="1" si="566"/>
        <v>#NUM!</v>
      </c>
      <c r="LK106" s="3" t="e">
        <f t="shared" ca="1" si="566"/>
        <v>#NUM!</v>
      </c>
      <c r="LL106" s="37" t="e">
        <f t="shared" ca="1" si="619"/>
        <v>#NUM!</v>
      </c>
    </row>
    <row r="107" spans="1:324" s="3" customFormat="1">
      <c r="A107" s="42" t="e">
        <f>IF(D107="","",Data!C115)</f>
        <v>#N/A</v>
      </c>
      <c r="B107" s="5" t="e">
        <f>IF(D107="","",Data!B115)</f>
        <v>#N/A</v>
      </c>
      <c r="C107" s="3">
        <v>99</v>
      </c>
      <c r="D107" s="3" t="e">
        <f>IF(Data!C115="", NA(), Data!C115)</f>
        <v>#N/A</v>
      </c>
      <c r="E107" s="3" t="str">
        <f>IF(Data!C115="", " ", Data!D115)</f>
        <v xml:space="preserve"> </v>
      </c>
      <c r="F107" s="3" t="str">
        <f>IF(E107=" "," ",Data!F$26)</f>
        <v xml:space="preserve"> </v>
      </c>
      <c r="G107" s="3" t="str">
        <f>IF($C107&lt;Data!$F$37,"x"," ")</f>
        <v xml:space="preserve"> </v>
      </c>
      <c r="H107" s="3" t="e">
        <f>IF(I107="",#REF!,I107)</f>
        <v>#N/A</v>
      </c>
      <c r="I107" s="2" t="e">
        <f t="shared" si="403"/>
        <v>#N/A</v>
      </c>
      <c r="J107" s="3" t="str">
        <f>IF(AND(Data!$F$37&lt;&gt;""),IF(AD107=$E107,1,""))</f>
        <v/>
      </c>
      <c r="K107" s="3">
        <f>IF(AND(Data!$F$40&lt;&gt;""),IF(AE107=$E107,2,""))</f>
        <v>2</v>
      </c>
      <c r="L107" s="3" t="str">
        <f>IF(AND(Data!$F$43&lt;&gt;""),IF(AF107=$E107,3,""))</f>
        <v/>
      </c>
      <c r="M107" s="3" t="str">
        <f>IF(AND(Data!$F$46&lt;&gt;""),IF(AG107=$E107,4,""))</f>
        <v/>
      </c>
      <c r="N107" s="3" t="str">
        <f>IF(AND(Data!$F$49&lt;&gt;""),IF(AH107=$E107,5,""))</f>
        <v/>
      </c>
      <c r="O107" s="3" t="str">
        <f>IF(AND(Calc!$LQ$3&lt;&gt;""),IF(AI107=$E107,6,""))</f>
        <v/>
      </c>
      <c r="P107" s="3">
        <f t="shared" si="404"/>
        <v>2</v>
      </c>
      <c r="Q107" s="3">
        <f t="shared" si="405"/>
        <v>2</v>
      </c>
      <c r="R107" s="3" t="str">
        <f t="shared" si="406"/>
        <v/>
      </c>
      <c r="S107" s="3" t="str">
        <f t="shared" si="407"/>
        <v/>
      </c>
      <c r="T107" s="3" t="str">
        <f t="shared" si="408"/>
        <v/>
      </c>
      <c r="U107" s="3">
        <f t="shared" si="409"/>
        <v>2</v>
      </c>
      <c r="V107" s="3">
        <f t="shared" si="410"/>
        <v>2</v>
      </c>
      <c r="W107" s="3" t="str">
        <f t="shared" si="411"/>
        <v/>
      </c>
      <c r="X107" s="3" t="str">
        <f t="shared" si="412"/>
        <v/>
      </c>
      <c r="Y107" s="3">
        <f t="shared" si="413"/>
        <v>2</v>
      </c>
      <c r="Z107" s="3">
        <f t="shared" si="414"/>
        <v>2</v>
      </c>
      <c r="AA107" s="3" t="str">
        <f t="shared" si="415"/>
        <v/>
      </c>
      <c r="AB107" s="3">
        <f t="shared" si="416"/>
        <v>2</v>
      </c>
      <c r="AC107" s="49">
        <f t="shared" si="417"/>
        <v>2</v>
      </c>
      <c r="AD107" s="3" t="str">
        <f>IF($C107&lt;Data!$F$37,E107,"")</f>
        <v/>
      </c>
      <c r="AE107" s="3" t="str">
        <f>IF(AND($C107&gt;=Data!$F$37),IF($C107&lt;Data!$F$40,E107,""))</f>
        <v xml:space="preserve"> </v>
      </c>
      <c r="AF107" s="3" t="b">
        <f>IF(AND($C107&gt;=Data!$F$40),IF($C107&lt;Data!$F$43,E107,""))</f>
        <v>0</v>
      </c>
      <c r="AG107" s="3" t="b">
        <f>IF(AND($C107&gt;=Data!$F$43),IF($C107&lt;Data!$F$46,E107,""))</f>
        <v>0</v>
      </c>
      <c r="AH107" s="3" t="b">
        <f>IF(AND($C107&gt;=Data!$F$46),IF($C107&lt;Data!$F$49,E107,""))</f>
        <v>0</v>
      </c>
      <c r="AI107" s="3" t="b">
        <f>IF(AND($C107&gt;=Data!$F$49),IF($C107&lt;=Calc!$LQ$3,E107,""))</f>
        <v>0</v>
      </c>
      <c r="AJ107" s="3" t="str">
        <f t="shared" si="569"/>
        <v xml:space="preserve"> </v>
      </c>
      <c r="AK107" s="3" t="str">
        <f t="shared" si="350"/>
        <v/>
      </c>
      <c r="AL107" s="3" t="e">
        <f t="shared" si="418"/>
        <v>#NUM!</v>
      </c>
      <c r="AM107" s="3" t="str">
        <f t="shared" si="419"/>
        <v/>
      </c>
      <c r="AN107" s="3" t="str">
        <f t="shared" si="420"/>
        <v/>
      </c>
      <c r="AO107" s="3" t="str">
        <f t="shared" si="421"/>
        <v/>
      </c>
      <c r="AP107" s="3" t="str">
        <f t="shared" si="422"/>
        <v/>
      </c>
      <c r="AQ107" s="3" t="e">
        <f t="shared" si="338"/>
        <v>#NUM!</v>
      </c>
      <c r="AR107" s="3" t="e">
        <f t="shared" si="339"/>
        <v>#NUM!</v>
      </c>
      <c r="AS107" s="3" t="str">
        <f t="shared" si="340"/>
        <v/>
      </c>
      <c r="AT107" s="3" t="str">
        <f t="shared" si="423"/>
        <v/>
      </c>
      <c r="AU107" s="3" t="str">
        <f t="shared" si="424"/>
        <v/>
      </c>
      <c r="AV107" s="3" t="e">
        <f t="shared" si="425"/>
        <v>#NUM!</v>
      </c>
      <c r="AW107" s="3" t="e">
        <f t="shared" si="426"/>
        <v>#NUM!</v>
      </c>
      <c r="AX107" s="3" t="str">
        <f t="shared" si="427"/>
        <v/>
      </c>
      <c r="AY107" s="3" t="str">
        <f t="shared" si="428"/>
        <v/>
      </c>
      <c r="AZ107" s="3" t="e">
        <f t="shared" si="429"/>
        <v>#NUM!</v>
      </c>
      <c r="BA107" s="3" t="e">
        <f t="shared" si="430"/>
        <v>#NUM!</v>
      </c>
      <c r="BB107" s="3" t="str">
        <f t="shared" si="431"/>
        <v/>
      </c>
      <c r="BC107" s="3" t="e">
        <f t="shared" si="432"/>
        <v>#NUM!</v>
      </c>
      <c r="BD107" s="3" t="e">
        <f t="shared" si="433"/>
        <v>#NUM!</v>
      </c>
      <c r="BE107" s="3" t="e">
        <f t="shared" si="434"/>
        <v>#NUM!</v>
      </c>
      <c r="BF107" s="9" t="e">
        <f t="shared" si="570"/>
        <v>#N/A</v>
      </c>
      <c r="BG107" s="3" t="e">
        <f t="shared" si="571"/>
        <v>#N/A</v>
      </c>
      <c r="BH107" s="3" t="e">
        <f t="shared" si="567"/>
        <v>#N/A</v>
      </c>
      <c r="BI107" s="3" t="e">
        <f t="shared" si="435"/>
        <v>#NUM!</v>
      </c>
      <c r="BJ107" s="44" t="str">
        <f t="shared" si="436"/>
        <v/>
      </c>
      <c r="BK107" s="52">
        <f t="shared" si="572"/>
        <v>2</v>
      </c>
      <c r="BL107" s="52" t="str">
        <f t="shared" ca="1" si="538"/>
        <v xml:space="preserve"> </v>
      </c>
      <c r="BM107" s="52" t="str">
        <f t="shared" ca="1" si="539"/>
        <v xml:space="preserve"> </v>
      </c>
      <c r="BN107" s="52" t="str">
        <f t="shared" ca="1" si="539"/>
        <v xml:space="preserve"> </v>
      </c>
      <c r="BO107" s="52" t="str">
        <f t="shared" ca="1" si="539"/>
        <v xml:space="preserve"> </v>
      </c>
      <c r="BP107" s="52" t="str">
        <f t="shared" ca="1" si="539"/>
        <v xml:space="preserve"> </v>
      </c>
      <c r="BQ107" s="52" t="str">
        <f t="shared" ca="1" si="540"/>
        <v xml:space="preserve"> </v>
      </c>
      <c r="BR107" s="52" t="e">
        <f t="shared" ca="1" si="573"/>
        <v>#N/A</v>
      </c>
      <c r="BS107" s="52"/>
      <c r="BT107" s="3" t="str">
        <f t="shared" si="574"/>
        <v/>
      </c>
      <c r="BU107" s="3">
        <f t="shared" si="575"/>
        <v>0</v>
      </c>
      <c r="BV107" s="3">
        <f t="shared" si="437"/>
        <v>1</v>
      </c>
      <c r="BW107" s="3">
        <f t="shared" si="620"/>
        <v>0</v>
      </c>
      <c r="BX107" s="3" t="str">
        <f t="shared" ca="1" si="576"/>
        <v xml:space="preserve"> </v>
      </c>
      <c r="BY107" s="3" t="str">
        <f t="shared" ca="1" si="541"/>
        <v/>
      </c>
      <c r="BZ107" s="3" t="str">
        <f t="shared" ca="1" si="541"/>
        <v/>
      </c>
      <c r="CA107" s="3" t="str">
        <f t="shared" ca="1" si="541"/>
        <v/>
      </c>
      <c r="CB107" s="3" t="str">
        <f t="shared" ca="1" si="541"/>
        <v/>
      </c>
      <c r="CC107" s="3" t="str">
        <f t="shared" ca="1" si="542"/>
        <v/>
      </c>
      <c r="CD107" s="3" t="str">
        <f t="shared" ca="1" si="358"/>
        <v/>
      </c>
      <c r="CE107" s="3" t="str">
        <f t="shared" ca="1" si="577"/>
        <v/>
      </c>
      <c r="CF107" s="3" t="str">
        <f t="shared" si="578"/>
        <v/>
      </c>
      <c r="CG107" s="37" t="e">
        <f t="shared" ca="1" si="579"/>
        <v>#N/A</v>
      </c>
      <c r="CH107" s="3" t="str">
        <f t="shared" si="580"/>
        <v/>
      </c>
      <c r="CI107" s="3">
        <f t="shared" si="439"/>
        <v>0</v>
      </c>
      <c r="CJ107" s="3">
        <f t="shared" si="529"/>
        <v>1</v>
      </c>
      <c r="CK107" s="3">
        <f t="shared" si="621"/>
        <v>0</v>
      </c>
      <c r="CL107" s="3" t="str">
        <f t="shared" ca="1" si="581"/>
        <v xml:space="preserve"> </v>
      </c>
      <c r="CM107" s="3" t="str">
        <f t="shared" ca="1" si="543"/>
        <v/>
      </c>
      <c r="CN107" s="3" t="str">
        <f t="shared" ca="1" si="543"/>
        <v/>
      </c>
      <c r="CO107" s="3" t="str">
        <f t="shared" ca="1" si="543"/>
        <v/>
      </c>
      <c r="CP107" s="3" t="str">
        <f t="shared" ca="1" si="543"/>
        <v/>
      </c>
      <c r="CQ107" s="3" t="str">
        <f t="shared" ca="1" si="544"/>
        <v/>
      </c>
      <c r="CR107" s="3" t="str">
        <f t="shared" ca="1" si="441"/>
        <v/>
      </c>
      <c r="CS107" s="3" t="str">
        <f t="shared" ca="1" si="582"/>
        <v/>
      </c>
      <c r="CT107" s="3" t="str">
        <f t="shared" si="442"/>
        <v/>
      </c>
      <c r="CU107" s="37" t="e">
        <f t="shared" ca="1" si="443"/>
        <v>#N/A</v>
      </c>
      <c r="CW107" s="3" t="str">
        <f t="shared" ca="1" si="622"/>
        <v/>
      </c>
      <c r="CX107" s="3">
        <f t="shared" ca="1" si="530"/>
        <v>0</v>
      </c>
      <c r="CY107" s="2">
        <f t="shared" ca="1" si="445"/>
        <v>0</v>
      </c>
      <c r="CZ107" s="3" t="str">
        <f t="shared" ca="1" si="583"/>
        <v/>
      </c>
      <c r="DA107" s="3" t="str">
        <f t="shared" ca="1" si="584"/>
        <v/>
      </c>
      <c r="DB107" s="3" t="str">
        <f t="shared" ca="1" si="585"/>
        <v/>
      </c>
      <c r="DC107" s="3" t="str">
        <f t="shared" ca="1" si="586"/>
        <v/>
      </c>
      <c r="DD107" s="37" t="e">
        <f t="shared" ca="1" si="587"/>
        <v>#N/A</v>
      </c>
      <c r="DE107" s="3" t="str">
        <f t="shared" ca="1" si="623"/>
        <v/>
      </c>
      <c r="DF107" s="3">
        <f t="shared" ca="1" si="531"/>
        <v>0</v>
      </c>
      <c r="DG107" s="2">
        <f t="shared" ca="1" si="447"/>
        <v>0</v>
      </c>
      <c r="DH107" s="3" t="str">
        <f t="shared" ca="1" si="588"/>
        <v/>
      </c>
      <c r="DI107" s="3" t="str">
        <f t="shared" ca="1" si="568"/>
        <v/>
      </c>
      <c r="DJ107" s="3" t="str">
        <f t="shared" ca="1" si="589"/>
        <v/>
      </c>
      <c r="DK107" s="3" t="str">
        <f t="shared" ca="1" si="448"/>
        <v/>
      </c>
      <c r="DL107" s="37" t="e">
        <f t="shared" ca="1" si="590"/>
        <v>#N/A</v>
      </c>
      <c r="DN107" s="2" t="str">
        <f t="shared" si="373"/>
        <v xml:space="preserve"> </v>
      </c>
      <c r="DO107" s="3" t="str">
        <f t="shared" si="449"/>
        <v xml:space="preserve"> </v>
      </c>
      <c r="DP107" s="3" t="str">
        <f t="shared" si="450"/>
        <v xml:space="preserve"> </v>
      </c>
      <c r="DT107" s="37" t="e">
        <f t="shared" si="591"/>
        <v>#N/A</v>
      </c>
      <c r="DU107" s="7">
        <v>100</v>
      </c>
      <c r="DV107" s="7">
        <v>42</v>
      </c>
      <c r="DW107" s="7">
        <v>59</v>
      </c>
      <c r="DX107" s="7"/>
      <c r="DY107" s="7" t="e">
        <f t="shared" si="592"/>
        <v>#NUM!</v>
      </c>
      <c r="DZ107" s="7" t="e">
        <f t="shared" si="593"/>
        <v>#NUM!</v>
      </c>
      <c r="EA107" s="7" t="e">
        <f t="shared" si="594"/>
        <v>#NUM!</v>
      </c>
      <c r="EB107" s="7" t="e">
        <f t="shared" si="624"/>
        <v>#NUM!</v>
      </c>
      <c r="EC107" s="3" t="e">
        <f t="shared" si="595"/>
        <v>#NUM!</v>
      </c>
      <c r="ED107" s="3" t="str">
        <f t="shared" si="452"/>
        <v/>
      </c>
      <c r="EE107" s="3" t="e">
        <f t="shared" si="453"/>
        <v>#DIV/0!</v>
      </c>
      <c r="EF107" s="3" t="str">
        <f t="shared" si="454"/>
        <v/>
      </c>
      <c r="EG107" s="3" t="str">
        <f t="shared" si="455"/>
        <v/>
      </c>
      <c r="EH107" s="3" t="str">
        <f t="shared" si="456"/>
        <v/>
      </c>
      <c r="EI107" s="3" t="str">
        <f t="shared" si="457"/>
        <v/>
      </c>
      <c r="EJ107" s="3" t="e">
        <f t="shared" si="458"/>
        <v>#DIV/0!</v>
      </c>
      <c r="EK107" s="3" t="e">
        <f t="shared" si="459"/>
        <v>#DIV/0!</v>
      </c>
      <c r="EL107" s="3" t="str">
        <f t="shared" si="460"/>
        <v/>
      </c>
      <c r="EM107" s="3" t="str">
        <f t="shared" si="461"/>
        <v/>
      </c>
      <c r="EN107" s="3" t="str">
        <f t="shared" si="462"/>
        <v/>
      </c>
      <c r="EO107" s="3" t="e">
        <f t="shared" si="463"/>
        <v>#DIV/0!</v>
      </c>
      <c r="EP107" s="3" t="e">
        <f t="shared" si="464"/>
        <v>#DIV/0!</v>
      </c>
      <c r="EQ107" s="3" t="str">
        <f t="shared" si="465"/>
        <v/>
      </c>
      <c r="ER107" s="3" t="str">
        <f t="shared" si="466"/>
        <v/>
      </c>
      <c r="ES107" s="3" t="e">
        <f t="shared" si="467"/>
        <v>#DIV/0!</v>
      </c>
      <c r="ET107" s="3" t="e">
        <f t="shared" si="468"/>
        <v>#DIV/0!</v>
      </c>
      <c r="EU107" s="3" t="str">
        <f t="shared" si="469"/>
        <v/>
      </c>
      <c r="EV107" s="3" t="e">
        <f t="shared" si="470"/>
        <v>#DIV/0!</v>
      </c>
      <c r="EW107" s="3" t="e">
        <f t="shared" si="471"/>
        <v>#DIV/0!</v>
      </c>
      <c r="EX107" s="3" t="e">
        <f t="shared" si="472"/>
        <v>#NUM!</v>
      </c>
      <c r="EZ107" s="40">
        <f t="shared" si="596"/>
        <v>1</v>
      </c>
      <c r="FA107" s="9" t="e">
        <f t="shared" si="597"/>
        <v>#NUM!</v>
      </c>
      <c r="FB107" s="9" t="e">
        <f t="shared" si="598"/>
        <v>#N/A</v>
      </c>
      <c r="FC107" s="9" t="e">
        <f t="shared" si="599"/>
        <v>#N/A</v>
      </c>
      <c r="FD107" s="9" t="e">
        <f t="shared" si="600"/>
        <v>#N/A</v>
      </c>
      <c r="FE107" s="3" t="e">
        <f t="shared" si="473"/>
        <v>#NUM!</v>
      </c>
      <c r="FG107" s="3" t="str">
        <f t="shared" si="474"/>
        <v/>
      </c>
      <c r="FH107" s="3" t="e">
        <f t="shared" si="475"/>
        <v>#DIV/0!</v>
      </c>
      <c r="FI107" s="3" t="str">
        <f t="shared" si="476"/>
        <v/>
      </c>
      <c r="FJ107" s="3" t="str">
        <f t="shared" si="477"/>
        <v/>
      </c>
      <c r="FK107" s="3" t="str">
        <f t="shared" si="478"/>
        <v/>
      </c>
      <c r="FL107" s="3" t="str">
        <f t="shared" si="479"/>
        <v/>
      </c>
      <c r="FM107" s="3" t="e">
        <f t="shared" si="480"/>
        <v>#DIV/0!</v>
      </c>
      <c r="FN107" s="3" t="e">
        <f t="shared" si="481"/>
        <v>#DIV/0!</v>
      </c>
      <c r="FO107" s="3" t="str">
        <f t="shared" si="482"/>
        <v/>
      </c>
      <c r="FP107" s="3" t="str">
        <f t="shared" si="483"/>
        <v/>
      </c>
      <c r="FQ107" s="3" t="str">
        <f t="shared" si="484"/>
        <v/>
      </c>
      <c r="FR107" s="3" t="e">
        <f t="shared" si="485"/>
        <v>#DIV/0!</v>
      </c>
      <c r="FS107" s="3" t="e">
        <f t="shared" si="486"/>
        <v>#DIV/0!</v>
      </c>
      <c r="FT107" s="3" t="str">
        <f t="shared" si="487"/>
        <v/>
      </c>
      <c r="FU107" s="3" t="str">
        <f t="shared" si="488"/>
        <v/>
      </c>
      <c r="FV107" s="3" t="e">
        <f t="shared" si="489"/>
        <v>#DIV/0!</v>
      </c>
      <c r="FW107" s="3" t="e">
        <f t="shared" si="490"/>
        <v>#DIV/0!</v>
      </c>
      <c r="FX107" s="3" t="str">
        <f t="shared" si="491"/>
        <v/>
      </c>
      <c r="FY107" s="3" t="e">
        <f t="shared" si="492"/>
        <v>#DIV/0!</v>
      </c>
      <c r="FZ107" s="3" t="e">
        <f t="shared" si="493"/>
        <v>#DIV/0!</v>
      </c>
      <c r="GA107" s="3" t="e">
        <f t="shared" si="494"/>
        <v>#NUM!</v>
      </c>
      <c r="GB107" s="3" t="str">
        <f t="shared" si="495"/>
        <v/>
      </c>
      <c r="GC107" s="3" t="str">
        <f t="shared" si="496"/>
        <v/>
      </c>
      <c r="GD107" s="3" t="str">
        <f t="shared" si="497"/>
        <v/>
      </c>
      <c r="GE107" s="3" t="str">
        <f t="shared" si="498"/>
        <v/>
      </c>
      <c r="GF107" s="3" t="str">
        <f t="shared" si="499"/>
        <v/>
      </c>
      <c r="GG107" s="3" t="str">
        <f t="shared" si="500"/>
        <v/>
      </c>
      <c r="GI107" s="9" t="str">
        <f t="shared" si="532"/>
        <v/>
      </c>
      <c r="GJ107" s="9" t="str">
        <f t="shared" si="625"/>
        <v/>
      </c>
      <c r="GK107" s="9" t="str">
        <f t="shared" si="626"/>
        <v/>
      </c>
      <c r="GL107" s="41" t="e">
        <f t="shared" si="503"/>
        <v>#DIV/0!</v>
      </c>
      <c r="GM107" s="41" t="e">
        <f t="shared" si="504"/>
        <v>#DIV/0!</v>
      </c>
      <c r="GN107" s="41" t="e">
        <f t="shared" si="601"/>
        <v>#N/A</v>
      </c>
      <c r="GO107" s="41" t="e">
        <f t="shared" si="602"/>
        <v>#N/A</v>
      </c>
      <c r="GP107" s="3" t="e">
        <f t="shared" si="505"/>
        <v>#NUM!</v>
      </c>
      <c r="GQ107" s="55" t="e">
        <f t="shared" si="603"/>
        <v>#NUM!</v>
      </c>
      <c r="GR107" s="55" t="e">
        <f t="shared" si="604"/>
        <v>#NUM!</v>
      </c>
      <c r="GS107" s="3" t="e">
        <f t="shared" si="605"/>
        <v>#NUM!</v>
      </c>
      <c r="GT107" s="3" t="e">
        <f t="shared" si="606"/>
        <v>#NUM!</v>
      </c>
      <c r="GU107" s="3" t="e">
        <f t="shared" si="607"/>
        <v>#NUM!</v>
      </c>
      <c r="GV107" s="3" t="e">
        <f t="shared" si="608"/>
        <v>#NUM!</v>
      </c>
      <c r="GX107" s="37" t="e">
        <f t="shared" si="609"/>
        <v>#NUM!</v>
      </c>
      <c r="GZ107" s="3" t="e">
        <f t="shared" si="610"/>
        <v>#NUM!</v>
      </c>
      <c r="HA107" s="3" t="e">
        <f t="shared" ref="HA107:HA138" ca="1" si="630">IF(AND(G107=" ",OFFSET(G107,-2,0)="x"), " ", IF(SUM(OFFSET(GZ107,0,0,-3,1))&gt;=2,1," "))</f>
        <v>#NUM!</v>
      </c>
      <c r="HB107" s="2" t="e">
        <f t="shared" ca="1" si="536"/>
        <v>#NUM!</v>
      </c>
      <c r="HC107" s="2" t="e">
        <f t="shared" ca="1" si="537"/>
        <v>#NUM!</v>
      </c>
      <c r="HD107" s="39" t="e">
        <f t="shared" ca="1" si="506"/>
        <v>#NUM!</v>
      </c>
      <c r="HF107" s="3" t="str">
        <f t="shared" si="611"/>
        <v/>
      </c>
      <c r="HG107" s="3" t="str">
        <f t="shared" si="612"/>
        <v/>
      </c>
      <c r="HH107" s="3" t="str">
        <f t="shared" ca="1" si="545"/>
        <v xml:space="preserve"> </v>
      </c>
      <c r="HI107" s="3" t="str">
        <f t="shared" ca="1" si="546"/>
        <v/>
      </c>
      <c r="HJ107" s="3" t="str">
        <f t="shared" ca="1" si="546"/>
        <v/>
      </c>
      <c r="HK107" s="3" t="str">
        <f t="shared" ca="1" si="546"/>
        <v/>
      </c>
      <c r="HL107" s="3" t="str">
        <f t="shared" ca="1" si="546"/>
        <v/>
      </c>
      <c r="HM107" s="3" t="str">
        <f t="shared" ca="1" si="547"/>
        <v/>
      </c>
      <c r="HN107" s="3" t="str">
        <f t="shared" ca="1" si="547"/>
        <v/>
      </c>
      <c r="HO107" s="3" t="str">
        <f t="shared" ca="1" si="547"/>
        <v/>
      </c>
      <c r="HP107" s="37" t="e">
        <f t="shared" ca="1" si="613"/>
        <v>#N/A</v>
      </c>
      <c r="HQ107" s="3" t="str">
        <f t="shared" ca="1" si="548"/>
        <v xml:space="preserve"> </v>
      </c>
      <c r="HR107" s="3" t="str">
        <f t="shared" ca="1" si="549"/>
        <v/>
      </c>
      <c r="HS107" s="3" t="str">
        <f t="shared" ca="1" si="549"/>
        <v/>
      </c>
      <c r="HT107" s="3" t="str">
        <f t="shared" ca="1" si="549"/>
        <v/>
      </c>
      <c r="HU107" s="3" t="str">
        <f t="shared" ca="1" si="549"/>
        <v/>
      </c>
      <c r="HV107" s="3" t="str">
        <f t="shared" ca="1" si="550"/>
        <v/>
      </c>
      <c r="HW107" s="3" t="str">
        <f t="shared" ca="1" si="550"/>
        <v/>
      </c>
      <c r="HX107" s="3" t="str">
        <f t="shared" ca="1" si="550"/>
        <v/>
      </c>
      <c r="HY107" s="37" t="e">
        <f t="shared" ca="1" si="614"/>
        <v>#N/A</v>
      </c>
      <c r="IA107" s="3" t="e">
        <f t="shared" ca="1" si="627"/>
        <v>#NUM!</v>
      </c>
      <c r="IB107" s="3" t="e">
        <f t="shared" ca="1" si="534"/>
        <v>#NUM!</v>
      </c>
      <c r="IC107" s="2" t="e">
        <f t="shared" ca="1" si="508"/>
        <v>#NUM!</v>
      </c>
      <c r="ID107" s="37" t="e">
        <f t="shared" ca="1" si="615"/>
        <v>#NUM!</v>
      </c>
      <c r="IE107" s="3" t="e">
        <f t="shared" ca="1" si="628"/>
        <v>#NUM!</v>
      </c>
      <c r="IF107" s="3" t="e">
        <f t="shared" ca="1" si="629"/>
        <v>#NUM!</v>
      </c>
      <c r="IG107" s="2" t="e">
        <f t="shared" ca="1" si="511"/>
        <v>#NUM!</v>
      </c>
      <c r="IH107" s="37" t="e">
        <f t="shared" ca="1" si="616"/>
        <v>#NUM!</v>
      </c>
      <c r="II107" s="3" t="e">
        <f t="shared" si="512"/>
        <v>#N/A</v>
      </c>
      <c r="IJ107" s="3" t="e">
        <f t="shared" si="513"/>
        <v>#N/A</v>
      </c>
      <c r="IK107" s="3" t="e">
        <f t="shared" ca="1" si="557"/>
        <v>#N/A</v>
      </c>
      <c r="IL107" s="3" t="e">
        <f t="shared" ca="1" si="558"/>
        <v>#N/A</v>
      </c>
      <c r="IM107" s="3" t="e">
        <f t="shared" ca="1" si="558"/>
        <v>#N/A</v>
      </c>
      <c r="IN107" s="3" t="e">
        <f t="shared" ca="1" si="558"/>
        <v>#N/A</v>
      </c>
      <c r="IO107" s="3" t="e">
        <f t="shared" ca="1" si="558"/>
        <v>#N/A</v>
      </c>
      <c r="IP107" s="3" t="e">
        <f t="shared" ca="1" si="559"/>
        <v>#N/A</v>
      </c>
      <c r="IQ107" s="3" t="e">
        <f t="shared" ca="1" si="559"/>
        <v>#N/A</v>
      </c>
      <c r="IR107" s="3" t="e">
        <f t="shared" ca="1" si="559"/>
        <v>#N/A</v>
      </c>
      <c r="IS107" s="3" t="e">
        <f t="shared" ca="1" si="559"/>
        <v>#N/A</v>
      </c>
      <c r="IT107" s="3" t="e">
        <f t="shared" ca="1" si="560"/>
        <v>#N/A</v>
      </c>
      <c r="IU107" s="3" t="e">
        <f t="shared" ca="1" si="560"/>
        <v>#N/A</v>
      </c>
      <c r="IV107" s="3" t="e">
        <f t="shared" ca="1" si="560"/>
        <v>#N/A</v>
      </c>
      <c r="IW107" s="3" t="e">
        <f t="shared" ca="1" si="560"/>
        <v>#N/A</v>
      </c>
      <c r="IX107" s="3" t="e">
        <f t="shared" ca="1" si="561"/>
        <v>#N/A</v>
      </c>
      <c r="IY107" s="3" t="e">
        <f t="shared" ca="1" si="561"/>
        <v>#N/A</v>
      </c>
      <c r="IZ107" s="37" t="e">
        <f t="shared" ca="1" si="617"/>
        <v>#N/A</v>
      </c>
      <c r="JB107" s="3" t="str">
        <f t="shared" si="514"/>
        <v/>
      </c>
      <c r="JC107" s="55" t="e">
        <f t="shared" si="618"/>
        <v>#NUM!</v>
      </c>
      <c r="JD107" s="41" t="e">
        <f t="shared" si="515"/>
        <v>#NUM!</v>
      </c>
      <c r="JE107" s="41" t="e">
        <f t="shared" si="516"/>
        <v>#NUM!</v>
      </c>
      <c r="JF107" s="3" t="e">
        <f t="shared" si="517"/>
        <v>#NUM!</v>
      </c>
      <c r="JG107" s="41" t="e">
        <f t="shared" si="518"/>
        <v>#NUM!</v>
      </c>
      <c r="JH107" s="41" t="e">
        <f t="shared" si="519"/>
        <v>#NUM!</v>
      </c>
      <c r="JJ107" s="37" t="e">
        <f t="shared" si="520"/>
        <v>#NUM!</v>
      </c>
      <c r="JL107" s="3" t="e">
        <f t="shared" si="521"/>
        <v>#NUM!</v>
      </c>
      <c r="JM107" s="3" t="e">
        <f t="shared" ref="JM107:JM138" ca="1" si="631">IF(AND(G107=" ",OFFSET(G107,-2,0)="x"), " ", IF(SUM(OFFSET(JL107,0,0,-3,1))&gt;=2,1," "))</f>
        <v>#NUM!</v>
      </c>
      <c r="JP107" s="37" t="e">
        <f t="shared" ca="1" si="522"/>
        <v>#NUM!</v>
      </c>
      <c r="JR107" s="37" t="str">
        <f t="shared" si="523"/>
        <v/>
      </c>
      <c r="JS107" s="3" t="str">
        <f t="shared" si="524"/>
        <v/>
      </c>
      <c r="JT107" s="3" t="str">
        <f t="shared" ca="1" si="551"/>
        <v xml:space="preserve"> </v>
      </c>
      <c r="JU107" s="3" t="str">
        <f t="shared" ca="1" si="552"/>
        <v/>
      </c>
      <c r="JV107" s="3" t="str">
        <f t="shared" ca="1" si="552"/>
        <v/>
      </c>
      <c r="JW107" s="3" t="str">
        <f t="shared" ca="1" si="552"/>
        <v/>
      </c>
      <c r="JX107" s="3" t="str">
        <f t="shared" ca="1" si="552"/>
        <v/>
      </c>
      <c r="JY107" s="3" t="str">
        <f t="shared" ca="1" si="553"/>
        <v/>
      </c>
      <c r="JZ107" s="3" t="str">
        <f t="shared" ca="1" si="553"/>
        <v/>
      </c>
      <c r="KA107" s="3" t="str">
        <f t="shared" ca="1" si="553"/>
        <v/>
      </c>
      <c r="KB107" s="3" t="e">
        <f t="shared" ca="1" si="525"/>
        <v>#N/A</v>
      </c>
      <c r="KC107" s="3" t="str">
        <f t="shared" ca="1" si="554"/>
        <v xml:space="preserve"> </v>
      </c>
      <c r="KD107" s="3" t="str">
        <f t="shared" ca="1" si="555"/>
        <v/>
      </c>
      <c r="KE107" s="3" t="str">
        <f t="shared" ca="1" si="555"/>
        <v/>
      </c>
      <c r="KF107" s="3" t="str">
        <f t="shared" ca="1" si="555"/>
        <v/>
      </c>
      <c r="KG107" s="3" t="str">
        <f t="shared" ca="1" si="555"/>
        <v/>
      </c>
      <c r="KH107" s="3" t="str">
        <f t="shared" ca="1" si="556"/>
        <v/>
      </c>
      <c r="KI107" s="3" t="str">
        <f t="shared" ca="1" si="556"/>
        <v/>
      </c>
      <c r="KJ107" s="3" t="str">
        <f t="shared" ca="1" si="556"/>
        <v/>
      </c>
      <c r="KK107" s="3" t="e">
        <f t="shared" ca="1" si="526"/>
        <v>#N/A</v>
      </c>
      <c r="KU107" s="3" t="e">
        <f t="shared" si="527"/>
        <v>#NUM!</v>
      </c>
      <c r="KV107" s="3" t="e">
        <f t="shared" si="528"/>
        <v>#NUM!</v>
      </c>
      <c r="KW107" s="3" t="e">
        <f t="shared" ca="1" si="562"/>
        <v>#NUM!</v>
      </c>
      <c r="KX107" s="3" t="e">
        <f t="shared" ca="1" si="563"/>
        <v>#NUM!</v>
      </c>
      <c r="KY107" s="3" t="e">
        <f t="shared" ca="1" si="563"/>
        <v>#NUM!</v>
      </c>
      <c r="KZ107" s="3" t="e">
        <f t="shared" ca="1" si="563"/>
        <v>#NUM!</v>
      </c>
      <c r="LA107" s="3" t="e">
        <f t="shared" ca="1" si="563"/>
        <v>#NUM!</v>
      </c>
      <c r="LB107" s="3" t="e">
        <f t="shared" ca="1" si="564"/>
        <v>#NUM!</v>
      </c>
      <c r="LC107" s="3" t="e">
        <f t="shared" ca="1" si="564"/>
        <v>#NUM!</v>
      </c>
      <c r="LD107" s="3" t="e">
        <f t="shared" ca="1" si="564"/>
        <v>#NUM!</v>
      </c>
      <c r="LE107" s="3" t="e">
        <f t="shared" ca="1" si="564"/>
        <v>#NUM!</v>
      </c>
      <c r="LF107" s="3" t="e">
        <f t="shared" ca="1" si="565"/>
        <v>#NUM!</v>
      </c>
      <c r="LG107" s="3" t="e">
        <f t="shared" ca="1" si="565"/>
        <v>#NUM!</v>
      </c>
      <c r="LH107" s="3" t="e">
        <f t="shared" ca="1" si="565"/>
        <v>#NUM!</v>
      </c>
      <c r="LI107" s="3" t="e">
        <f t="shared" ca="1" si="565"/>
        <v>#NUM!</v>
      </c>
      <c r="LJ107" s="3" t="e">
        <f t="shared" ca="1" si="566"/>
        <v>#NUM!</v>
      </c>
      <c r="LK107" s="3" t="e">
        <f t="shared" ca="1" si="566"/>
        <v>#NUM!</v>
      </c>
      <c r="LL107" s="37" t="e">
        <f t="shared" ca="1" si="619"/>
        <v>#NUM!</v>
      </c>
    </row>
    <row r="108" spans="1:324" s="3" customFormat="1">
      <c r="A108" s="42" t="e">
        <f>IF(D108="","",Data!C116)</f>
        <v>#N/A</v>
      </c>
      <c r="B108" s="5" t="e">
        <f>IF(D108="","",Data!B116)</f>
        <v>#N/A</v>
      </c>
      <c r="C108" s="3">
        <v>100</v>
      </c>
      <c r="D108" s="3" t="e">
        <f>IF(Data!C116="", NA(), Data!C116)</f>
        <v>#N/A</v>
      </c>
      <c r="E108" s="3" t="str">
        <f>IF(Data!C116="", " ", Data!D116)</f>
        <v xml:space="preserve"> </v>
      </c>
      <c r="F108" s="3" t="str">
        <f>IF(E108=" "," ",Data!F$26)</f>
        <v xml:space="preserve"> </v>
      </c>
      <c r="G108" s="3" t="str">
        <f>IF($C108&lt;Data!$F$37,"x"," ")</f>
        <v xml:space="preserve"> </v>
      </c>
      <c r="H108" s="3" t="e">
        <f>IF(I108="",#REF!,I108)</f>
        <v>#N/A</v>
      </c>
      <c r="I108" s="2" t="e">
        <f t="shared" si="403"/>
        <v>#N/A</v>
      </c>
      <c r="J108" s="3" t="str">
        <f>IF(AND(Data!$F$37&lt;&gt;""),IF(AD108=$E108,1,""))</f>
        <v/>
      </c>
      <c r="K108" s="3">
        <f>IF(AND(Data!$F$40&lt;&gt;""),IF(AE108=$E108,2,""))</f>
        <v>2</v>
      </c>
      <c r="L108" s="3" t="str">
        <f>IF(AND(Data!$F$43&lt;&gt;""),IF(AF108=$E108,3,""))</f>
        <v/>
      </c>
      <c r="M108" s="3" t="str">
        <f>IF(AND(Data!$F$46&lt;&gt;""),IF(AG108=$E108,4,""))</f>
        <v/>
      </c>
      <c r="N108" s="3" t="str">
        <f>IF(AND(Data!$F$49&lt;&gt;""),IF(AH108=$E108,5,""))</f>
        <v/>
      </c>
      <c r="O108" s="3" t="str">
        <f>IF(AND(Calc!$LQ$3&lt;&gt;""),IF(AI108=$E108,6,""))</f>
        <v/>
      </c>
      <c r="P108" s="3">
        <f t="shared" si="404"/>
        <v>2</v>
      </c>
      <c r="Q108" s="3">
        <f t="shared" si="405"/>
        <v>2</v>
      </c>
      <c r="R108" s="3" t="str">
        <f t="shared" si="406"/>
        <v/>
      </c>
      <c r="S108" s="3" t="str">
        <f t="shared" si="407"/>
        <v/>
      </c>
      <c r="T108" s="3" t="str">
        <f t="shared" si="408"/>
        <v/>
      </c>
      <c r="U108" s="3">
        <f t="shared" si="409"/>
        <v>2</v>
      </c>
      <c r="V108" s="3">
        <f t="shared" si="410"/>
        <v>2</v>
      </c>
      <c r="W108" s="3" t="str">
        <f t="shared" si="411"/>
        <v/>
      </c>
      <c r="X108" s="3" t="str">
        <f t="shared" si="412"/>
        <v/>
      </c>
      <c r="Y108" s="3">
        <f t="shared" si="413"/>
        <v>2</v>
      </c>
      <c r="Z108" s="3">
        <f t="shared" si="414"/>
        <v>2</v>
      </c>
      <c r="AA108" s="3" t="str">
        <f t="shared" si="415"/>
        <v/>
      </c>
      <c r="AB108" s="3">
        <f t="shared" si="416"/>
        <v>2</v>
      </c>
      <c r="AC108" s="49">
        <f t="shared" si="417"/>
        <v>2</v>
      </c>
      <c r="AD108" s="3" t="str">
        <f>IF($C108&lt;Data!$F$37,E108,"")</f>
        <v/>
      </c>
      <c r="AE108" s="3" t="str">
        <f>IF(AND($C108&gt;=Data!$F$37),IF($C108&lt;Data!$F$40,E108,""))</f>
        <v xml:space="preserve"> </v>
      </c>
      <c r="AF108" s="3" t="b">
        <f>IF(AND($C108&gt;=Data!$F$40),IF($C108&lt;Data!$F$43,E108,""))</f>
        <v>0</v>
      </c>
      <c r="AG108" s="3" t="b">
        <f>IF(AND($C108&gt;=Data!$F$43),IF($C108&lt;Data!$F$46,E108,""))</f>
        <v>0</v>
      </c>
      <c r="AH108" s="3" t="b">
        <f>IF(AND($C108&gt;=Data!$F$46),IF($C108&lt;Data!$F$49,E108,""))</f>
        <v>0</v>
      </c>
      <c r="AI108" s="3" t="b">
        <f>IF(AND($C108&gt;=Data!$F$49),IF($C108&lt;=Calc!$LQ$3,E108,""))</f>
        <v>0</v>
      </c>
      <c r="AJ108" s="3" t="str">
        <f t="shared" si="569"/>
        <v xml:space="preserve"> </v>
      </c>
      <c r="AK108" s="3" t="str">
        <f t="shared" si="350"/>
        <v/>
      </c>
      <c r="AL108" s="3" t="e">
        <f t="shared" si="418"/>
        <v>#NUM!</v>
      </c>
      <c r="AM108" s="3" t="str">
        <f t="shared" si="419"/>
        <v/>
      </c>
      <c r="AN108" s="3" t="str">
        <f t="shared" si="420"/>
        <v/>
      </c>
      <c r="AO108" s="3" t="str">
        <f t="shared" si="421"/>
        <v/>
      </c>
      <c r="AP108" s="3" t="str">
        <f t="shared" si="422"/>
        <v/>
      </c>
      <c r="AQ108" s="3" t="e">
        <f t="shared" si="338"/>
        <v>#NUM!</v>
      </c>
      <c r="AR108" s="3" t="e">
        <f t="shared" si="339"/>
        <v>#NUM!</v>
      </c>
      <c r="AS108" s="3" t="str">
        <f t="shared" si="340"/>
        <v/>
      </c>
      <c r="AT108" s="3" t="str">
        <f t="shared" si="423"/>
        <v/>
      </c>
      <c r="AU108" s="3" t="str">
        <f t="shared" si="424"/>
        <v/>
      </c>
      <c r="AV108" s="3" t="e">
        <f t="shared" si="425"/>
        <v>#NUM!</v>
      </c>
      <c r="AW108" s="3" t="e">
        <f t="shared" si="426"/>
        <v>#NUM!</v>
      </c>
      <c r="AX108" s="3" t="str">
        <f t="shared" si="427"/>
        <v/>
      </c>
      <c r="AY108" s="3" t="str">
        <f t="shared" si="428"/>
        <v/>
      </c>
      <c r="AZ108" s="3" t="e">
        <f t="shared" si="429"/>
        <v>#NUM!</v>
      </c>
      <c r="BA108" s="3" t="e">
        <f t="shared" si="430"/>
        <v>#NUM!</v>
      </c>
      <c r="BB108" s="3" t="str">
        <f t="shared" si="431"/>
        <v/>
      </c>
      <c r="BC108" s="3" t="e">
        <f t="shared" si="432"/>
        <v>#NUM!</v>
      </c>
      <c r="BD108" s="3" t="e">
        <f t="shared" si="433"/>
        <v>#NUM!</v>
      </c>
      <c r="BE108" s="3" t="e">
        <f t="shared" si="434"/>
        <v>#NUM!</v>
      </c>
      <c r="BF108" s="9" t="e">
        <f t="shared" si="570"/>
        <v>#N/A</v>
      </c>
      <c r="BG108" s="3" t="e">
        <f t="shared" si="571"/>
        <v>#N/A</v>
      </c>
      <c r="BH108" s="3" t="e">
        <f t="shared" si="567"/>
        <v>#N/A</v>
      </c>
      <c r="BI108" s="3" t="e">
        <f t="shared" si="435"/>
        <v>#NUM!</v>
      </c>
      <c r="BJ108" s="44" t="str">
        <f t="shared" si="436"/>
        <v/>
      </c>
      <c r="BK108" s="52">
        <f t="shared" si="572"/>
        <v>2</v>
      </c>
      <c r="BL108" s="52" t="str">
        <f t="shared" ca="1" si="538"/>
        <v xml:space="preserve"> </v>
      </c>
      <c r="BM108" s="52" t="str">
        <f t="shared" ca="1" si="539"/>
        <v xml:space="preserve"> </v>
      </c>
      <c r="BN108" s="52" t="str">
        <f t="shared" ca="1" si="539"/>
        <v xml:space="preserve"> </v>
      </c>
      <c r="BO108" s="52" t="str">
        <f t="shared" ca="1" si="539"/>
        <v xml:space="preserve"> </v>
      </c>
      <c r="BP108" s="52" t="str">
        <f t="shared" ca="1" si="539"/>
        <v xml:space="preserve"> </v>
      </c>
      <c r="BQ108" s="52" t="str">
        <f t="shared" ca="1" si="540"/>
        <v xml:space="preserve"> </v>
      </c>
      <c r="BR108" s="52" t="e">
        <f t="shared" ca="1" si="573"/>
        <v>#N/A</v>
      </c>
      <c r="BS108" s="52"/>
      <c r="BT108" s="3" t="str">
        <f t="shared" si="574"/>
        <v/>
      </c>
      <c r="BU108" s="3">
        <f t="shared" si="575"/>
        <v>0</v>
      </c>
      <c r="BV108" s="3">
        <f t="shared" si="437"/>
        <v>1</v>
      </c>
      <c r="BW108" s="3">
        <f t="shared" si="620"/>
        <v>0</v>
      </c>
      <c r="BX108" s="3" t="str">
        <f t="shared" ca="1" si="576"/>
        <v xml:space="preserve"> </v>
      </c>
      <c r="BY108" s="3" t="str">
        <f t="shared" ca="1" si="541"/>
        <v/>
      </c>
      <c r="BZ108" s="3" t="str">
        <f t="shared" ca="1" si="541"/>
        <v/>
      </c>
      <c r="CA108" s="3" t="str">
        <f t="shared" ca="1" si="541"/>
        <v/>
      </c>
      <c r="CB108" s="3" t="str">
        <f t="shared" ca="1" si="541"/>
        <v/>
      </c>
      <c r="CC108" s="3" t="str">
        <f t="shared" ca="1" si="542"/>
        <v/>
      </c>
      <c r="CD108" s="3" t="str">
        <f t="shared" ca="1" si="358"/>
        <v/>
      </c>
      <c r="CE108" s="3" t="str">
        <f t="shared" ca="1" si="577"/>
        <v/>
      </c>
      <c r="CF108" s="3" t="str">
        <f t="shared" si="578"/>
        <v/>
      </c>
      <c r="CG108" s="37" t="e">
        <f t="shared" ca="1" si="579"/>
        <v>#N/A</v>
      </c>
      <c r="CH108" s="3" t="str">
        <f t="shared" si="580"/>
        <v/>
      </c>
      <c r="CI108" s="3">
        <f t="shared" si="439"/>
        <v>0</v>
      </c>
      <c r="CJ108" s="3">
        <f t="shared" si="529"/>
        <v>1</v>
      </c>
      <c r="CK108" s="3">
        <f t="shared" si="621"/>
        <v>0</v>
      </c>
      <c r="CL108" s="3" t="str">
        <f t="shared" ca="1" si="581"/>
        <v xml:space="preserve"> </v>
      </c>
      <c r="CM108" s="3" t="str">
        <f t="shared" ca="1" si="543"/>
        <v/>
      </c>
      <c r="CN108" s="3" t="str">
        <f t="shared" ca="1" si="543"/>
        <v/>
      </c>
      <c r="CO108" s="3" t="str">
        <f t="shared" ca="1" si="543"/>
        <v/>
      </c>
      <c r="CP108" s="3" t="str">
        <f t="shared" ca="1" si="543"/>
        <v/>
      </c>
      <c r="CQ108" s="3" t="str">
        <f t="shared" ca="1" si="544"/>
        <v/>
      </c>
      <c r="CR108" s="3" t="str">
        <f t="shared" ca="1" si="441"/>
        <v/>
      </c>
      <c r="CS108" s="3" t="str">
        <f t="shared" ca="1" si="582"/>
        <v/>
      </c>
      <c r="CT108" s="3" t="str">
        <f t="shared" si="442"/>
        <v/>
      </c>
      <c r="CU108" s="37" t="e">
        <f t="shared" ca="1" si="443"/>
        <v>#N/A</v>
      </c>
      <c r="CW108" s="3" t="str">
        <f t="shared" ca="1" si="622"/>
        <v/>
      </c>
      <c r="CX108" s="3">
        <f t="shared" ca="1" si="530"/>
        <v>0</v>
      </c>
      <c r="CY108" s="2">
        <f t="shared" ca="1" si="445"/>
        <v>0</v>
      </c>
      <c r="CZ108" s="3" t="str">
        <f t="shared" ca="1" si="583"/>
        <v/>
      </c>
      <c r="DA108" s="3" t="str">
        <f t="shared" ca="1" si="584"/>
        <v/>
      </c>
      <c r="DB108" s="3" t="str">
        <f t="shared" ca="1" si="585"/>
        <v/>
      </c>
      <c r="DC108" s="3" t="str">
        <f t="shared" ca="1" si="586"/>
        <v/>
      </c>
      <c r="DD108" s="37" t="e">
        <f t="shared" ca="1" si="587"/>
        <v>#N/A</v>
      </c>
      <c r="DE108" s="3" t="str">
        <f t="shared" ca="1" si="623"/>
        <v/>
      </c>
      <c r="DF108" s="3">
        <f t="shared" ca="1" si="531"/>
        <v>0</v>
      </c>
      <c r="DG108" s="2">
        <f t="shared" ca="1" si="447"/>
        <v>0</v>
      </c>
      <c r="DH108" s="3" t="str">
        <f t="shared" ca="1" si="588"/>
        <v/>
      </c>
      <c r="DI108" s="3" t="str">
        <f t="shared" ca="1" si="568"/>
        <v/>
      </c>
      <c r="DJ108" s="3" t="str">
        <f t="shared" ca="1" si="589"/>
        <v/>
      </c>
      <c r="DK108" s="3" t="str">
        <f t="shared" ca="1" si="448"/>
        <v/>
      </c>
      <c r="DL108" s="37" t="e">
        <f t="shared" ca="1" si="590"/>
        <v>#N/A</v>
      </c>
      <c r="DN108" s="2" t="str">
        <f t="shared" si="373"/>
        <v xml:space="preserve"> </v>
      </c>
      <c r="DO108" s="3" t="str">
        <f t="shared" si="449"/>
        <v xml:space="preserve"> </v>
      </c>
      <c r="DP108" s="3" t="str">
        <f t="shared" si="450"/>
        <v xml:space="preserve"> </v>
      </c>
      <c r="DT108" s="37" t="e">
        <f t="shared" si="591"/>
        <v>#N/A</v>
      </c>
      <c r="DU108" s="7">
        <v>101</v>
      </c>
      <c r="DV108" s="7">
        <v>42</v>
      </c>
      <c r="DW108" s="7">
        <v>60</v>
      </c>
      <c r="DX108" s="7"/>
      <c r="DY108" s="7" t="e">
        <f t="shared" si="592"/>
        <v>#NUM!</v>
      </c>
      <c r="DZ108" s="7" t="e">
        <f t="shared" si="593"/>
        <v>#NUM!</v>
      </c>
      <c r="EA108" s="7" t="e">
        <f t="shared" si="594"/>
        <v>#NUM!</v>
      </c>
      <c r="EB108" s="7" t="e">
        <f t="shared" si="624"/>
        <v>#NUM!</v>
      </c>
      <c r="EC108" s="3" t="e">
        <f t="shared" si="595"/>
        <v>#NUM!</v>
      </c>
      <c r="ED108" s="3" t="str">
        <f t="shared" si="452"/>
        <v/>
      </c>
      <c r="EE108" s="3" t="e">
        <f t="shared" si="453"/>
        <v>#DIV/0!</v>
      </c>
      <c r="EF108" s="3" t="str">
        <f t="shared" si="454"/>
        <v/>
      </c>
      <c r="EG108" s="3" t="str">
        <f t="shared" si="455"/>
        <v/>
      </c>
      <c r="EH108" s="3" t="str">
        <f t="shared" si="456"/>
        <v/>
      </c>
      <c r="EI108" s="3" t="str">
        <f t="shared" si="457"/>
        <v/>
      </c>
      <c r="EJ108" s="3" t="e">
        <f t="shared" si="458"/>
        <v>#DIV/0!</v>
      </c>
      <c r="EK108" s="3" t="e">
        <f t="shared" si="459"/>
        <v>#DIV/0!</v>
      </c>
      <c r="EL108" s="3" t="str">
        <f t="shared" si="460"/>
        <v/>
      </c>
      <c r="EM108" s="3" t="str">
        <f t="shared" si="461"/>
        <v/>
      </c>
      <c r="EN108" s="3" t="str">
        <f t="shared" si="462"/>
        <v/>
      </c>
      <c r="EO108" s="3" t="e">
        <f t="shared" si="463"/>
        <v>#DIV/0!</v>
      </c>
      <c r="EP108" s="3" t="e">
        <f t="shared" si="464"/>
        <v>#DIV/0!</v>
      </c>
      <c r="EQ108" s="3" t="str">
        <f t="shared" si="465"/>
        <v/>
      </c>
      <c r="ER108" s="3" t="str">
        <f t="shared" si="466"/>
        <v/>
      </c>
      <c r="ES108" s="3" t="e">
        <f t="shared" si="467"/>
        <v>#DIV/0!</v>
      </c>
      <c r="ET108" s="3" t="e">
        <f t="shared" si="468"/>
        <v>#DIV/0!</v>
      </c>
      <c r="EU108" s="3" t="str">
        <f t="shared" si="469"/>
        <v/>
      </c>
      <c r="EV108" s="3" t="e">
        <f t="shared" si="470"/>
        <v>#DIV/0!</v>
      </c>
      <c r="EW108" s="3" t="e">
        <f t="shared" si="471"/>
        <v>#DIV/0!</v>
      </c>
      <c r="EX108" s="3" t="e">
        <f t="shared" si="472"/>
        <v>#NUM!</v>
      </c>
      <c r="EZ108" s="40">
        <f t="shared" si="596"/>
        <v>1</v>
      </c>
      <c r="FA108" s="9" t="e">
        <f t="shared" si="597"/>
        <v>#NUM!</v>
      </c>
      <c r="FB108" s="9" t="e">
        <f t="shared" si="598"/>
        <v>#N/A</v>
      </c>
      <c r="FC108" s="9" t="e">
        <f t="shared" si="599"/>
        <v>#N/A</v>
      </c>
      <c r="FD108" s="9" t="e">
        <f t="shared" si="600"/>
        <v>#N/A</v>
      </c>
      <c r="FE108" s="3" t="e">
        <f t="shared" si="473"/>
        <v>#NUM!</v>
      </c>
      <c r="FG108" s="3" t="str">
        <f t="shared" si="474"/>
        <v/>
      </c>
      <c r="FH108" s="3" t="e">
        <f t="shared" si="475"/>
        <v>#DIV/0!</v>
      </c>
      <c r="FI108" s="3" t="str">
        <f t="shared" si="476"/>
        <v/>
      </c>
      <c r="FJ108" s="3" t="str">
        <f t="shared" si="477"/>
        <v/>
      </c>
      <c r="FK108" s="3" t="str">
        <f t="shared" si="478"/>
        <v/>
      </c>
      <c r="FL108" s="3" t="str">
        <f t="shared" si="479"/>
        <v/>
      </c>
      <c r="FM108" s="3" t="e">
        <f t="shared" si="480"/>
        <v>#DIV/0!</v>
      </c>
      <c r="FN108" s="3" t="e">
        <f t="shared" si="481"/>
        <v>#DIV/0!</v>
      </c>
      <c r="FO108" s="3" t="str">
        <f t="shared" si="482"/>
        <v/>
      </c>
      <c r="FP108" s="3" t="str">
        <f t="shared" si="483"/>
        <v/>
      </c>
      <c r="FQ108" s="3" t="str">
        <f t="shared" si="484"/>
        <v/>
      </c>
      <c r="FR108" s="3" t="e">
        <f t="shared" si="485"/>
        <v>#DIV/0!</v>
      </c>
      <c r="FS108" s="3" t="e">
        <f t="shared" si="486"/>
        <v>#DIV/0!</v>
      </c>
      <c r="FT108" s="3" t="str">
        <f t="shared" si="487"/>
        <v/>
      </c>
      <c r="FU108" s="3" t="str">
        <f t="shared" si="488"/>
        <v/>
      </c>
      <c r="FV108" s="3" t="e">
        <f t="shared" si="489"/>
        <v>#DIV/0!</v>
      </c>
      <c r="FW108" s="3" t="e">
        <f t="shared" si="490"/>
        <v>#DIV/0!</v>
      </c>
      <c r="FX108" s="3" t="str">
        <f t="shared" si="491"/>
        <v/>
      </c>
      <c r="FY108" s="3" t="e">
        <f t="shared" si="492"/>
        <v>#DIV/0!</v>
      </c>
      <c r="FZ108" s="3" t="e">
        <f t="shared" si="493"/>
        <v>#DIV/0!</v>
      </c>
      <c r="GA108" s="3" t="e">
        <f t="shared" si="494"/>
        <v>#NUM!</v>
      </c>
      <c r="GB108" s="3" t="str">
        <f t="shared" si="495"/>
        <v/>
      </c>
      <c r="GC108" s="3" t="str">
        <f t="shared" si="496"/>
        <v/>
      </c>
      <c r="GD108" s="3" t="str">
        <f t="shared" si="497"/>
        <v/>
      </c>
      <c r="GE108" s="3" t="str">
        <f t="shared" si="498"/>
        <v/>
      </c>
      <c r="GF108" s="3" t="str">
        <f t="shared" si="499"/>
        <v/>
      </c>
      <c r="GG108" s="3" t="str">
        <f t="shared" si="500"/>
        <v/>
      </c>
      <c r="GI108" s="9" t="str">
        <f t="shared" si="532"/>
        <v/>
      </c>
      <c r="GJ108" s="9" t="str">
        <f t="shared" si="625"/>
        <v/>
      </c>
      <c r="GK108" s="9" t="str">
        <f t="shared" si="626"/>
        <v/>
      </c>
      <c r="GL108" s="41" t="e">
        <f t="shared" si="503"/>
        <v>#DIV/0!</v>
      </c>
      <c r="GM108" s="41" t="e">
        <f t="shared" si="504"/>
        <v>#DIV/0!</v>
      </c>
      <c r="GN108" s="41" t="e">
        <f t="shared" si="601"/>
        <v>#N/A</v>
      </c>
      <c r="GO108" s="41" t="e">
        <f t="shared" si="602"/>
        <v>#N/A</v>
      </c>
      <c r="GP108" s="3" t="e">
        <f t="shared" si="505"/>
        <v>#NUM!</v>
      </c>
      <c r="GQ108" s="55" t="e">
        <f t="shared" si="603"/>
        <v>#NUM!</v>
      </c>
      <c r="GR108" s="55" t="e">
        <f t="shared" si="604"/>
        <v>#NUM!</v>
      </c>
      <c r="GS108" s="3" t="e">
        <f t="shared" si="605"/>
        <v>#NUM!</v>
      </c>
      <c r="GT108" s="3" t="e">
        <f t="shared" si="606"/>
        <v>#NUM!</v>
      </c>
      <c r="GU108" s="3" t="e">
        <f t="shared" si="607"/>
        <v>#NUM!</v>
      </c>
      <c r="GV108" s="3" t="e">
        <f t="shared" si="608"/>
        <v>#NUM!</v>
      </c>
      <c r="GX108" s="37" t="e">
        <f t="shared" si="609"/>
        <v>#NUM!</v>
      </c>
      <c r="GZ108" s="3" t="e">
        <f t="shared" si="610"/>
        <v>#NUM!</v>
      </c>
      <c r="HA108" s="3" t="e">
        <f t="shared" ca="1" si="630"/>
        <v>#NUM!</v>
      </c>
      <c r="HB108" s="2" t="e">
        <f t="shared" ca="1" si="536"/>
        <v>#NUM!</v>
      </c>
      <c r="HC108" s="2" t="e">
        <f t="shared" ca="1" si="537"/>
        <v>#NUM!</v>
      </c>
      <c r="HD108" s="39" t="e">
        <f t="shared" ca="1" si="506"/>
        <v>#NUM!</v>
      </c>
      <c r="HF108" s="3" t="str">
        <f t="shared" si="611"/>
        <v/>
      </c>
      <c r="HG108" s="3" t="str">
        <f t="shared" si="612"/>
        <v/>
      </c>
      <c r="HH108" s="3" t="str">
        <f t="shared" ca="1" si="545"/>
        <v xml:space="preserve"> </v>
      </c>
      <c r="HI108" s="3" t="str">
        <f t="shared" ca="1" si="546"/>
        <v/>
      </c>
      <c r="HJ108" s="3" t="str">
        <f t="shared" ca="1" si="546"/>
        <v/>
      </c>
      <c r="HK108" s="3" t="str">
        <f t="shared" ca="1" si="546"/>
        <v/>
      </c>
      <c r="HL108" s="3" t="str">
        <f t="shared" ca="1" si="546"/>
        <v/>
      </c>
      <c r="HM108" s="3" t="str">
        <f t="shared" ca="1" si="547"/>
        <v/>
      </c>
      <c r="HN108" s="3" t="str">
        <f t="shared" ca="1" si="547"/>
        <v/>
      </c>
      <c r="HO108" s="3" t="str">
        <f t="shared" ca="1" si="547"/>
        <v/>
      </c>
      <c r="HP108" s="37" t="e">
        <f t="shared" ca="1" si="613"/>
        <v>#N/A</v>
      </c>
      <c r="HQ108" s="3" t="str">
        <f t="shared" ca="1" si="548"/>
        <v xml:space="preserve"> </v>
      </c>
      <c r="HR108" s="3" t="str">
        <f t="shared" ca="1" si="549"/>
        <v/>
      </c>
      <c r="HS108" s="3" t="str">
        <f t="shared" ca="1" si="549"/>
        <v/>
      </c>
      <c r="HT108" s="3" t="str">
        <f t="shared" ca="1" si="549"/>
        <v/>
      </c>
      <c r="HU108" s="3" t="str">
        <f t="shared" ca="1" si="549"/>
        <v/>
      </c>
      <c r="HV108" s="3" t="str">
        <f t="shared" ca="1" si="550"/>
        <v/>
      </c>
      <c r="HW108" s="3" t="str">
        <f t="shared" ca="1" si="550"/>
        <v/>
      </c>
      <c r="HX108" s="3" t="str">
        <f t="shared" ca="1" si="550"/>
        <v/>
      </c>
      <c r="HY108" s="37" t="e">
        <f t="shared" ca="1" si="614"/>
        <v>#N/A</v>
      </c>
      <c r="IA108" s="3" t="e">
        <f t="shared" ca="1" si="627"/>
        <v>#NUM!</v>
      </c>
      <c r="IB108" s="3" t="e">
        <f t="shared" ca="1" si="534"/>
        <v>#NUM!</v>
      </c>
      <c r="IC108" s="2" t="e">
        <f t="shared" ca="1" si="508"/>
        <v>#NUM!</v>
      </c>
      <c r="ID108" s="37" t="e">
        <f t="shared" ca="1" si="615"/>
        <v>#NUM!</v>
      </c>
      <c r="IE108" s="3" t="e">
        <f t="shared" ca="1" si="628"/>
        <v>#NUM!</v>
      </c>
      <c r="IF108" s="3" t="e">
        <f t="shared" ca="1" si="629"/>
        <v>#NUM!</v>
      </c>
      <c r="IG108" s="2" t="e">
        <f t="shared" ca="1" si="511"/>
        <v>#NUM!</v>
      </c>
      <c r="IH108" s="37" t="e">
        <f t="shared" ca="1" si="616"/>
        <v>#NUM!</v>
      </c>
      <c r="II108" s="3" t="e">
        <f t="shared" si="512"/>
        <v>#N/A</v>
      </c>
      <c r="IJ108" s="3" t="e">
        <f t="shared" si="513"/>
        <v>#N/A</v>
      </c>
      <c r="IK108" s="3" t="e">
        <f t="shared" ca="1" si="557"/>
        <v>#N/A</v>
      </c>
      <c r="IL108" s="3" t="e">
        <f t="shared" ca="1" si="558"/>
        <v>#N/A</v>
      </c>
      <c r="IM108" s="3" t="e">
        <f t="shared" ca="1" si="558"/>
        <v>#N/A</v>
      </c>
      <c r="IN108" s="3" t="e">
        <f t="shared" ca="1" si="558"/>
        <v>#N/A</v>
      </c>
      <c r="IO108" s="3" t="e">
        <f t="shared" ca="1" si="558"/>
        <v>#N/A</v>
      </c>
      <c r="IP108" s="3" t="e">
        <f t="shared" ca="1" si="559"/>
        <v>#N/A</v>
      </c>
      <c r="IQ108" s="3" t="e">
        <f t="shared" ca="1" si="559"/>
        <v>#N/A</v>
      </c>
      <c r="IR108" s="3" t="e">
        <f t="shared" ca="1" si="559"/>
        <v>#N/A</v>
      </c>
      <c r="IS108" s="3" t="e">
        <f t="shared" ca="1" si="559"/>
        <v>#N/A</v>
      </c>
      <c r="IT108" s="3" t="e">
        <f t="shared" ca="1" si="560"/>
        <v>#N/A</v>
      </c>
      <c r="IU108" s="3" t="e">
        <f t="shared" ca="1" si="560"/>
        <v>#N/A</v>
      </c>
      <c r="IV108" s="3" t="e">
        <f t="shared" ca="1" si="560"/>
        <v>#N/A</v>
      </c>
      <c r="IW108" s="3" t="e">
        <f t="shared" ca="1" si="560"/>
        <v>#N/A</v>
      </c>
      <c r="IX108" s="3" t="e">
        <f t="shared" ca="1" si="561"/>
        <v>#N/A</v>
      </c>
      <c r="IY108" s="3" t="e">
        <f t="shared" ca="1" si="561"/>
        <v>#N/A</v>
      </c>
      <c r="IZ108" s="37" t="e">
        <f t="shared" ca="1" si="617"/>
        <v>#N/A</v>
      </c>
      <c r="JB108" s="3" t="str">
        <f t="shared" si="514"/>
        <v/>
      </c>
      <c r="JC108" s="55" t="e">
        <f t="shared" si="618"/>
        <v>#NUM!</v>
      </c>
      <c r="JD108" s="41" t="e">
        <f t="shared" si="515"/>
        <v>#NUM!</v>
      </c>
      <c r="JE108" s="41" t="e">
        <f t="shared" si="516"/>
        <v>#NUM!</v>
      </c>
      <c r="JF108" s="3" t="e">
        <f t="shared" si="517"/>
        <v>#NUM!</v>
      </c>
      <c r="JG108" s="41" t="e">
        <f t="shared" si="518"/>
        <v>#NUM!</v>
      </c>
      <c r="JH108" s="41" t="e">
        <f t="shared" si="519"/>
        <v>#NUM!</v>
      </c>
      <c r="JJ108" s="37" t="e">
        <f t="shared" si="520"/>
        <v>#NUM!</v>
      </c>
      <c r="JL108" s="3" t="e">
        <f t="shared" si="521"/>
        <v>#NUM!</v>
      </c>
      <c r="JM108" s="3" t="e">
        <f t="shared" ca="1" si="631"/>
        <v>#NUM!</v>
      </c>
      <c r="JP108" s="37" t="e">
        <f t="shared" ca="1" si="522"/>
        <v>#NUM!</v>
      </c>
      <c r="JR108" s="37" t="str">
        <f t="shared" si="523"/>
        <v/>
      </c>
      <c r="JS108" s="3" t="str">
        <f t="shared" si="524"/>
        <v/>
      </c>
      <c r="JT108" s="3" t="str">
        <f t="shared" ca="1" si="551"/>
        <v xml:space="preserve"> </v>
      </c>
      <c r="JU108" s="3" t="str">
        <f t="shared" ca="1" si="552"/>
        <v/>
      </c>
      <c r="JV108" s="3" t="str">
        <f t="shared" ca="1" si="552"/>
        <v/>
      </c>
      <c r="JW108" s="3" t="str">
        <f t="shared" ca="1" si="552"/>
        <v/>
      </c>
      <c r="JX108" s="3" t="str">
        <f t="shared" ca="1" si="552"/>
        <v/>
      </c>
      <c r="JY108" s="3" t="str">
        <f t="shared" ca="1" si="553"/>
        <v/>
      </c>
      <c r="JZ108" s="3" t="str">
        <f t="shared" ca="1" si="553"/>
        <v/>
      </c>
      <c r="KA108" s="3" t="str">
        <f t="shared" ca="1" si="553"/>
        <v/>
      </c>
      <c r="KB108" s="3" t="e">
        <f t="shared" ca="1" si="525"/>
        <v>#N/A</v>
      </c>
      <c r="KC108" s="3" t="str">
        <f t="shared" ca="1" si="554"/>
        <v xml:space="preserve"> </v>
      </c>
      <c r="KD108" s="3" t="str">
        <f t="shared" ca="1" si="555"/>
        <v/>
      </c>
      <c r="KE108" s="3" t="str">
        <f t="shared" ca="1" si="555"/>
        <v/>
      </c>
      <c r="KF108" s="3" t="str">
        <f t="shared" ca="1" si="555"/>
        <v/>
      </c>
      <c r="KG108" s="3" t="str">
        <f t="shared" ca="1" si="555"/>
        <v/>
      </c>
      <c r="KH108" s="3" t="str">
        <f t="shared" ca="1" si="556"/>
        <v/>
      </c>
      <c r="KI108" s="3" t="str">
        <f t="shared" ca="1" si="556"/>
        <v/>
      </c>
      <c r="KJ108" s="3" t="str">
        <f t="shared" ca="1" si="556"/>
        <v/>
      </c>
      <c r="KK108" s="3" t="e">
        <f t="shared" ca="1" si="526"/>
        <v>#N/A</v>
      </c>
      <c r="KU108" s="3" t="e">
        <f t="shared" si="527"/>
        <v>#NUM!</v>
      </c>
      <c r="KV108" s="3" t="e">
        <f t="shared" si="528"/>
        <v>#NUM!</v>
      </c>
      <c r="KW108" s="3" t="e">
        <f t="shared" ca="1" si="562"/>
        <v>#NUM!</v>
      </c>
      <c r="KX108" s="3" t="e">
        <f t="shared" ca="1" si="563"/>
        <v>#NUM!</v>
      </c>
      <c r="KY108" s="3" t="e">
        <f t="shared" ca="1" si="563"/>
        <v>#NUM!</v>
      </c>
      <c r="KZ108" s="3" t="e">
        <f t="shared" ca="1" si="563"/>
        <v>#NUM!</v>
      </c>
      <c r="LA108" s="3" t="e">
        <f t="shared" ca="1" si="563"/>
        <v>#NUM!</v>
      </c>
      <c r="LB108" s="3" t="e">
        <f t="shared" ca="1" si="564"/>
        <v>#NUM!</v>
      </c>
      <c r="LC108" s="3" t="e">
        <f t="shared" ca="1" si="564"/>
        <v>#NUM!</v>
      </c>
      <c r="LD108" s="3" t="e">
        <f t="shared" ca="1" si="564"/>
        <v>#NUM!</v>
      </c>
      <c r="LE108" s="3" t="e">
        <f t="shared" ca="1" si="564"/>
        <v>#NUM!</v>
      </c>
      <c r="LF108" s="3" t="e">
        <f t="shared" ca="1" si="565"/>
        <v>#NUM!</v>
      </c>
      <c r="LG108" s="3" t="e">
        <f t="shared" ca="1" si="565"/>
        <v>#NUM!</v>
      </c>
      <c r="LH108" s="3" t="e">
        <f t="shared" ca="1" si="565"/>
        <v>#NUM!</v>
      </c>
      <c r="LI108" s="3" t="e">
        <f t="shared" ca="1" si="565"/>
        <v>#NUM!</v>
      </c>
      <c r="LJ108" s="3" t="e">
        <f t="shared" ca="1" si="566"/>
        <v>#NUM!</v>
      </c>
      <c r="LK108" s="3" t="e">
        <f t="shared" ca="1" si="566"/>
        <v>#NUM!</v>
      </c>
      <c r="LL108" s="37" t="e">
        <f t="shared" ca="1" si="619"/>
        <v>#NUM!</v>
      </c>
    </row>
    <row r="109" spans="1:324" s="3" customFormat="1">
      <c r="A109" s="42" t="e">
        <f>IF(D109="","",Data!C117)</f>
        <v>#N/A</v>
      </c>
      <c r="B109" s="5" t="e">
        <f>IF(D109="","",Data!B117)</f>
        <v>#N/A</v>
      </c>
      <c r="C109" s="3">
        <v>101</v>
      </c>
      <c r="D109" s="3" t="e">
        <f>IF(Data!C117="", NA(), Data!C117)</f>
        <v>#N/A</v>
      </c>
      <c r="E109" s="3" t="str">
        <f>IF(Data!C117="", " ", Data!D117)</f>
        <v xml:space="preserve"> </v>
      </c>
      <c r="F109" s="3" t="str">
        <f>IF(E109=" "," ",Data!F$26)</f>
        <v xml:space="preserve"> </v>
      </c>
      <c r="G109" s="3" t="str">
        <f>IF($C109&lt;Data!$F$37,"x"," ")</f>
        <v xml:space="preserve"> </v>
      </c>
      <c r="H109" s="3" t="e">
        <f>IF(I109="",#REF!,I109)</f>
        <v>#N/A</v>
      </c>
      <c r="I109" s="2" t="e">
        <f t="shared" si="403"/>
        <v>#N/A</v>
      </c>
      <c r="J109" s="3" t="str">
        <f>IF(AND(Data!$F$37&lt;&gt;""),IF(AD109=$E109,1,""))</f>
        <v/>
      </c>
      <c r="K109" s="3">
        <f>IF(AND(Data!$F$40&lt;&gt;""),IF(AE109=$E109,2,""))</f>
        <v>2</v>
      </c>
      <c r="L109" s="3" t="str">
        <f>IF(AND(Data!$F$43&lt;&gt;""),IF(AF109=$E109,3,""))</f>
        <v/>
      </c>
      <c r="M109" s="3" t="str">
        <f>IF(AND(Data!$F$46&lt;&gt;""),IF(AG109=$E109,4,""))</f>
        <v/>
      </c>
      <c r="N109" s="3" t="str">
        <f>IF(AND(Data!$F$49&lt;&gt;""),IF(AH109=$E109,5,""))</f>
        <v/>
      </c>
      <c r="O109" s="3" t="str">
        <f>IF(AND(Calc!$LQ$3&lt;&gt;""),IF(AI109=$E109,6,""))</f>
        <v/>
      </c>
      <c r="P109" s="3">
        <f t="shared" si="404"/>
        <v>2</v>
      </c>
      <c r="Q109" s="3">
        <f t="shared" si="405"/>
        <v>2</v>
      </c>
      <c r="R109" s="3" t="str">
        <f t="shared" si="406"/>
        <v/>
      </c>
      <c r="S109" s="3" t="str">
        <f t="shared" si="407"/>
        <v/>
      </c>
      <c r="T109" s="3" t="str">
        <f t="shared" si="408"/>
        <v/>
      </c>
      <c r="U109" s="3">
        <f t="shared" si="409"/>
        <v>2</v>
      </c>
      <c r="V109" s="3">
        <f t="shared" si="410"/>
        <v>2</v>
      </c>
      <c r="W109" s="3" t="str">
        <f t="shared" si="411"/>
        <v/>
      </c>
      <c r="X109" s="3" t="str">
        <f t="shared" si="412"/>
        <v/>
      </c>
      <c r="Y109" s="3">
        <f t="shared" si="413"/>
        <v>2</v>
      </c>
      <c r="Z109" s="3">
        <f t="shared" si="414"/>
        <v>2</v>
      </c>
      <c r="AA109" s="3" t="str">
        <f t="shared" si="415"/>
        <v/>
      </c>
      <c r="AB109" s="3">
        <f t="shared" si="416"/>
        <v>2</v>
      </c>
      <c r="AC109" s="49">
        <f t="shared" si="417"/>
        <v>2</v>
      </c>
      <c r="AD109" s="3" t="str">
        <f>IF($C109&lt;Data!$F$37,E109,"")</f>
        <v/>
      </c>
      <c r="AE109" s="3" t="str">
        <f>IF(AND($C109&gt;=Data!$F$37),IF($C109&lt;Data!$F$40,E109,""))</f>
        <v xml:space="preserve"> </v>
      </c>
      <c r="AF109" s="3" t="b">
        <f>IF(AND($C109&gt;=Data!$F$40),IF($C109&lt;Data!$F$43,E109,""))</f>
        <v>0</v>
      </c>
      <c r="AG109" s="3" t="b">
        <f>IF(AND($C109&gt;=Data!$F$43),IF($C109&lt;Data!$F$46,E109,""))</f>
        <v>0</v>
      </c>
      <c r="AH109" s="3" t="b">
        <f>IF(AND($C109&gt;=Data!$F$46),IF($C109&lt;Data!$F$49,E109,""))</f>
        <v>0</v>
      </c>
      <c r="AI109" s="3" t="b">
        <f>IF(AND($C109&gt;=Data!$F$49),IF($C109&lt;=Calc!$LQ$3,E109,""))</f>
        <v>0</v>
      </c>
      <c r="AJ109" s="3" t="str">
        <f t="shared" si="569"/>
        <v xml:space="preserve"> </v>
      </c>
      <c r="AK109" s="3" t="str">
        <f t="shared" si="350"/>
        <v/>
      </c>
      <c r="AL109" s="3" t="e">
        <f t="shared" si="418"/>
        <v>#NUM!</v>
      </c>
      <c r="AM109" s="3" t="str">
        <f t="shared" si="419"/>
        <v/>
      </c>
      <c r="AN109" s="3" t="str">
        <f t="shared" si="420"/>
        <v/>
      </c>
      <c r="AO109" s="3" t="str">
        <f t="shared" si="421"/>
        <v/>
      </c>
      <c r="AP109" s="3" t="str">
        <f t="shared" si="422"/>
        <v/>
      </c>
      <c r="AQ109" s="3" t="e">
        <f t="shared" si="338"/>
        <v>#NUM!</v>
      </c>
      <c r="AR109" s="3" t="e">
        <f t="shared" si="339"/>
        <v>#NUM!</v>
      </c>
      <c r="AS109" s="3" t="str">
        <f t="shared" si="340"/>
        <v/>
      </c>
      <c r="AT109" s="3" t="str">
        <f t="shared" si="423"/>
        <v/>
      </c>
      <c r="AU109" s="3" t="str">
        <f t="shared" si="424"/>
        <v/>
      </c>
      <c r="AV109" s="3" t="e">
        <f t="shared" si="425"/>
        <v>#NUM!</v>
      </c>
      <c r="AW109" s="3" t="e">
        <f t="shared" si="426"/>
        <v>#NUM!</v>
      </c>
      <c r="AX109" s="3" t="str">
        <f t="shared" si="427"/>
        <v/>
      </c>
      <c r="AY109" s="3" t="str">
        <f t="shared" si="428"/>
        <v/>
      </c>
      <c r="AZ109" s="3" t="e">
        <f t="shared" si="429"/>
        <v>#NUM!</v>
      </c>
      <c r="BA109" s="3" t="e">
        <f t="shared" si="430"/>
        <v>#NUM!</v>
      </c>
      <c r="BB109" s="3" t="str">
        <f t="shared" si="431"/>
        <v/>
      </c>
      <c r="BC109" s="3" t="e">
        <f t="shared" si="432"/>
        <v>#NUM!</v>
      </c>
      <c r="BD109" s="3" t="e">
        <f t="shared" si="433"/>
        <v>#NUM!</v>
      </c>
      <c r="BE109" s="3" t="e">
        <f t="shared" si="434"/>
        <v>#NUM!</v>
      </c>
      <c r="BF109" s="9" t="e">
        <f t="shared" si="570"/>
        <v>#N/A</v>
      </c>
      <c r="BG109" s="3" t="e">
        <f t="shared" si="571"/>
        <v>#N/A</v>
      </c>
      <c r="BH109" s="3" t="e">
        <f t="shared" si="567"/>
        <v>#N/A</v>
      </c>
      <c r="BI109" s="3" t="e">
        <f t="shared" si="435"/>
        <v>#NUM!</v>
      </c>
      <c r="BJ109" s="44" t="str">
        <f t="shared" si="436"/>
        <v/>
      </c>
      <c r="BK109" s="52">
        <f t="shared" si="572"/>
        <v>2</v>
      </c>
      <c r="BL109" s="52" t="str">
        <f t="shared" ca="1" si="538"/>
        <v xml:space="preserve"> </v>
      </c>
      <c r="BM109" s="52" t="str">
        <f t="shared" ca="1" si="539"/>
        <v xml:space="preserve"> </v>
      </c>
      <c r="BN109" s="52" t="str">
        <f t="shared" ca="1" si="539"/>
        <v xml:space="preserve"> </v>
      </c>
      <c r="BO109" s="52" t="str">
        <f t="shared" ca="1" si="539"/>
        <v xml:space="preserve"> </v>
      </c>
      <c r="BP109" s="52" t="str">
        <f t="shared" ca="1" si="539"/>
        <v xml:space="preserve"> </v>
      </c>
      <c r="BQ109" s="52" t="str">
        <f t="shared" ca="1" si="540"/>
        <v xml:space="preserve"> </v>
      </c>
      <c r="BR109" s="52" t="e">
        <f t="shared" ca="1" si="573"/>
        <v>#N/A</v>
      </c>
      <c r="BS109" s="52"/>
      <c r="BT109" s="3" t="str">
        <f t="shared" si="574"/>
        <v/>
      </c>
      <c r="BU109" s="3">
        <f t="shared" si="575"/>
        <v>0</v>
      </c>
      <c r="BV109" s="3">
        <f t="shared" si="437"/>
        <v>1</v>
      </c>
      <c r="BW109" s="3">
        <f t="shared" si="620"/>
        <v>0</v>
      </c>
      <c r="BX109" s="3" t="str">
        <f t="shared" ca="1" si="576"/>
        <v xml:space="preserve"> </v>
      </c>
      <c r="BY109" s="3" t="str">
        <f t="shared" ca="1" si="541"/>
        <v/>
      </c>
      <c r="BZ109" s="3" t="str">
        <f t="shared" ca="1" si="541"/>
        <v/>
      </c>
      <c r="CA109" s="3" t="str">
        <f t="shared" ca="1" si="541"/>
        <v/>
      </c>
      <c r="CB109" s="3" t="str">
        <f t="shared" ca="1" si="541"/>
        <v/>
      </c>
      <c r="CC109" s="3" t="str">
        <f t="shared" ca="1" si="542"/>
        <v/>
      </c>
      <c r="CD109" s="3" t="str">
        <f t="shared" ca="1" si="358"/>
        <v/>
      </c>
      <c r="CE109" s="3" t="str">
        <f t="shared" ca="1" si="577"/>
        <v/>
      </c>
      <c r="CF109" s="3" t="str">
        <f t="shared" si="578"/>
        <v/>
      </c>
      <c r="CG109" s="37" t="e">
        <f t="shared" ca="1" si="579"/>
        <v>#N/A</v>
      </c>
      <c r="CH109" s="3" t="str">
        <f t="shared" si="580"/>
        <v/>
      </c>
      <c r="CI109" s="3">
        <f t="shared" si="439"/>
        <v>0</v>
      </c>
      <c r="CJ109" s="3">
        <f t="shared" si="529"/>
        <v>1</v>
      </c>
      <c r="CK109" s="3">
        <f t="shared" si="621"/>
        <v>0</v>
      </c>
      <c r="CL109" s="3" t="str">
        <f t="shared" ca="1" si="581"/>
        <v xml:space="preserve"> </v>
      </c>
      <c r="CM109" s="3" t="str">
        <f t="shared" ca="1" si="543"/>
        <v/>
      </c>
      <c r="CN109" s="3" t="str">
        <f t="shared" ca="1" si="543"/>
        <v/>
      </c>
      <c r="CO109" s="3" t="str">
        <f t="shared" ca="1" si="543"/>
        <v/>
      </c>
      <c r="CP109" s="3" t="str">
        <f t="shared" ca="1" si="543"/>
        <v/>
      </c>
      <c r="CQ109" s="3" t="str">
        <f t="shared" ca="1" si="544"/>
        <v/>
      </c>
      <c r="CR109" s="3" t="str">
        <f t="shared" ca="1" si="441"/>
        <v/>
      </c>
      <c r="CS109" s="3" t="str">
        <f t="shared" ca="1" si="582"/>
        <v/>
      </c>
      <c r="CT109" s="3" t="str">
        <f t="shared" si="442"/>
        <v/>
      </c>
      <c r="CU109" s="37" t="e">
        <f t="shared" ca="1" si="443"/>
        <v>#N/A</v>
      </c>
      <c r="CW109" s="3" t="str">
        <f t="shared" ca="1" si="622"/>
        <v/>
      </c>
      <c r="CX109" s="3">
        <f t="shared" ca="1" si="530"/>
        <v>0</v>
      </c>
      <c r="CY109" s="2">
        <f t="shared" ca="1" si="445"/>
        <v>0</v>
      </c>
      <c r="CZ109" s="3" t="str">
        <f t="shared" ca="1" si="583"/>
        <v/>
      </c>
      <c r="DA109" s="3" t="str">
        <f t="shared" ca="1" si="584"/>
        <v/>
      </c>
      <c r="DB109" s="3" t="str">
        <f t="shared" ca="1" si="585"/>
        <v/>
      </c>
      <c r="DC109" s="3" t="str">
        <f t="shared" ca="1" si="586"/>
        <v/>
      </c>
      <c r="DD109" s="37" t="e">
        <f t="shared" ca="1" si="587"/>
        <v>#N/A</v>
      </c>
      <c r="DE109" s="3" t="str">
        <f t="shared" ca="1" si="623"/>
        <v/>
      </c>
      <c r="DF109" s="3">
        <f t="shared" ca="1" si="531"/>
        <v>0</v>
      </c>
      <c r="DG109" s="2">
        <f t="shared" ca="1" si="447"/>
        <v>0</v>
      </c>
      <c r="DH109" s="3" t="str">
        <f t="shared" ca="1" si="588"/>
        <v/>
      </c>
      <c r="DI109" s="3" t="str">
        <f t="shared" ca="1" si="568"/>
        <v/>
      </c>
      <c r="DJ109" s="3" t="str">
        <f t="shared" ca="1" si="589"/>
        <v/>
      </c>
      <c r="DK109" s="3" t="str">
        <f t="shared" ca="1" si="448"/>
        <v/>
      </c>
      <c r="DL109" s="37" t="e">
        <f t="shared" ca="1" si="590"/>
        <v>#N/A</v>
      </c>
      <c r="DN109" s="2" t="str">
        <f t="shared" si="373"/>
        <v xml:space="preserve"> </v>
      </c>
      <c r="DO109" s="3" t="str">
        <f t="shared" si="449"/>
        <v xml:space="preserve"> </v>
      </c>
      <c r="DP109" s="3" t="str">
        <f t="shared" si="450"/>
        <v xml:space="preserve"> </v>
      </c>
      <c r="DT109" s="37" t="e">
        <f t="shared" si="591"/>
        <v>#N/A</v>
      </c>
      <c r="DU109" s="7">
        <v>102</v>
      </c>
      <c r="DV109" s="7">
        <v>42</v>
      </c>
      <c r="DW109" s="7">
        <v>61</v>
      </c>
      <c r="DX109" s="7"/>
      <c r="DY109" s="7" t="e">
        <f t="shared" si="592"/>
        <v>#NUM!</v>
      </c>
      <c r="DZ109" s="7" t="e">
        <f t="shared" si="593"/>
        <v>#NUM!</v>
      </c>
      <c r="EA109" s="7" t="e">
        <f t="shared" si="594"/>
        <v>#NUM!</v>
      </c>
      <c r="EB109" s="7" t="e">
        <f t="shared" si="624"/>
        <v>#NUM!</v>
      </c>
      <c r="EC109" s="3" t="e">
        <f t="shared" si="595"/>
        <v>#NUM!</v>
      </c>
      <c r="ED109" s="3" t="str">
        <f t="shared" si="452"/>
        <v/>
      </c>
      <c r="EE109" s="3" t="e">
        <f t="shared" si="453"/>
        <v>#DIV/0!</v>
      </c>
      <c r="EF109" s="3" t="str">
        <f t="shared" si="454"/>
        <v/>
      </c>
      <c r="EG109" s="3" t="str">
        <f t="shared" si="455"/>
        <v/>
      </c>
      <c r="EH109" s="3" t="str">
        <f t="shared" si="456"/>
        <v/>
      </c>
      <c r="EI109" s="3" t="str">
        <f t="shared" si="457"/>
        <v/>
      </c>
      <c r="EJ109" s="3" t="e">
        <f t="shared" si="458"/>
        <v>#DIV/0!</v>
      </c>
      <c r="EK109" s="3" t="e">
        <f t="shared" si="459"/>
        <v>#DIV/0!</v>
      </c>
      <c r="EL109" s="3" t="str">
        <f t="shared" si="460"/>
        <v/>
      </c>
      <c r="EM109" s="3" t="str">
        <f t="shared" si="461"/>
        <v/>
      </c>
      <c r="EN109" s="3" t="str">
        <f t="shared" si="462"/>
        <v/>
      </c>
      <c r="EO109" s="3" t="e">
        <f t="shared" si="463"/>
        <v>#DIV/0!</v>
      </c>
      <c r="EP109" s="3" t="e">
        <f t="shared" si="464"/>
        <v>#DIV/0!</v>
      </c>
      <c r="EQ109" s="3" t="str">
        <f t="shared" si="465"/>
        <v/>
      </c>
      <c r="ER109" s="3" t="str">
        <f t="shared" si="466"/>
        <v/>
      </c>
      <c r="ES109" s="3" t="e">
        <f t="shared" si="467"/>
        <v>#DIV/0!</v>
      </c>
      <c r="ET109" s="3" t="e">
        <f t="shared" si="468"/>
        <v>#DIV/0!</v>
      </c>
      <c r="EU109" s="3" t="str">
        <f t="shared" si="469"/>
        <v/>
      </c>
      <c r="EV109" s="3" t="e">
        <f t="shared" si="470"/>
        <v>#DIV/0!</v>
      </c>
      <c r="EW109" s="3" t="e">
        <f t="shared" si="471"/>
        <v>#DIV/0!</v>
      </c>
      <c r="EX109" s="3" t="e">
        <f t="shared" si="472"/>
        <v>#NUM!</v>
      </c>
      <c r="EZ109" s="40">
        <f t="shared" si="596"/>
        <v>1</v>
      </c>
      <c r="FA109" s="9" t="e">
        <f t="shared" si="597"/>
        <v>#NUM!</v>
      </c>
      <c r="FB109" s="9" t="e">
        <f t="shared" si="598"/>
        <v>#N/A</v>
      </c>
      <c r="FC109" s="9" t="e">
        <f t="shared" si="599"/>
        <v>#N/A</v>
      </c>
      <c r="FD109" s="9" t="e">
        <f t="shared" si="600"/>
        <v>#N/A</v>
      </c>
      <c r="FE109" s="3" t="e">
        <f t="shared" si="473"/>
        <v>#NUM!</v>
      </c>
      <c r="FG109" s="3" t="str">
        <f t="shared" si="474"/>
        <v/>
      </c>
      <c r="FH109" s="3" t="e">
        <f t="shared" si="475"/>
        <v>#DIV/0!</v>
      </c>
      <c r="FI109" s="3" t="str">
        <f t="shared" si="476"/>
        <v/>
      </c>
      <c r="FJ109" s="3" t="str">
        <f t="shared" si="477"/>
        <v/>
      </c>
      <c r="FK109" s="3" t="str">
        <f t="shared" si="478"/>
        <v/>
      </c>
      <c r="FL109" s="3" t="str">
        <f t="shared" si="479"/>
        <v/>
      </c>
      <c r="FM109" s="3" t="e">
        <f t="shared" si="480"/>
        <v>#DIV/0!</v>
      </c>
      <c r="FN109" s="3" t="e">
        <f t="shared" si="481"/>
        <v>#DIV/0!</v>
      </c>
      <c r="FO109" s="3" t="str">
        <f t="shared" si="482"/>
        <v/>
      </c>
      <c r="FP109" s="3" t="str">
        <f t="shared" si="483"/>
        <v/>
      </c>
      <c r="FQ109" s="3" t="str">
        <f t="shared" si="484"/>
        <v/>
      </c>
      <c r="FR109" s="3" t="e">
        <f t="shared" si="485"/>
        <v>#DIV/0!</v>
      </c>
      <c r="FS109" s="3" t="e">
        <f t="shared" si="486"/>
        <v>#DIV/0!</v>
      </c>
      <c r="FT109" s="3" t="str">
        <f t="shared" si="487"/>
        <v/>
      </c>
      <c r="FU109" s="3" t="str">
        <f t="shared" si="488"/>
        <v/>
      </c>
      <c r="FV109" s="3" t="e">
        <f t="shared" si="489"/>
        <v>#DIV/0!</v>
      </c>
      <c r="FW109" s="3" t="e">
        <f t="shared" si="490"/>
        <v>#DIV/0!</v>
      </c>
      <c r="FX109" s="3" t="str">
        <f t="shared" si="491"/>
        <v/>
      </c>
      <c r="FY109" s="3" t="e">
        <f t="shared" si="492"/>
        <v>#DIV/0!</v>
      </c>
      <c r="FZ109" s="3" t="e">
        <f t="shared" si="493"/>
        <v>#DIV/0!</v>
      </c>
      <c r="GA109" s="3" t="e">
        <f t="shared" si="494"/>
        <v>#NUM!</v>
      </c>
      <c r="GB109" s="3" t="str">
        <f t="shared" si="495"/>
        <v/>
      </c>
      <c r="GC109" s="3" t="str">
        <f t="shared" si="496"/>
        <v/>
      </c>
      <c r="GD109" s="3" t="str">
        <f t="shared" si="497"/>
        <v/>
      </c>
      <c r="GE109" s="3" t="str">
        <f t="shared" si="498"/>
        <v/>
      </c>
      <c r="GF109" s="3" t="str">
        <f t="shared" si="499"/>
        <v/>
      </c>
      <c r="GG109" s="3" t="str">
        <f t="shared" si="500"/>
        <v/>
      </c>
      <c r="GI109" s="9" t="str">
        <f t="shared" si="532"/>
        <v/>
      </c>
      <c r="GJ109" s="9" t="str">
        <f t="shared" si="625"/>
        <v/>
      </c>
      <c r="GK109" s="9" t="str">
        <f t="shared" si="626"/>
        <v/>
      </c>
      <c r="GL109" s="41" t="e">
        <f t="shared" si="503"/>
        <v>#DIV/0!</v>
      </c>
      <c r="GM109" s="41" t="e">
        <f t="shared" si="504"/>
        <v>#DIV/0!</v>
      </c>
      <c r="GN109" s="41" t="e">
        <f t="shared" si="601"/>
        <v>#N/A</v>
      </c>
      <c r="GO109" s="41" t="e">
        <f t="shared" si="602"/>
        <v>#N/A</v>
      </c>
      <c r="GP109" s="3" t="e">
        <f t="shared" si="505"/>
        <v>#NUM!</v>
      </c>
      <c r="GQ109" s="55" t="e">
        <f t="shared" si="603"/>
        <v>#NUM!</v>
      </c>
      <c r="GR109" s="55" t="e">
        <f t="shared" si="604"/>
        <v>#NUM!</v>
      </c>
      <c r="GS109" s="3" t="e">
        <f t="shared" si="605"/>
        <v>#NUM!</v>
      </c>
      <c r="GT109" s="3" t="e">
        <f t="shared" si="606"/>
        <v>#NUM!</v>
      </c>
      <c r="GU109" s="3" t="e">
        <f t="shared" si="607"/>
        <v>#NUM!</v>
      </c>
      <c r="GV109" s="3" t="e">
        <f t="shared" si="608"/>
        <v>#NUM!</v>
      </c>
      <c r="GX109" s="37" t="e">
        <f t="shared" si="609"/>
        <v>#NUM!</v>
      </c>
      <c r="GZ109" s="3" t="e">
        <f t="shared" si="610"/>
        <v>#NUM!</v>
      </c>
      <c r="HA109" s="3" t="e">
        <f t="shared" ca="1" si="630"/>
        <v>#NUM!</v>
      </c>
      <c r="HB109" s="2" t="e">
        <f t="shared" ca="1" si="536"/>
        <v>#NUM!</v>
      </c>
      <c r="HC109" s="2" t="e">
        <f t="shared" ca="1" si="537"/>
        <v>#NUM!</v>
      </c>
      <c r="HD109" s="39" t="e">
        <f t="shared" ca="1" si="506"/>
        <v>#NUM!</v>
      </c>
      <c r="HF109" s="3" t="str">
        <f t="shared" si="611"/>
        <v/>
      </c>
      <c r="HG109" s="3" t="str">
        <f t="shared" si="612"/>
        <v/>
      </c>
      <c r="HH109" s="3" t="str">
        <f t="shared" ca="1" si="545"/>
        <v xml:space="preserve"> </v>
      </c>
      <c r="HI109" s="3" t="str">
        <f t="shared" ca="1" si="546"/>
        <v/>
      </c>
      <c r="HJ109" s="3" t="str">
        <f t="shared" ca="1" si="546"/>
        <v/>
      </c>
      <c r="HK109" s="3" t="str">
        <f t="shared" ca="1" si="546"/>
        <v/>
      </c>
      <c r="HL109" s="3" t="str">
        <f t="shared" ca="1" si="546"/>
        <v/>
      </c>
      <c r="HM109" s="3" t="str">
        <f t="shared" ca="1" si="547"/>
        <v/>
      </c>
      <c r="HN109" s="3" t="str">
        <f t="shared" ca="1" si="547"/>
        <v/>
      </c>
      <c r="HO109" s="3" t="str">
        <f t="shared" ca="1" si="547"/>
        <v/>
      </c>
      <c r="HP109" s="37" t="e">
        <f t="shared" ca="1" si="613"/>
        <v>#N/A</v>
      </c>
      <c r="HQ109" s="3" t="str">
        <f t="shared" ca="1" si="548"/>
        <v xml:space="preserve"> </v>
      </c>
      <c r="HR109" s="3" t="str">
        <f t="shared" ca="1" si="549"/>
        <v/>
      </c>
      <c r="HS109" s="3" t="str">
        <f t="shared" ca="1" si="549"/>
        <v/>
      </c>
      <c r="HT109" s="3" t="str">
        <f t="shared" ca="1" si="549"/>
        <v/>
      </c>
      <c r="HU109" s="3" t="str">
        <f t="shared" ca="1" si="549"/>
        <v/>
      </c>
      <c r="HV109" s="3" t="str">
        <f t="shared" ca="1" si="550"/>
        <v/>
      </c>
      <c r="HW109" s="3" t="str">
        <f t="shared" ca="1" si="550"/>
        <v/>
      </c>
      <c r="HX109" s="3" t="str">
        <f t="shared" ca="1" si="550"/>
        <v/>
      </c>
      <c r="HY109" s="37" t="e">
        <f t="shared" ca="1" si="614"/>
        <v>#N/A</v>
      </c>
      <c r="IA109" s="3" t="e">
        <f t="shared" ca="1" si="627"/>
        <v>#NUM!</v>
      </c>
      <c r="IB109" s="3" t="e">
        <f t="shared" ca="1" si="534"/>
        <v>#NUM!</v>
      </c>
      <c r="IC109" s="2" t="e">
        <f t="shared" ca="1" si="508"/>
        <v>#NUM!</v>
      </c>
      <c r="ID109" s="37" t="e">
        <f t="shared" ca="1" si="615"/>
        <v>#NUM!</v>
      </c>
      <c r="IE109" s="3" t="e">
        <f t="shared" ca="1" si="628"/>
        <v>#NUM!</v>
      </c>
      <c r="IF109" s="3" t="e">
        <f t="shared" ca="1" si="629"/>
        <v>#NUM!</v>
      </c>
      <c r="IG109" s="2" t="e">
        <f t="shared" ca="1" si="511"/>
        <v>#NUM!</v>
      </c>
      <c r="IH109" s="37" t="e">
        <f t="shared" ca="1" si="616"/>
        <v>#NUM!</v>
      </c>
      <c r="II109" s="3" t="e">
        <f t="shared" si="512"/>
        <v>#N/A</v>
      </c>
      <c r="IJ109" s="3" t="e">
        <f t="shared" si="513"/>
        <v>#N/A</v>
      </c>
      <c r="IK109" s="3" t="e">
        <f t="shared" ca="1" si="557"/>
        <v>#N/A</v>
      </c>
      <c r="IL109" s="3" t="e">
        <f t="shared" ca="1" si="558"/>
        <v>#N/A</v>
      </c>
      <c r="IM109" s="3" t="e">
        <f t="shared" ca="1" si="558"/>
        <v>#N/A</v>
      </c>
      <c r="IN109" s="3" t="e">
        <f t="shared" ca="1" si="558"/>
        <v>#N/A</v>
      </c>
      <c r="IO109" s="3" t="e">
        <f t="shared" ca="1" si="558"/>
        <v>#N/A</v>
      </c>
      <c r="IP109" s="3" t="e">
        <f t="shared" ca="1" si="559"/>
        <v>#N/A</v>
      </c>
      <c r="IQ109" s="3" t="e">
        <f t="shared" ca="1" si="559"/>
        <v>#N/A</v>
      </c>
      <c r="IR109" s="3" t="e">
        <f t="shared" ca="1" si="559"/>
        <v>#N/A</v>
      </c>
      <c r="IS109" s="3" t="e">
        <f t="shared" ca="1" si="559"/>
        <v>#N/A</v>
      </c>
      <c r="IT109" s="3" t="e">
        <f t="shared" ca="1" si="560"/>
        <v>#N/A</v>
      </c>
      <c r="IU109" s="3" t="e">
        <f t="shared" ca="1" si="560"/>
        <v>#N/A</v>
      </c>
      <c r="IV109" s="3" t="e">
        <f t="shared" ca="1" si="560"/>
        <v>#N/A</v>
      </c>
      <c r="IW109" s="3" t="e">
        <f t="shared" ca="1" si="560"/>
        <v>#N/A</v>
      </c>
      <c r="IX109" s="3" t="e">
        <f t="shared" ca="1" si="561"/>
        <v>#N/A</v>
      </c>
      <c r="IY109" s="3" t="e">
        <f t="shared" ca="1" si="561"/>
        <v>#N/A</v>
      </c>
      <c r="IZ109" s="37" t="e">
        <f t="shared" ca="1" si="617"/>
        <v>#N/A</v>
      </c>
      <c r="JB109" s="3" t="str">
        <f t="shared" si="514"/>
        <v/>
      </c>
      <c r="JC109" s="55" t="e">
        <f t="shared" si="618"/>
        <v>#NUM!</v>
      </c>
      <c r="JD109" s="41" t="e">
        <f t="shared" si="515"/>
        <v>#NUM!</v>
      </c>
      <c r="JE109" s="41" t="e">
        <f t="shared" si="516"/>
        <v>#NUM!</v>
      </c>
      <c r="JF109" s="3" t="e">
        <f t="shared" si="517"/>
        <v>#NUM!</v>
      </c>
      <c r="JG109" s="41" t="e">
        <f t="shared" si="518"/>
        <v>#NUM!</v>
      </c>
      <c r="JH109" s="41" t="e">
        <f t="shared" si="519"/>
        <v>#NUM!</v>
      </c>
      <c r="JJ109" s="37" t="e">
        <f t="shared" si="520"/>
        <v>#NUM!</v>
      </c>
      <c r="JL109" s="3" t="e">
        <f t="shared" si="521"/>
        <v>#NUM!</v>
      </c>
      <c r="JM109" s="3" t="e">
        <f t="shared" ca="1" si="631"/>
        <v>#NUM!</v>
      </c>
      <c r="JP109" s="37" t="e">
        <f t="shared" ca="1" si="522"/>
        <v>#NUM!</v>
      </c>
      <c r="JR109" s="37" t="str">
        <f t="shared" si="523"/>
        <v/>
      </c>
      <c r="JS109" s="3" t="str">
        <f t="shared" si="524"/>
        <v/>
      </c>
      <c r="JT109" s="3" t="str">
        <f t="shared" ca="1" si="551"/>
        <v xml:space="preserve"> </v>
      </c>
      <c r="JU109" s="3" t="str">
        <f t="shared" ca="1" si="552"/>
        <v/>
      </c>
      <c r="JV109" s="3" t="str">
        <f t="shared" ca="1" si="552"/>
        <v/>
      </c>
      <c r="JW109" s="3" t="str">
        <f t="shared" ca="1" si="552"/>
        <v/>
      </c>
      <c r="JX109" s="3" t="str">
        <f t="shared" ca="1" si="552"/>
        <v/>
      </c>
      <c r="JY109" s="3" t="str">
        <f t="shared" ca="1" si="553"/>
        <v/>
      </c>
      <c r="JZ109" s="3" t="str">
        <f t="shared" ca="1" si="553"/>
        <v/>
      </c>
      <c r="KA109" s="3" t="str">
        <f t="shared" ca="1" si="553"/>
        <v/>
      </c>
      <c r="KB109" s="3" t="e">
        <f t="shared" ca="1" si="525"/>
        <v>#N/A</v>
      </c>
      <c r="KC109" s="3" t="str">
        <f t="shared" ca="1" si="554"/>
        <v xml:space="preserve"> </v>
      </c>
      <c r="KD109" s="3" t="str">
        <f t="shared" ca="1" si="555"/>
        <v/>
      </c>
      <c r="KE109" s="3" t="str">
        <f t="shared" ca="1" si="555"/>
        <v/>
      </c>
      <c r="KF109" s="3" t="str">
        <f t="shared" ca="1" si="555"/>
        <v/>
      </c>
      <c r="KG109" s="3" t="str">
        <f t="shared" ca="1" si="555"/>
        <v/>
      </c>
      <c r="KH109" s="3" t="str">
        <f t="shared" ca="1" si="556"/>
        <v/>
      </c>
      <c r="KI109" s="3" t="str">
        <f t="shared" ca="1" si="556"/>
        <v/>
      </c>
      <c r="KJ109" s="3" t="str">
        <f t="shared" ca="1" si="556"/>
        <v/>
      </c>
      <c r="KK109" s="3" t="e">
        <f t="shared" ca="1" si="526"/>
        <v>#N/A</v>
      </c>
      <c r="KU109" s="3" t="e">
        <f t="shared" si="527"/>
        <v>#NUM!</v>
      </c>
      <c r="KV109" s="3" t="e">
        <f t="shared" si="528"/>
        <v>#NUM!</v>
      </c>
      <c r="KW109" s="3" t="e">
        <f t="shared" ca="1" si="562"/>
        <v>#NUM!</v>
      </c>
      <c r="KX109" s="3" t="e">
        <f t="shared" ca="1" si="563"/>
        <v>#NUM!</v>
      </c>
      <c r="KY109" s="3" t="e">
        <f t="shared" ca="1" si="563"/>
        <v>#NUM!</v>
      </c>
      <c r="KZ109" s="3" t="e">
        <f t="shared" ca="1" si="563"/>
        <v>#NUM!</v>
      </c>
      <c r="LA109" s="3" t="e">
        <f t="shared" ca="1" si="563"/>
        <v>#NUM!</v>
      </c>
      <c r="LB109" s="3" t="e">
        <f t="shared" ca="1" si="564"/>
        <v>#NUM!</v>
      </c>
      <c r="LC109" s="3" t="e">
        <f t="shared" ca="1" si="564"/>
        <v>#NUM!</v>
      </c>
      <c r="LD109" s="3" t="e">
        <f t="shared" ca="1" si="564"/>
        <v>#NUM!</v>
      </c>
      <c r="LE109" s="3" t="e">
        <f t="shared" ca="1" si="564"/>
        <v>#NUM!</v>
      </c>
      <c r="LF109" s="3" t="e">
        <f t="shared" ca="1" si="565"/>
        <v>#NUM!</v>
      </c>
      <c r="LG109" s="3" t="e">
        <f t="shared" ca="1" si="565"/>
        <v>#NUM!</v>
      </c>
      <c r="LH109" s="3" t="e">
        <f t="shared" ca="1" si="565"/>
        <v>#NUM!</v>
      </c>
      <c r="LI109" s="3" t="e">
        <f t="shared" ca="1" si="565"/>
        <v>#NUM!</v>
      </c>
      <c r="LJ109" s="3" t="e">
        <f t="shared" ca="1" si="566"/>
        <v>#NUM!</v>
      </c>
      <c r="LK109" s="3" t="e">
        <f t="shared" ca="1" si="566"/>
        <v>#NUM!</v>
      </c>
      <c r="LL109" s="37" t="e">
        <f t="shared" ca="1" si="619"/>
        <v>#NUM!</v>
      </c>
    </row>
    <row r="110" spans="1:324" s="3" customFormat="1">
      <c r="A110" s="42" t="e">
        <f>IF(D110="","",Data!C118)</f>
        <v>#N/A</v>
      </c>
      <c r="B110" s="5" t="e">
        <f>IF(D110="","",Data!B118)</f>
        <v>#N/A</v>
      </c>
      <c r="C110" s="3">
        <v>102</v>
      </c>
      <c r="D110" s="3" t="e">
        <f>IF(Data!C118="", NA(), Data!C118)</f>
        <v>#N/A</v>
      </c>
      <c r="E110" s="3" t="str">
        <f>IF(Data!C118="", " ", Data!D118)</f>
        <v xml:space="preserve"> </v>
      </c>
      <c r="F110" s="3" t="str">
        <f>IF(E110=" "," ",Data!F$26)</f>
        <v xml:space="preserve"> </v>
      </c>
      <c r="G110" s="3" t="str">
        <f>IF($C110&lt;Data!$F$37,"x"," ")</f>
        <v xml:space="preserve"> </v>
      </c>
      <c r="H110" s="3" t="e">
        <f>IF(I110="",#REF!,I110)</f>
        <v>#N/A</v>
      </c>
      <c r="I110" s="2" t="e">
        <f t="shared" si="403"/>
        <v>#N/A</v>
      </c>
      <c r="J110" s="3" t="str">
        <f>IF(AND(Data!$F$37&lt;&gt;""),IF(AD110=$E110,1,""))</f>
        <v/>
      </c>
      <c r="K110" s="3">
        <f>IF(AND(Data!$F$40&lt;&gt;""),IF(AE110=$E110,2,""))</f>
        <v>2</v>
      </c>
      <c r="L110" s="3" t="str">
        <f>IF(AND(Data!$F$43&lt;&gt;""),IF(AF110=$E110,3,""))</f>
        <v/>
      </c>
      <c r="M110" s="3" t="str">
        <f>IF(AND(Data!$F$46&lt;&gt;""),IF(AG110=$E110,4,""))</f>
        <v/>
      </c>
      <c r="N110" s="3" t="str">
        <f>IF(AND(Data!$F$49&lt;&gt;""),IF(AH110=$E110,5,""))</f>
        <v/>
      </c>
      <c r="O110" s="3" t="str">
        <f>IF(AND(Calc!$LQ$3&lt;&gt;""),IF(AI110=$E110,6,""))</f>
        <v/>
      </c>
      <c r="P110" s="3">
        <f t="shared" si="404"/>
        <v>2</v>
      </c>
      <c r="Q110" s="3">
        <f t="shared" si="405"/>
        <v>2</v>
      </c>
      <c r="R110" s="3" t="str">
        <f t="shared" si="406"/>
        <v/>
      </c>
      <c r="S110" s="3" t="str">
        <f t="shared" si="407"/>
        <v/>
      </c>
      <c r="T110" s="3" t="str">
        <f t="shared" si="408"/>
        <v/>
      </c>
      <c r="U110" s="3">
        <f t="shared" si="409"/>
        <v>2</v>
      </c>
      <c r="V110" s="3">
        <f t="shared" si="410"/>
        <v>2</v>
      </c>
      <c r="W110" s="3" t="str">
        <f t="shared" si="411"/>
        <v/>
      </c>
      <c r="X110" s="3" t="str">
        <f t="shared" si="412"/>
        <v/>
      </c>
      <c r="Y110" s="3">
        <f t="shared" si="413"/>
        <v>2</v>
      </c>
      <c r="Z110" s="3">
        <f t="shared" si="414"/>
        <v>2</v>
      </c>
      <c r="AA110" s="3" t="str">
        <f t="shared" si="415"/>
        <v/>
      </c>
      <c r="AB110" s="3">
        <f t="shared" si="416"/>
        <v>2</v>
      </c>
      <c r="AC110" s="49">
        <f t="shared" si="417"/>
        <v>2</v>
      </c>
      <c r="AD110" s="3" t="str">
        <f>IF($C110&lt;Data!$F$37,E110,"")</f>
        <v/>
      </c>
      <c r="AE110" s="3" t="str">
        <f>IF(AND($C110&gt;=Data!$F$37),IF($C110&lt;Data!$F$40,E110,""))</f>
        <v xml:space="preserve"> </v>
      </c>
      <c r="AF110" s="3" t="b">
        <f>IF(AND($C110&gt;=Data!$F$40),IF($C110&lt;Data!$F$43,E110,""))</f>
        <v>0</v>
      </c>
      <c r="AG110" s="3" t="b">
        <f>IF(AND($C110&gt;=Data!$F$43),IF($C110&lt;Data!$F$46,E110,""))</f>
        <v>0</v>
      </c>
      <c r="AH110" s="3" t="b">
        <f>IF(AND($C110&gt;=Data!$F$46),IF($C110&lt;Data!$F$49,E110,""))</f>
        <v>0</v>
      </c>
      <c r="AI110" s="3" t="b">
        <f>IF(AND($C110&gt;=Data!$F$49),IF($C110&lt;=Calc!$LQ$3,E110,""))</f>
        <v>0</v>
      </c>
      <c r="AJ110" s="3" t="str">
        <f t="shared" si="569"/>
        <v xml:space="preserve"> </v>
      </c>
      <c r="AK110" s="3" t="str">
        <f t="shared" si="350"/>
        <v/>
      </c>
      <c r="AL110" s="3" t="e">
        <f t="shared" si="418"/>
        <v>#NUM!</v>
      </c>
      <c r="AM110" s="3" t="str">
        <f t="shared" si="419"/>
        <v/>
      </c>
      <c r="AN110" s="3" t="str">
        <f t="shared" si="420"/>
        <v/>
      </c>
      <c r="AO110" s="3" t="str">
        <f t="shared" si="421"/>
        <v/>
      </c>
      <c r="AP110" s="3" t="str">
        <f t="shared" si="422"/>
        <v/>
      </c>
      <c r="AQ110" s="3" t="e">
        <f t="shared" ref="AQ110:AQ173" si="632">IF(AK110&lt;&gt;"",AK110,AL110)</f>
        <v>#NUM!</v>
      </c>
      <c r="AR110" s="3" t="e">
        <f t="shared" ref="AR110:AR173" si="633">IF(AL110&lt;&gt;"",AL110,AM110)</f>
        <v>#NUM!</v>
      </c>
      <c r="AS110" s="3" t="str">
        <f t="shared" ref="AS110:AS173" si="634">IF(AM110&lt;&gt;"",AM110,AN110)</f>
        <v/>
      </c>
      <c r="AT110" s="3" t="str">
        <f t="shared" si="423"/>
        <v/>
      </c>
      <c r="AU110" s="3" t="str">
        <f t="shared" si="424"/>
        <v/>
      </c>
      <c r="AV110" s="3" t="e">
        <f t="shared" si="425"/>
        <v>#NUM!</v>
      </c>
      <c r="AW110" s="3" t="e">
        <f t="shared" si="426"/>
        <v>#NUM!</v>
      </c>
      <c r="AX110" s="3" t="str">
        <f t="shared" si="427"/>
        <v/>
      </c>
      <c r="AY110" s="3" t="str">
        <f t="shared" si="428"/>
        <v/>
      </c>
      <c r="AZ110" s="3" t="e">
        <f t="shared" si="429"/>
        <v>#NUM!</v>
      </c>
      <c r="BA110" s="3" t="e">
        <f t="shared" si="430"/>
        <v>#NUM!</v>
      </c>
      <c r="BB110" s="3" t="str">
        <f t="shared" si="431"/>
        <v/>
      </c>
      <c r="BC110" s="3" t="e">
        <f t="shared" si="432"/>
        <v>#NUM!</v>
      </c>
      <c r="BD110" s="3" t="e">
        <f t="shared" si="433"/>
        <v>#NUM!</v>
      </c>
      <c r="BE110" s="3" t="e">
        <f t="shared" si="434"/>
        <v>#NUM!</v>
      </c>
      <c r="BF110" s="9" t="e">
        <f t="shared" si="570"/>
        <v>#N/A</v>
      </c>
      <c r="BG110" s="3" t="e">
        <f t="shared" si="571"/>
        <v>#N/A</v>
      </c>
      <c r="BH110" s="3" t="e">
        <f t="shared" si="567"/>
        <v>#N/A</v>
      </c>
      <c r="BI110" s="3" t="e">
        <f t="shared" si="435"/>
        <v>#NUM!</v>
      </c>
      <c r="BJ110" s="44" t="str">
        <f t="shared" si="436"/>
        <v/>
      </c>
      <c r="BK110" s="52">
        <f t="shared" si="572"/>
        <v>2</v>
      </c>
      <c r="BL110" s="52" t="str">
        <f t="shared" ref="BL110:BL141" ca="1" si="635">IF(MAX(OFFSET(BK110,0,0,-8,1))=1, IF(MIN(OFFSET(BK110,0,0,-8,1))=0, IF(AND(G110=" ",OFFSET(G110,-7,0)="x"), " ", IF(SUMIF(OFFSET(BK110,0,0,-8,1), "&lt;2")&gt;5,1," ")), IF(AND(G110=" ", OFFSET(G110,-5,0)="x"), " ", IF(SUMIF(OFFSET(BK110,0,0,-6,1), "&lt;2")&gt;5,1," "))), " ")</f>
        <v xml:space="preserve"> </v>
      </c>
      <c r="BM110" s="52" t="str">
        <f t="shared" ca="1" si="539"/>
        <v xml:space="preserve"> </v>
      </c>
      <c r="BN110" s="52" t="str">
        <f t="shared" ca="1" si="539"/>
        <v xml:space="preserve"> </v>
      </c>
      <c r="BO110" s="52" t="str">
        <f t="shared" ca="1" si="539"/>
        <v xml:space="preserve"> </v>
      </c>
      <c r="BP110" s="52" t="str">
        <f t="shared" ca="1" si="539"/>
        <v xml:space="preserve"> </v>
      </c>
      <c r="BQ110" s="52" t="str">
        <f t="shared" ca="1" si="540"/>
        <v xml:space="preserve"> </v>
      </c>
      <c r="BR110" s="52" t="e">
        <f t="shared" ca="1" si="573"/>
        <v>#N/A</v>
      </c>
      <c r="BS110" s="52"/>
      <c r="BT110" s="3" t="str">
        <f t="shared" si="574"/>
        <v/>
      </c>
      <c r="BU110" s="3">
        <f t="shared" si="575"/>
        <v>0</v>
      </c>
      <c r="BV110" s="3">
        <f t="shared" si="437"/>
        <v>1</v>
      </c>
      <c r="BW110" s="3">
        <f t="shared" si="620"/>
        <v>0</v>
      </c>
      <c r="BX110" s="3" t="str">
        <f t="shared" ca="1" si="576"/>
        <v xml:space="preserve"> </v>
      </c>
      <c r="BY110" s="3" t="str">
        <f t="shared" ca="1" si="541"/>
        <v/>
      </c>
      <c r="BZ110" s="3" t="str">
        <f t="shared" ca="1" si="541"/>
        <v/>
      </c>
      <c r="CA110" s="3" t="str">
        <f t="shared" ca="1" si="541"/>
        <v/>
      </c>
      <c r="CB110" s="3" t="str">
        <f t="shared" ca="1" si="541"/>
        <v/>
      </c>
      <c r="CC110" s="3" t="str">
        <f t="shared" ca="1" si="542"/>
        <v/>
      </c>
      <c r="CD110" s="3" t="str">
        <f t="shared" ca="1" si="358"/>
        <v/>
      </c>
      <c r="CE110" s="3" t="str">
        <f t="shared" ca="1" si="577"/>
        <v/>
      </c>
      <c r="CF110" s="3" t="str">
        <f t="shared" si="578"/>
        <v/>
      </c>
      <c r="CG110" s="37" t="e">
        <f t="shared" ca="1" si="579"/>
        <v>#N/A</v>
      </c>
      <c r="CH110" s="3" t="str">
        <f t="shared" si="580"/>
        <v/>
      </c>
      <c r="CI110" s="3">
        <f t="shared" si="439"/>
        <v>0</v>
      </c>
      <c r="CJ110" s="3">
        <f t="shared" si="529"/>
        <v>1</v>
      </c>
      <c r="CK110" s="3">
        <f t="shared" si="621"/>
        <v>0</v>
      </c>
      <c r="CL110" s="3" t="str">
        <f t="shared" ca="1" si="581"/>
        <v xml:space="preserve"> </v>
      </c>
      <c r="CM110" s="3" t="str">
        <f t="shared" ca="1" si="543"/>
        <v/>
      </c>
      <c r="CN110" s="3" t="str">
        <f t="shared" ca="1" si="543"/>
        <v/>
      </c>
      <c r="CO110" s="3" t="str">
        <f t="shared" ca="1" si="543"/>
        <v/>
      </c>
      <c r="CP110" s="3" t="str">
        <f t="shared" ca="1" si="543"/>
        <v/>
      </c>
      <c r="CQ110" s="3" t="str">
        <f t="shared" ca="1" si="544"/>
        <v/>
      </c>
      <c r="CR110" s="3" t="str">
        <f t="shared" ca="1" si="441"/>
        <v/>
      </c>
      <c r="CS110" s="3" t="str">
        <f t="shared" ca="1" si="582"/>
        <v/>
      </c>
      <c r="CT110" s="3" t="str">
        <f t="shared" si="442"/>
        <v/>
      </c>
      <c r="CU110" s="37" t="e">
        <f t="shared" ca="1" si="443"/>
        <v>#N/A</v>
      </c>
      <c r="CW110" s="3" t="str">
        <f t="shared" ca="1" si="622"/>
        <v/>
      </c>
      <c r="CX110" s="3">
        <f t="shared" ca="1" si="530"/>
        <v>0</v>
      </c>
      <c r="CY110" s="2">
        <f t="shared" ca="1" si="445"/>
        <v>0</v>
      </c>
      <c r="CZ110" s="3" t="str">
        <f t="shared" ca="1" si="583"/>
        <v/>
      </c>
      <c r="DA110" s="3" t="str">
        <f t="shared" ca="1" si="584"/>
        <v/>
      </c>
      <c r="DB110" s="3" t="str">
        <f t="shared" ca="1" si="585"/>
        <v/>
      </c>
      <c r="DC110" s="3" t="str">
        <f t="shared" ca="1" si="586"/>
        <v/>
      </c>
      <c r="DD110" s="37" t="e">
        <f t="shared" ca="1" si="587"/>
        <v>#N/A</v>
      </c>
      <c r="DE110" s="3" t="str">
        <f t="shared" ca="1" si="623"/>
        <v/>
      </c>
      <c r="DF110" s="3">
        <f t="shared" ca="1" si="531"/>
        <v>0</v>
      </c>
      <c r="DG110" s="2">
        <f t="shared" ca="1" si="447"/>
        <v>0</v>
      </c>
      <c r="DH110" s="3" t="str">
        <f t="shared" ca="1" si="588"/>
        <v/>
      </c>
      <c r="DI110" s="3" t="str">
        <f t="shared" ca="1" si="568"/>
        <v/>
      </c>
      <c r="DJ110" s="3" t="str">
        <f t="shared" ca="1" si="589"/>
        <v/>
      </c>
      <c r="DK110" s="3" t="str">
        <f t="shared" ca="1" si="448"/>
        <v/>
      </c>
      <c r="DL110" s="37" t="e">
        <f t="shared" ca="1" si="590"/>
        <v>#N/A</v>
      </c>
      <c r="DN110" s="2" t="str">
        <f t="shared" si="373"/>
        <v xml:space="preserve"> </v>
      </c>
      <c r="DO110" s="3" t="str">
        <f t="shared" si="449"/>
        <v xml:space="preserve"> </v>
      </c>
      <c r="DP110" s="3" t="str">
        <f t="shared" si="450"/>
        <v xml:space="preserve"> </v>
      </c>
      <c r="DT110" s="37" t="e">
        <f t="shared" si="591"/>
        <v>#N/A</v>
      </c>
      <c r="DU110" s="7">
        <v>103</v>
      </c>
      <c r="DV110" s="7">
        <v>43</v>
      </c>
      <c r="DW110" s="7">
        <v>61</v>
      </c>
      <c r="DX110" s="7"/>
      <c r="DY110" s="7" t="e">
        <f t="shared" si="592"/>
        <v>#NUM!</v>
      </c>
      <c r="DZ110" s="7" t="e">
        <f t="shared" si="593"/>
        <v>#NUM!</v>
      </c>
      <c r="EA110" s="7" t="e">
        <f t="shared" si="594"/>
        <v>#NUM!</v>
      </c>
      <c r="EB110" s="7" t="e">
        <f t="shared" si="624"/>
        <v>#NUM!</v>
      </c>
      <c r="EC110" s="3" t="e">
        <f t="shared" si="595"/>
        <v>#NUM!</v>
      </c>
      <c r="ED110" s="3" t="str">
        <f t="shared" si="452"/>
        <v/>
      </c>
      <c r="EE110" s="3" t="e">
        <f t="shared" si="453"/>
        <v>#DIV/0!</v>
      </c>
      <c r="EF110" s="3" t="str">
        <f t="shared" si="454"/>
        <v/>
      </c>
      <c r="EG110" s="3" t="str">
        <f t="shared" si="455"/>
        <v/>
      </c>
      <c r="EH110" s="3" t="str">
        <f t="shared" si="456"/>
        <v/>
      </c>
      <c r="EI110" s="3" t="str">
        <f t="shared" si="457"/>
        <v/>
      </c>
      <c r="EJ110" s="3" t="e">
        <f t="shared" si="458"/>
        <v>#DIV/0!</v>
      </c>
      <c r="EK110" s="3" t="e">
        <f t="shared" si="459"/>
        <v>#DIV/0!</v>
      </c>
      <c r="EL110" s="3" t="str">
        <f t="shared" si="460"/>
        <v/>
      </c>
      <c r="EM110" s="3" t="str">
        <f t="shared" si="461"/>
        <v/>
      </c>
      <c r="EN110" s="3" t="str">
        <f t="shared" si="462"/>
        <v/>
      </c>
      <c r="EO110" s="3" t="e">
        <f t="shared" si="463"/>
        <v>#DIV/0!</v>
      </c>
      <c r="EP110" s="3" t="e">
        <f t="shared" si="464"/>
        <v>#DIV/0!</v>
      </c>
      <c r="EQ110" s="3" t="str">
        <f t="shared" si="465"/>
        <v/>
      </c>
      <c r="ER110" s="3" t="str">
        <f t="shared" si="466"/>
        <v/>
      </c>
      <c r="ES110" s="3" t="e">
        <f t="shared" si="467"/>
        <v>#DIV/0!</v>
      </c>
      <c r="ET110" s="3" t="e">
        <f t="shared" si="468"/>
        <v>#DIV/0!</v>
      </c>
      <c r="EU110" s="3" t="str">
        <f t="shared" si="469"/>
        <v/>
      </c>
      <c r="EV110" s="3" t="e">
        <f t="shared" si="470"/>
        <v>#DIV/0!</v>
      </c>
      <c r="EW110" s="3" t="e">
        <f t="shared" si="471"/>
        <v>#DIV/0!</v>
      </c>
      <c r="EX110" s="3" t="e">
        <f t="shared" si="472"/>
        <v>#NUM!</v>
      </c>
      <c r="EZ110" s="40">
        <f t="shared" si="596"/>
        <v>1</v>
      </c>
      <c r="FA110" s="9" t="e">
        <f t="shared" si="597"/>
        <v>#NUM!</v>
      </c>
      <c r="FB110" s="9" t="e">
        <f t="shared" si="598"/>
        <v>#N/A</v>
      </c>
      <c r="FC110" s="9" t="e">
        <f t="shared" si="599"/>
        <v>#N/A</v>
      </c>
      <c r="FD110" s="9" t="e">
        <f t="shared" si="600"/>
        <v>#N/A</v>
      </c>
      <c r="FE110" s="3" t="e">
        <f t="shared" si="473"/>
        <v>#NUM!</v>
      </c>
      <c r="FG110" s="3" t="str">
        <f t="shared" si="474"/>
        <v/>
      </c>
      <c r="FH110" s="3" t="e">
        <f t="shared" si="475"/>
        <v>#DIV/0!</v>
      </c>
      <c r="FI110" s="3" t="str">
        <f t="shared" si="476"/>
        <v/>
      </c>
      <c r="FJ110" s="3" t="str">
        <f t="shared" si="477"/>
        <v/>
      </c>
      <c r="FK110" s="3" t="str">
        <f t="shared" si="478"/>
        <v/>
      </c>
      <c r="FL110" s="3" t="str">
        <f t="shared" si="479"/>
        <v/>
      </c>
      <c r="FM110" s="3" t="e">
        <f t="shared" si="480"/>
        <v>#DIV/0!</v>
      </c>
      <c r="FN110" s="3" t="e">
        <f t="shared" si="481"/>
        <v>#DIV/0!</v>
      </c>
      <c r="FO110" s="3" t="str">
        <f t="shared" si="482"/>
        <v/>
      </c>
      <c r="FP110" s="3" t="str">
        <f t="shared" si="483"/>
        <v/>
      </c>
      <c r="FQ110" s="3" t="str">
        <f t="shared" si="484"/>
        <v/>
      </c>
      <c r="FR110" s="3" t="e">
        <f t="shared" si="485"/>
        <v>#DIV/0!</v>
      </c>
      <c r="FS110" s="3" t="e">
        <f t="shared" si="486"/>
        <v>#DIV/0!</v>
      </c>
      <c r="FT110" s="3" t="str">
        <f t="shared" si="487"/>
        <v/>
      </c>
      <c r="FU110" s="3" t="str">
        <f t="shared" si="488"/>
        <v/>
      </c>
      <c r="FV110" s="3" t="e">
        <f t="shared" si="489"/>
        <v>#DIV/0!</v>
      </c>
      <c r="FW110" s="3" t="e">
        <f t="shared" si="490"/>
        <v>#DIV/0!</v>
      </c>
      <c r="FX110" s="3" t="str">
        <f t="shared" si="491"/>
        <v/>
      </c>
      <c r="FY110" s="3" t="e">
        <f t="shared" si="492"/>
        <v>#DIV/0!</v>
      </c>
      <c r="FZ110" s="3" t="e">
        <f t="shared" si="493"/>
        <v>#DIV/0!</v>
      </c>
      <c r="GA110" s="3" t="e">
        <f t="shared" si="494"/>
        <v>#NUM!</v>
      </c>
      <c r="GB110" s="3" t="str">
        <f t="shared" si="495"/>
        <v/>
      </c>
      <c r="GC110" s="3" t="str">
        <f t="shared" si="496"/>
        <v/>
      </c>
      <c r="GD110" s="3" t="str">
        <f t="shared" si="497"/>
        <v/>
      </c>
      <c r="GE110" s="3" t="str">
        <f t="shared" si="498"/>
        <v/>
      </c>
      <c r="GF110" s="3" t="str">
        <f t="shared" si="499"/>
        <v/>
      </c>
      <c r="GG110" s="3" t="str">
        <f t="shared" si="500"/>
        <v/>
      </c>
      <c r="GI110" s="9" t="str">
        <f t="shared" si="532"/>
        <v/>
      </c>
      <c r="GJ110" s="9" t="str">
        <f t="shared" si="625"/>
        <v/>
      </c>
      <c r="GK110" s="9" t="str">
        <f t="shared" si="626"/>
        <v/>
      </c>
      <c r="GL110" s="41" t="e">
        <f t="shared" si="503"/>
        <v>#DIV/0!</v>
      </c>
      <c r="GM110" s="41" t="e">
        <f t="shared" si="504"/>
        <v>#DIV/0!</v>
      </c>
      <c r="GN110" s="41" t="e">
        <f t="shared" si="601"/>
        <v>#N/A</v>
      </c>
      <c r="GO110" s="41" t="e">
        <f t="shared" si="602"/>
        <v>#N/A</v>
      </c>
      <c r="GP110" s="3" t="e">
        <f t="shared" si="505"/>
        <v>#NUM!</v>
      </c>
      <c r="GQ110" s="55" t="e">
        <f t="shared" si="603"/>
        <v>#NUM!</v>
      </c>
      <c r="GR110" s="55" t="e">
        <f t="shared" si="604"/>
        <v>#NUM!</v>
      </c>
      <c r="GS110" s="3" t="e">
        <f t="shared" si="605"/>
        <v>#NUM!</v>
      </c>
      <c r="GT110" s="3" t="e">
        <f t="shared" si="606"/>
        <v>#NUM!</v>
      </c>
      <c r="GU110" s="3" t="e">
        <f t="shared" si="607"/>
        <v>#NUM!</v>
      </c>
      <c r="GV110" s="3" t="e">
        <f t="shared" si="608"/>
        <v>#NUM!</v>
      </c>
      <c r="GX110" s="37" t="e">
        <f t="shared" si="609"/>
        <v>#NUM!</v>
      </c>
      <c r="GZ110" s="3" t="e">
        <f t="shared" si="610"/>
        <v>#NUM!</v>
      </c>
      <c r="HA110" s="3" t="e">
        <f t="shared" ca="1" si="630"/>
        <v>#NUM!</v>
      </c>
      <c r="HB110" s="2" t="e">
        <f t="shared" ca="1" si="536"/>
        <v>#NUM!</v>
      </c>
      <c r="HC110" s="2" t="e">
        <f t="shared" ca="1" si="537"/>
        <v>#NUM!</v>
      </c>
      <c r="HD110" s="39" t="e">
        <f t="shared" ca="1" si="506"/>
        <v>#NUM!</v>
      </c>
      <c r="HF110" s="3" t="str">
        <f t="shared" si="611"/>
        <v/>
      </c>
      <c r="HG110" s="3" t="str">
        <f t="shared" si="612"/>
        <v/>
      </c>
      <c r="HH110" s="3" t="str">
        <f t="shared" ca="1" si="545"/>
        <v xml:space="preserve"> </v>
      </c>
      <c r="HI110" s="3" t="str">
        <f t="shared" ca="1" si="546"/>
        <v/>
      </c>
      <c r="HJ110" s="3" t="str">
        <f t="shared" ca="1" si="546"/>
        <v/>
      </c>
      <c r="HK110" s="3" t="str">
        <f t="shared" ca="1" si="546"/>
        <v/>
      </c>
      <c r="HL110" s="3" t="str">
        <f t="shared" ca="1" si="546"/>
        <v/>
      </c>
      <c r="HM110" s="3" t="str">
        <f t="shared" ca="1" si="547"/>
        <v/>
      </c>
      <c r="HN110" s="3" t="str">
        <f t="shared" ca="1" si="547"/>
        <v/>
      </c>
      <c r="HO110" s="3" t="str">
        <f t="shared" ca="1" si="547"/>
        <v/>
      </c>
      <c r="HP110" s="37" t="e">
        <f t="shared" ca="1" si="613"/>
        <v>#N/A</v>
      </c>
      <c r="HQ110" s="3" t="str">
        <f t="shared" ca="1" si="548"/>
        <v xml:space="preserve"> </v>
      </c>
      <c r="HR110" s="3" t="str">
        <f t="shared" ca="1" si="549"/>
        <v/>
      </c>
      <c r="HS110" s="3" t="str">
        <f t="shared" ca="1" si="549"/>
        <v/>
      </c>
      <c r="HT110" s="3" t="str">
        <f t="shared" ca="1" si="549"/>
        <v/>
      </c>
      <c r="HU110" s="3" t="str">
        <f t="shared" ca="1" si="549"/>
        <v/>
      </c>
      <c r="HV110" s="3" t="str">
        <f t="shared" ca="1" si="550"/>
        <v/>
      </c>
      <c r="HW110" s="3" t="str">
        <f t="shared" ca="1" si="550"/>
        <v/>
      </c>
      <c r="HX110" s="3" t="str">
        <f t="shared" ca="1" si="550"/>
        <v/>
      </c>
      <c r="HY110" s="37" t="e">
        <f t="shared" ca="1" si="614"/>
        <v>#N/A</v>
      </c>
      <c r="IA110" s="3" t="e">
        <f t="shared" ca="1" si="627"/>
        <v>#NUM!</v>
      </c>
      <c r="IB110" s="3" t="e">
        <f t="shared" ca="1" si="534"/>
        <v>#NUM!</v>
      </c>
      <c r="IC110" s="2" t="e">
        <f t="shared" ca="1" si="508"/>
        <v>#NUM!</v>
      </c>
      <c r="ID110" s="37" t="e">
        <f t="shared" ca="1" si="615"/>
        <v>#NUM!</v>
      </c>
      <c r="IE110" s="3" t="e">
        <f t="shared" ca="1" si="628"/>
        <v>#NUM!</v>
      </c>
      <c r="IF110" s="3" t="e">
        <f t="shared" ca="1" si="629"/>
        <v>#NUM!</v>
      </c>
      <c r="IG110" s="2" t="e">
        <f t="shared" ca="1" si="511"/>
        <v>#NUM!</v>
      </c>
      <c r="IH110" s="37" t="e">
        <f t="shared" ca="1" si="616"/>
        <v>#NUM!</v>
      </c>
      <c r="II110" s="3" t="e">
        <f t="shared" si="512"/>
        <v>#N/A</v>
      </c>
      <c r="IJ110" s="3" t="e">
        <f t="shared" si="513"/>
        <v>#N/A</v>
      </c>
      <c r="IK110" s="3" t="e">
        <f t="shared" ca="1" si="557"/>
        <v>#N/A</v>
      </c>
      <c r="IL110" s="3" t="e">
        <f t="shared" ca="1" si="558"/>
        <v>#N/A</v>
      </c>
      <c r="IM110" s="3" t="e">
        <f t="shared" ca="1" si="558"/>
        <v>#N/A</v>
      </c>
      <c r="IN110" s="3" t="e">
        <f t="shared" ca="1" si="558"/>
        <v>#N/A</v>
      </c>
      <c r="IO110" s="3" t="e">
        <f t="shared" ca="1" si="558"/>
        <v>#N/A</v>
      </c>
      <c r="IP110" s="3" t="e">
        <f t="shared" ca="1" si="559"/>
        <v>#N/A</v>
      </c>
      <c r="IQ110" s="3" t="e">
        <f t="shared" ca="1" si="559"/>
        <v>#N/A</v>
      </c>
      <c r="IR110" s="3" t="e">
        <f t="shared" ca="1" si="559"/>
        <v>#N/A</v>
      </c>
      <c r="IS110" s="3" t="e">
        <f t="shared" ca="1" si="559"/>
        <v>#N/A</v>
      </c>
      <c r="IT110" s="3" t="e">
        <f t="shared" ca="1" si="560"/>
        <v>#N/A</v>
      </c>
      <c r="IU110" s="3" t="e">
        <f t="shared" ca="1" si="560"/>
        <v>#N/A</v>
      </c>
      <c r="IV110" s="3" t="e">
        <f t="shared" ca="1" si="560"/>
        <v>#N/A</v>
      </c>
      <c r="IW110" s="3" t="e">
        <f t="shared" ca="1" si="560"/>
        <v>#N/A</v>
      </c>
      <c r="IX110" s="3" t="e">
        <f t="shared" ca="1" si="561"/>
        <v>#N/A</v>
      </c>
      <c r="IY110" s="3" t="e">
        <f t="shared" ca="1" si="561"/>
        <v>#N/A</v>
      </c>
      <c r="IZ110" s="37" t="e">
        <f t="shared" ca="1" si="617"/>
        <v>#N/A</v>
      </c>
      <c r="JB110" s="3" t="str">
        <f t="shared" si="514"/>
        <v/>
      </c>
      <c r="JC110" s="55" t="e">
        <f t="shared" si="618"/>
        <v>#NUM!</v>
      </c>
      <c r="JD110" s="41" t="e">
        <f t="shared" si="515"/>
        <v>#NUM!</v>
      </c>
      <c r="JE110" s="41" t="e">
        <f t="shared" si="516"/>
        <v>#NUM!</v>
      </c>
      <c r="JF110" s="3" t="e">
        <f t="shared" si="517"/>
        <v>#NUM!</v>
      </c>
      <c r="JG110" s="41" t="e">
        <f t="shared" si="518"/>
        <v>#NUM!</v>
      </c>
      <c r="JH110" s="41" t="e">
        <f t="shared" si="519"/>
        <v>#NUM!</v>
      </c>
      <c r="JJ110" s="37" t="e">
        <f t="shared" si="520"/>
        <v>#NUM!</v>
      </c>
      <c r="JL110" s="3" t="e">
        <f t="shared" si="521"/>
        <v>#NUM!</v>
      </c>
      <c r="JM110" s="3" t="e">
        <f t="shared" ca="1" si="631"/>
        <v>#NUM!</v>
      </c>
      <c r="JP110" s="37" t="e">
        <f t="shared" ca="1" si="522"/>
        <v>#NUM!</v>
      </c>
      <c r="JR110" s="37" t="str">
        <f t="shared" si="523"/>
        <v/>
      </c>
      <c r="JS110" s="3" t="str">
        <f t="shared" si="524"/>
        <v/>
      </c>
      <c r="JT110" s="3" t="str">
        <f t="shared" ca="1" si="551"/>
        <v xml:space="preserve"> </v>
      </c>
      <c r="JU110" s="3" t="str">
        <f t="shared" ca="1" si="552"/>
        <v/>
      </c>
      <c r="JV110" s="3" t="str">
        <f t="shared" ca="1" si="552"/>
        <v/>
      </c>
      <c r="JW110" s="3" t="str">
        <f t="shared" ca="1" si="552"/>
        <v/>
      </c>
      <c r="JX110" s="3" t="str">
        <f t="shared" ca="1" si="552"/>
        <v/>
      </c>
      <c r="JY110" s="3" t="str">
        <f t="shared" ca="1" si="553"/>
        <v/>
      </c>
      <c r="JZ110" s="3" t="str">
        <f t="shared" ca="1" si="553"/>
        <v/>
      </c>
      <c r="KA110" s="3" t="str">
        <f t="shared" ca="1" si="553"/>
        <v/>
      </c>
      <c r="KB110" s="3" t="e">
        <f t="shared" ca="1" si="525"/>
        <v>#N/A</v>
      </c>
      <c r="KC110" s="3" t="str">
        <f t="shared" ca="1" si="554"/>
        <v xml:space="preserve"> </v>
      </c>
      <c r="KD110" s="3" t="str">
        <f t="shared" ca="1" si="555"/>
        <v/>
      </c>
      <c r="KE110" s="3" t="str">
        <f t="shared" ca="1" si="555"/>
        <v/>
      </c>
      <c r="KF110" s="3" t="str">
        <f t="shared" ca="1" si="555"/>
        <v/>
      </c>
      <c r="KG110" s="3" t="str">
        <f t="shared" ca="1" si="555"/>
        <v/>
      </c>
      <c r="KH110" s="3" t="str">
        <f t="shared" ca="1" si="556"/>
        <v/>
      </c>
      <c r="KI110" s="3" t="str">
        <f t="shared" ca="1" si="556"/>
        <v/>
      </c>
      <c r="KJ110" s="3" t="str">
        <f t="shared" ca="1" si="556"/>
        <v/>
      </c>
      <c r="KK110" s="3" t="e">
        <f t="shared" ca="1" si="526"/>
        <v>#N/A</v>
      </c>
      <c r="KU110" s="3" t="e">
        <f t="shared" si="527"/>
        <v>#NUM!</v>
      </c>
      <c r="KV110" s="3" t="e">
        <f t="shared" si="528"/>
        <v>#NUM!</v>
      </c>
      <c r="KW110" s="3" t="e">
        <f t="shared" ca="1" si="562"/>
        <v>#NUM!</v>
      </c>
      <c r="KX110" s="3" t="e">
        <f t="shared" ca="1" si="563"/>
        <v>#NUM!</v>
      </c>
      <c r="KY110" s="3" t="e">
        <f t="shared" ca="1" si="563"/>
        <v>#NUM!</v>
      </c>
      <c r="KZ110" s="3" t="e">
        <f t="shared" ca="1" si="563"/>
        <v>#NUM!</v>
      </c>
      <c r="LA110" s="3" t="e">
        <f t="shared" ca="1" si="563"/>
        <v>#NUM!</v>
      </c>
      <c r="LB110" s="3" t="e">
        <f t="shared" ca="1" si="564"/>
        <v>#NUM!</v>
      </c>
      <c r="LC110" s="3" t="e">
        <f t="shared" ca="1" si="564"/>
        <v>#NUM!</v>
      </c>
      <c r="LD110" s="3" t="e">
        <f t="shared" ca="1" si="564"/>
        <v>#NUM!</v>
      </c>
      <c r="LE110" s="3" t="e">
        <f t="shared" ca="1" si="564"/>
        <v>#NUM!</v>
      </c>
      <c r="LF110" s="3" t="e">
        <f t="shared" ca="1" si="565"/>
        <v>#NUM!</v>
      </c>
      <c r="LG110" s="3" t="e">
        <f t="shared" ca="1" si="565"/>
        <v>#NUM!</v>
      </c>
      <c r="LH110" s="3" t="e">
        <f t="shared" ca="1" si="565"/>
        <v>#NUM!</v>
      </c>
      <c r="LI110" s="3" t="e">
        <f t="shared" ca="1" si="565"/>
        <v>#NUM!</v>
      </c>
      <c r="LJ110" s="3" t="e">
        <f t="shared" ca="1" si="566"/>
        <v>#NUM!</v>
      </c>
      <c r="LK110" s="3" t="e">
        <f t="shared" ca="1" si="566"/>
        <v>#NUM!</v>
      </c>
      <c r="LL110" s="37" t="e">
        <f t="shared" ca="1" si="619"/>
        <v>#NUM!</v>
      </c>
    </row>
    <row r="111" spans="1:324" s="3" customFormat="1">
      <c r="A111" s="42" t="e">
        <f>IF(D111="","",Data!C119)</f>
        <v>#N/A</v>
      </c>
      <c r="B111" s="5" t="e">
        <f>IF(D111="","",Data!B119)</f>
        <v>#N/A</v>
      </c>
      <c r="C111" s="3">
        <v>103</v>
      </c>
      <c r="D111" s="3" t="e">
        <f>IF(Data!C119="", NA(), Data!C119)</f>
        <v>#N/A</v>
      </c>
      <c r="E111" s="3" t="str">
        <f>IF(Data!C119="", " ", Data!D119)</f>
        <v xml:space="preserve"> </v>
      </c>
      <c r="F111" s="3" t="str">
        <f>IF(E111=" "," ",Data!F$26)</f>
        <v xml:space="preserve"> </v>
      </c>
      <c r="G111" s="3" t="str">
        <f>IF($C111&lt;Data!$F$37,"x"," ")</f>
        <v xml:space="preserve"> </v>
      </c>
      <c r="H111" s="3" t="e">
        <f>IF(I111="",#REF!,I111)</f>
        <v>#N/A</v>
      </c>
      <c r="I111" s="2" t="e">
        <f t="shared" si="403"/>
        <v>#N/A</v>
      </c>
      <c r="J111" s="3" t="str">
        <f>IF(AND(Data!$F$37&lt;&gt;""),IF(AD111=$E111,1,""))</f>
        <v/>
      </c>
      <c r="K111" s="3">
        <f>IF(AND(Data!$F$40&lt;&gt;""),IF(AE111=$E111,2,""))</f>
        <v>2</v>
      </c>
      <c r="L111" s="3" t="str">
        <f>IF(AND(Data!$F$43&lt;&gt;""),IF(AF111=$E111,3,""))</f>
        <v/>
      </c>
      <c r="M111" s="3" t="str">
        <f>IF(AND(Data!$F$46&lt;&gt;""),IF(AG111=$E111,4,""))</f>
        <v/>
      </c>
      <c r="N111" s="3" t="str">
        <f>IF(AND(Data!$F$49&lt;&gt;""),IF(AH111=$E111,5,""))</f>
        <v/>
      </c>
      <c r="O111" s="3" t="str">
        <f>IF(AND(Calc!$LQ$3&lt;&gt;""),IF(AI111=$E111,6,""))</f>
        <v/>
      </c>
      <c r="P111" s="3">
        <f t="shared" si="404"/>
        <v>2</v>
      </c>
      <c r="Q111" s="3">
        <f t="shared" si="405"/>
        <v>2</v>
      </c>
      <c r="R111" s="3" t="str">
        <f t="shared" si="406"/>
        <v/>
      </c>
      <c r="S111" s="3" t="str">
        <f t="shared" si="407"/>
        <v/>
      </c>
      <c r="T111" s="3" t="str">
        <f t="shared" si="408"/>
        <v/>
      </c>
      <c r="U111" s="3">
        <f t="shared" si="409"/>
        <v>2</v>
      </c>
      <c r="V111" s="3">
        <f t="shared" si="410"/>
        <v>2</v>
      </c>
      <c r="W111" s="3" t="str">
        <f t="shared" si="411"/>
        <v/>
      </c>
      <c r="X111" s="3" t="str">
        <f t="shared" si="412"/>
        <v/>
      </c>
      <c r="Y111" s="3">
        <f t="shared" si="413"/>
        <v>2</v>
      </c>
      <c r="Z111" s="3">
        <f t="shared" si="414"/>
        <v>2</v>
      </c>
      <c r="AA111" s="3" t="str">
        <f t="shared" si="415"/>
        <v/>
      </c>
      <c r="AB111" s="3">
        <f t="shared" si="416"/>
        <v>2</v>
      </c>
      <c r="AC111" s="49">
        <f t="shared" si="417"/>
        <v>2</v>
      </c>
      <c r="AD111" s="3" t="str">
        <f>IF($C111&lt;Data!$F$37,E111,"")</f>
        <v/>
      </c>
      <c r="AE111" s="3" t="str">
        <f>IF(AND($C111&gt;=Data!$F$37),IF($C111&lt;Data!$F$40,E111,""))</f>
        <v xml:space="preserve"> </v>
      </c>
      <c r="AF111" s="3" t="b">
        <f>IF(AND($C111&gt;=Data!$F$40),IF($C111&lt;Data!$F$43,E111,""))</f>
        <v>0</v>
      </c>
      <c r="AG111" s="3" t="b">
        <f>IF(AND($C111&gt;=Data!$F$43),IF($C111&lt;Data!$F$46,E111,""))</f>
        <v>0</v>
      </c>
      <c r="AH111" s="3" t="b">
        <f>IF(AND($C111&gt;=Data!$F$46),IF($C111&lt;Data!$F$49,E111,""))</f>
        <v>0</v>
      </c>
      <c r="AI111" s="3" t="b">
        <f>IF(AND($C111&gt;=Data!$F$49),IF($C111&lt;=Calc!$LQ$3,E111,""))</f>
        <v>0</v>
      </c>
      <c r="AJ111" s="3" t="str">
        <f t="shared" si="569"/>
        <v xml:space="preserve"> </v>
      </c>
      <c r="AK111" s="3" t="str">
        <f t="shared" si="350"/>
        <v/>
      </c>
      <c r="AL111" s="3" t="e">
        <f t="shared" si="418"/>
        <v>#NUM!</v>
      </c>
      <c r="AM111" s="3" t="str">
        <f t="shared" si="419"/>
        <v/>
      </c>
      <c r="AN111" s="3" t="str">
        <f t="shared" si="420"/>
        <v/>
      </c>
      <c r="AO111" s="3" t="str">
        <f t="shared" si="421"/>
        <v/>
      </c>
      <c r="AP111" s="3" t="str">
        <f t="shared" si="422"/>
        <v/>
      </c>
      <c r="AQ111" s="3" t="e">
        <f t="shared" si="632"/>
        <v>#NUM!</v>
      </c>
      <c r="AR111" s="3" t="e">
        <f t="shared" si="633"/>
        <v>#NUM!</v>
      </c>
      <c r="AS111" s="3" t="str">
        <f t="shared" si="634"/>
        <v/>
      </c>
      <c r="AT111" s="3" t="str">
        <f t="shared" si="423"/>
        <v/>
      </c>
      <c r="AU111" s="3" t="str">
        <f t="shared" si="424"/>
        <v/>
      </c>
      <c r="AV111" s="3" t="e">
        <f t="shared" si="425"/>
        <v>#NUM!</v>
      </c>
      <c r="AW111" s="3" t="e">
        <f t="shared" si="426"/>
        <v>#NUM!</v>
      </c>
      <c r="AX111" s="3" t="str">
        <f t="shared" si="427"/>
        <v/>
      </c>
      <c r="AY111" s="3" t="str">
        <f t="shared" si="428"/>
        <v/>
      </c>
      <c r="AZ111" s="3" t="e">
        <f t="shared" si="429"/>
        <v>#NUM!</v>
      </c>
      <c r="BA111" s="3" t="e">
        <f t="shared" si="430"/>
        <v>#NUM!</v>
      </c>
      <c r="BB111" s="3" t="str">
        <f t="shared" si="431"/>
        <v/>
      </c>
      <c r="BC111" s="3" t="e">
        <f t="shared" si="432"/>
        <v>#NUM!</v>
      </c>
      <c r="BD111" s="3" t="e">
        <f t="shared" si="433"/>
        <v>#NUM!</v>
      </c>
      <c r="BE111" s="3" t="e">
        <f t="shared" si="434"/>
        <v>#NUM!</v>
      </c>
      <c r="BF111" s="9" t="e">
        <f t="shared" si="570"/>
        <v>#N/A</v>
      </c>
      <c r="BG111" s="3" t="e">
        <f t="shared" si="571"/>
        <v>#N/A</v>
      </c>
      <c r="BH111" s="3" t="e">
        <f t="shared" si="567"/>
        <v>#N/A</v>
      </c>
      <c r="BI111" s="3" t="e">
        <f t="shared" si="435"/>
        <v>#NUM!</v>
      </c>
      <c r="BJ111" s="44" t="str">
        <f t="shared" si="436"/>
        <v/>
      </c>
      <c r="BK111" s="52">
        <f t="shared" si="572"/>
        <v>2</v>
      </c>
      <c r="BL111" s="52" t="str">
        <f t="shared" ca="1" si="635"/>
        <v xml:space="preserve"> </v>
      </c>
      <c r="BM111" s="52" t="str">
        <f t="shared" ca="1" si="539"/>
        <v xml:space="preserve"> </v>
      </c>
      <c r="BN111" s="52" t="str">
        <f t="shared" ca="1" si="539"/>
        <v xml:space="preserve"> </v>
      </c>
      <c r="BO111" s="52" t="str">
        <f t="shared" ca="1" si="539"/>
        <v xml:space="preserve"> </v>
      </c>
      <c r="BP111" s="52" t="str">
        <f t="shared" ca="1" si="539"/>
        <v xml:space="preserve"> </v>
      </c>
      <c r="BQ111" s="52" t="str">
        <f t="shared" ca="1" si="540"/>
        <v xml:space="preserve"> </v>
      </c>
      <c r="BR111" s="52" t="e">
        <f t="shared" ca="1" si="573"/>
        <v>#N/A</v>
      </c>
      <c r="BS111" s="52"/>
      <c r="BT111" s="3" t="str">
        <f t="shared" si="574"/>
        <v/>
      </c>
      <c r="BU111" s="3">
        <f t="shared" si="575"/>
        <v>0</v>
      </c>
      <c r="BV111" s="3">
        <f t="shared" si="437"/>
        <v>1</v>
      </c>
      <c r="BW111" s="3">
        <f t="shared" si="620"/>
        <v>0</v>
      </c>
      <c r="BX111" s="3" t="str">
        <f t="shared" ca="1" si="576"/>
        <v xml:space="preserve"> </v>
      </c>
      <c r="BY111" s="3" t="str">
        <f t="shared" ca="1" si="541"/>
        <v/>
      </c>
      <c r="BZ111" s="3" t="str">
        <f t="shared" ca="1" si="541"/>
        <v/>
      </c>
      <c r="CA111" s="3" t="str">
        <f t="shared" ca="1" si="541"/>
        <v/>
      </c>
      <c r="CB111" s="3" t="str">
        <f t="shared" ca="1" si="541"/>
        <v/>
      </c>
      <c r="CC111" s="3" t="str">
        <f t="shared" ca="1" si="542"/>
        <v/>
      </c>
      <c r="CD111" s="3" t="str">
        <f t="shared" ca="1" si="358"/>
        <v/>
      </c>
      <c r="CE111" s="3" t="str">
        <f t="shared" ca="1" si="577"/>
        <v/>
      </c>
      <c r="CF111" s="3" t="str">
        <f t="shared" si="578"/>
        <v/>
      </c>
      <c r="CG111" s="37" t="e">
        <f t="shared" ca="1" si="579"/>
        <v>#N/A</v>
      </c>
      <c r="CH111" s="3" t="str">
        <f t="shared" si="580"/>
        <v/>
      </c>
      <c r="CI111" s="3">
        <f t="shared" si="439"/>
        <v>0</v>
      </c>
      <c r="CJ111" s="3">
        <f t="shared" si="529"/>
        <v>1</v>
      </c>
      <c r="CK111" s="3">
        <f t="shared" si="621"/>
        <v>0</v>
      </c>
      <c r="CL111" s="3" t="str">
        <f t="shared" ca="1" si="581"/>
        <v xml:space="preserve"> </v>
      </c>
      <c r="CM111" s="3" t="str">
        <f t="shared" ca="1" si="543"/>
        <v/>
      </c>
      <c r="CN111" s="3" t="str">
        <f t="shared" ca="1" si="543"/>
        <v/>
      </c>
      <c r="CO111" s="3" t="str">
        <f t="shared" ca="1" si="543"/>
        <v/>
      </c>
      <c r="CP111" s="3" t="str">
        <f t="shared" ca="1" si="543"/>
        <v/>
      </c>
      <c r="CQ111" s="3" t="str">
        <f t="shared" ca="1" si="544"/>
        <v/>
      </c>
      <c r="CR111" s="3" t="str">
        <f t="shared" ca="1" si="441"/>
        <v/>
      </c>
      <c r="CS111" s="3" t="str">
        <f t="shared" ca="1" si="582"/>
        <v/>
      </c>
      <c r="CT111" s="3" t="str">
        <f t="shared" si="442"/>
        <v/>
      </c>
      <c r="CU111" s="37" t="e">
        <f t="shared" ca="1" si="443"/>
        <v>#N/A</v>
      </c>
      <c r="CW111" s="3" t="str">
        <f t="shared" ca="1" si="622"/>
        <v/>
      </c>
      <c r="CX111" s="3">
        <f t="shared" ca="1" si="530"/>
        <v>0</v>
      </c>
      <c r="CY111" s="2">
        <f t="shared" ca="1" si="445"/>
        <v>0</v>
      </c>
      <c r="CZ111" s="3" t="str">
        <f t="shared" ca="1" si="583"/>
        <v/>
      </c>
      <c r="DA111" s="3" t="str">
        <f t="shared" ca="1" si="584"/>
        <v/>
      </c>
      <c r="DB111" s="3" t="str">
        <f t="shared" ca="1" si="585"/>
        <v/>
      </c>
      <c r="DC111" s="3" t="str">
        <f t="shared" ca="1" si="586"/>
        <v/>
      </c>
      <c r="DD111" s="37" t="e">
        <f t="shared" ca="1" si="587"/>
        <v>#N/A</v>
      </c>
      <c r="DE111" s="3" t="str">
        <f t="shared" ca="1" si="623"/>
        <v/>
      </c>
      <c r="DF111" s="3">
        <f t="shared" ca="1" si="531"/>
        <v>0</v>
      </c>
      <c r="DG111" s="2">
        <f t="shared" ca="1" si="447"/>
        <v>0</v>
      </c>
      <c r="DH111" s="3" t="str">
        <f t="shared" ca="1" si="588"/>
        <v/>
      </c>
      <c r="DI111" s="3" t="str">
        <f t="shared" ca="1" si="568"/>
        <v/>
      </c>
      <c r="DJ111" s="3" t="str">
        <f t="shared" ca="1" si="589"/>
        <v/>
      </c>
      <c r="DK111" s="3" t="str">
        <f t="shared" ca="1" si="448"/>
        <v/>
      </c>
      <c r="DL111" s="37" t="e">
        <f t="shared" ca="1" si="590"/>
        <v>#N/A</v>
      </c>
      <c r="DN111" s="2" t="str">
        <f t="shared" si="373"/>
        <v xml:space="preserve"> </v>
      </c>
      <c r="DO111" s="3" t="str">
        <f t="shared" si="449"/>
        <v xml:space="preserve"> </v>
      </c>
      <c r="DP111" s="3" t="str">
        <f t="shared" si="450"/>
        <v xml:space="preserve"> </v>
      </c>
      <c r="DT111" s="37" t="e">
        <f t="shared" si="591"/>
        <v>#N/A</v>
      </c>
      <c r="DU111" s="7">
        <v>104</v>
      </c>
      <c r="DV111" s="7">
        <v>43</v>
      </c>
      <c r="DW111" s="7">
        <v>62</v>
      </c>
      <c r="DX111" s="7"/>
      <c r="DY111" s="7" t="e">
        <f t="shared" si="592"/>
        <v>#NUM!</v>
      </c>
      <c r="DZ111" s="7" t="e">
        <f t="shared" si="593"/>
        <v>#NUM!</v>
      </c>
      <c r="EA111" s="7" t="e">
        <f t="shared" si="594"/>
        <v>#NUM!</v>
      </c>
      <c r="EB111" s="7" t="e">
        <f t="shared" si="624"/>
        <v>#NUM!</v>
      </c>
      <c r="EC111" s="3" t="e">
        <f t="shared" si="595"/>
        <v>#NUM!</v>
      </c>
      <c r="ED111" s="3" t="str">
        <f t="shared" si="452"/>
        <v/>
      </c>
      <c r="EE111" s="3" t="e">
        <f t="shared" si="453"/>
        <v>#DIV/0!</v>
      </c>
      <c r="EF111" s="3" t="str">
        <f t="shared" si="454"/>
        <v/>
      </c>
      <c r="EG111" s="3" t="str">
        <f t="shared" si="455"/>
        <v/>
      </c>
      <c r="EH111" s="3" t="str">
        <f t="shared" si="456"/>
        <v/>
      </c>
      <c r="EI111" s="3" t="str">
        <f t="shared" si="457"/>
        <v/>
      </c>
      <c r="EJ111" s="3" t="e">
        <f t="shared" si="458"/>
        <v>#DIV/0!</v>
      </c>
      <c r="EK111" s="3" t="e">
        <f t="shared" si="459"/>
        <v>#DIV/0!</v>
      </c>
      <c r="EL111" s="3" t="str">
        <f t="shared" si="460"/>
        <v/>
      </c>
      <c r="EM111" s="3" t="str">
        <f t="shared" si="461"/>
        <v/>
      </c>
      <c r="EN111" s="3" t="str">
        <f t="shared" si="462"/>
        <v/>
      </c>
      <c r="EO111" s="3" t="e">
        <f t="shared" si="463"/>
        <v>#DIV/0!</v>
      </c>
      <c r="EP111" s="3" t="e">
        <f t="shared" si="464"/>
        <v>#DIV/0!</v>
      </c>
      <c r="EQ111" s="3" t="str">
        <f t="shared" si="465"/>
        <v/>
      </c>
      <c r="ER111" s="3" t="str">
        <f t="shared" si="466"/>
        <v/>
      </c>
      <c r="ES111" s="3" t="e">
        <f t="shared" si="467"/>
        <v>#DIV/0!</v>
      </c>
      <c r="ET111" s="3" t="e">
        <f t="shared" si="468"/>
        <v>#DIV/0!</v>
      </c>
      <c r="EU111" s="3" t="str">
        <f t="shared" si="469"/>
        <v/>
      </c>
      <c r="EV111" s="3" t="e">
        <f t="shared" si="470"/>
        <v>#DIV/0!</v>
      </c>
      <c r="EW111" s="3" t="e">
        <f t="shared" si="471"/>
        <v>#DIV/0!</v>
      </c>
      <c r="EX111" s="3" t="e">
        <f t="shared" si="472"/>
        <v>#NUM!</v>
      </c>
      <c r="EZ111" s="40">
        <f t="shared" si="596"/>
        <v>1</v>
      </c>
      <c r="FA111" s="9" t="e">
        <f t="shared" si="597"/>
        <v>#NUM!</v>
      </c>
      <c r="FB111" s="9" t="e">
        <f t="shared" si="598"/>
        <v>#N/A</v>
      </c>
      <c r="FC111" s="9" t="e">
        <f t="shared" si="599"/>
        <v>#N/A</v>
      </c>
      <c r="FD111" s="9" t="e">
        <f t="shared" si="600"/>
        <v>#N/A</v>
      </c>
      <c r="FE111" s="3" t="e">
        <f t="shared" si="473"/>
        <v>#NUM!</v>
      </c>
      <c r="FG111" s="3" t="str">
        <f t="shared" si="474"/>
        <v/>
      </c>
      <c r="FH111" s="3" t="e">
        <f t="shared" si="475"/>
        <v>#DIV/0!</v>
      </c>
      <c r="FI111" s="3" t="str">
        <f t="shared" si="476"/>
        <v/>
      </c>
      <c r="FJ111" s="3" t="str">
        <f t="shared" si="477"/>
        <v/>
      </c>
      <c r="FK111" s="3" t="str">
        <f t="shared" si="478"/>
        <v/>
      </c>
      <c r="FL111" s="3" t="str">
        <f t="shared" si="479"/>
        <v/>
      </c>
      <c r="FM111" s="3" t="e">
        <f t="shared" si="480"/>
        <v>#DIV/0!</v>
      </c>
      <c r="FN111" s="3" t="e">
        <f t="shared" si="481"/>
        <v>#DIV/0!</v>
      </c>
      <c r="FO111" s="3" t="str">
        <f t="shared" si="482"/>
        <v/>
      </c>
      <c r="FP111" s="3" t="str">
        <f t="shared" si="483"/>
        <v/>
      </c>
      <c r="FQ111" s="3" t="str">
        <f t="shared" si="484"/>
        <v/>
      </c>
      <c r="FR111" s="3" t="e">
        <f t="shared" si="485"/>
        <v>#DIV/0!</v>
      </c>
      <c r="FS111" s="3" t="e">
        <f t="shared" si="486"/>
        <v>#DIV/0!</v>
      </c>
      <c r="FT111" s="3" t="str">
        <f t="shared" si="487"/>
        <v/>
      </c>
      <c r="FU111" s="3" t="str">
        <f t="shared" si="488"/>
        <v/>
      </c>
      <c r="FV111" s="3" t="e">
        <f t="shared" si="489"/>
        <v>#DIV/0!</v>
      </c>
      <c r="FW111" s="3" t="e">
        <f t="shared" si="490"/>
        <v>#DIV/0!</v>
      </c>
      <c r="FX111" s="3" t="str">
        <f t="shared" si="491"/>
        <v/>
      </c>
      <c r="FY111" s="3" t="e">
        <f t="shared" si="492"/>
        <v>#DIV/0!</v>
      </c>
      <c r="FZ111" s="3" t="e">
        <f t="shared" si="493"/>
        <v>#DIV/0!</v>
      </c>
      <c r="GA111" s="3" t="e">
        <f t="shared" si="494"/>
        <v>#NUM!</v>
      </c>
      <c r="GB111" s="3" t="str">
        <f t="shared" si="495"/>
        <v/>
      </c>
      <c r="GC111" s="3" t="str">
        <f t="shared" si="496"/>
        <v/>
      </c>
      <c r="GD111" s="3" t="str">
        <f t="shared" si="497"/>
        <v/>
      </c>
      <c r="GE111" s="3" t="str">
        <f t="shared" si="498"/>
        <v/>
      </c>
      <c r="GF111" s="3" t="str">
        <f t="shared" si="499"/>
        <v/>
      </c>
      <c r="GG111" s="3" t="str">
        <f t="shared" si="500"/>
        <v/>
      </c>
      <c r="GI111" s="9" t="str">
        <f t="shared" si="532"/>
        <v/>
      </c>
      <c r="GJ111" s="9" t="str">
        <f t="shared" si="625"/>
        <v/>
      </c>
      <c r="GK111" s="9" t="str">
        <f t="shared" si="626"/>
        <v/>
      </c>
      <c r="GL111" s="41" t="e">
        <f t="shared" si="503"/>
        <v>#DIV/0!</v>
      </c>
      <c r="GM111" s="41" t="e">
        <f t="shared" si="504"/>
        <v>#DIV/0!</v>
      </c>
      <c r="GN111" s="41" t="e">
        <f t="shared" si="601"/>
        <v>#N/A</v>
      </c>
      <c r="GO111" s="41" t="e">
        <f t="shared" si="602"/>
        <v>#N/A</v>
      </c>
      <c r="GP111" s="3" t="e">
        <f t="shared" si="505"/>
        <v>#NUM!</v>
      </c>
      <c r="GQ111" s="55" t="e">
        <f t="shared" si="603"/>
        <v>#NUM!</v>
      </c>
      <c r="GR111" s="55" t="e">
        <f t="shared" si="604"/>
        <v>#NUM!</v>
      </c>
      <c r="GS111" s="3" t="e">
        <f t="shared" si="605"/>
        <v>#NUM!</v>
      </c>
      <c r="GT111" s="3" t="e">
        <f t="shared" si="606"/>
        <v>#NUM!</v>
      </c>
      <c r="GU111" s="3" t="e">
        <f t="shared" si="607"/>
        <v>#NUM!</v>
      </c>
      <c r="GV111" s="3" t="e">
        <f t="shared" si="608"/>
        <v>#NUM!</v>
      </c>
      <c r="GX111" s="37" t="e">
        <f t="shared" si="609"/>
        <v>#NUM!</v>
      </c>
      <c r="GZ111" s="3" t="e">
        <f t="shared" si="610"/>
        <v>#NUM!</v>
      </c>
      <c r="HA111" s="3" t="e">
        <f t="shared" ca="1" si="630"/>
        <v>#NUM!</v>
      </c>
      <c r="HB111" s="2" t="e">
        <f t="shared" ca="1" si="536"/>
        <v>#NUM!</v>
      </c>
      <c r="HC111" s="2" t="e">
        <f t="shared" ca="1" si="537"/>
        <v>#NUM!</v>
      </c>
      <c r="HD111" s="39" t="e">
        <f t="shared" ca="1" si="506"/>
        <v>#NUM!</v>
      </c>
      <c r="HF111" s="3" t="str">
        <f t="shared" si="611"/>
        <v/>
      </c>
      <c r="HG111" s="3" t="str">
        <f t="shared" si="612"/>
        <v/>
      </c>
      <c r="HH111" s="3" t="str">
        <f t="shared" ca="1" si="545"/>
        <v xml:space="preserve"> </v>
      </c>
      <c r="HI111" s="3" t="str">
        <f t="shared" ca="1" si="546"/>
        <v/>
      </c>
      <c r="HJ111" s="3" t="str">
        <f t="shared" ca="1" si="546"/>
        <v/>
      </c>
      <c r="HK111" s="3" t="str">
        <f t="shared" ca="1" si="546"/>
        <v/>
      </c>
      <c r="HL111" s="3" t="str">
        <f t="shared" ca="1" si="546"/>
        <v/>
      </c>
      <c r="HM111" s="3" t="str">
        <f t="shared" ca="1" si="547"/>
        <v/>
      </c>
      <c r="HN111" s="3" t="str">
        <f t="shared" ca="1" si="547"/>
        <v/>
      </c>
      <c r="HO111" s="3" t="str">
        <f t="shared" ca="1" si="547"/>
        <v/>
      </c>
      <c r="HP111" s="37" t="e">
        <f t="shared" ca="1" si="613"/>
        <v>#N/A</v>
      </c>
      <c r="HQ111" s="3" t="str">
        <f t="shared" ca="1" si="548"/>
        <v xml:space="preserve"> </v>
      </c>
      <c r="HR111" s="3" t="str">
        <f t="shared" ca="1" si="549"/>
        <v/>
      </c>
      <c r="HS111" s="3" t="str">
        <f t="shared" ca="1" si="549"/>
        <v/>
      </c>
      <c r="HT111" s="3" t="str">
        <f t="shared" ca="1" si="549"/>
        <v/>
      </c>
      <c r="HU111" s="3" t="str">
        <f t="shared" ca="1" si="549"/>
        <v/>
      </c>
      <c r="HV111" s="3" t="str">
        <f t="shared" ca="1" si="550"/>
        <v/>
      </c>
      <c r="HW111" s="3" t="str">
        <f t="shared" ca="1" si="550"/>
        <v/>
      </c>
      <c r="HX111" s="3" t="str">
        <f t="shared" ca="1" si="550"/>
        <v/>
      </c>
      <c r="HY111" s="37" t="e">
        <f t="shared" ca="1" si="614"/>
        <v>#N/A</v>
      </c>
      <c r="IA111" s="3" t="e">
        <f t="shared" ca="1" si="627"/>
        <v>#NUM!</v>
      </c>
      <c r="IB111" s="3" t="e">
        <f t="shared" ca="1" si="534"/>
        <v>#NUM!</v>
      </c>
      <c r="IC111" s="2" t="e">
        <f t="shared" ca="1" si="508"/>
        <v>#NUM!</v>
      </c>
      <c r="ID111" s="37" t="e">
        <f t="shared" ca="1" si="615"/>
        <v>#NUM!</v>
      </c>
      <c r="IE111" s="3" t="e">
        <f t="shared" ca="1" si="628"/>
        <v>#NUM!</v>
      </c>
      <c r="IF111" s="3" t="e">
        <f t="shared" ca="1" si="629"/>
        <v>#NUM!</v>
      </c>
      <c r="IG111" s="2" t="e">
        <f t="shared" ca="1" si="511"/>
        <v>#NUM!</v>
      </c>
      <c r="IH111" s="37" t="e">
        <f t="shared" ca="1" si="616"/>
        <v>#NUM!</v>
      </c>
      <c r="II111" s="3" t="e">
        <f t="shared" si="512"/>
        <v>#N/A</v>
      </c>
      <c r="IJ111" s="3" t="e">
        <f t="shared" si="513"/>
        <v>#N/A</v>
      </c>
      <c r="IK111" s="3" t="e">
        <f t="shared" ca="1" si="557"/>
        <v>#N/A</v>
      </c>
      <c r="IL111" s="3" t="e">
        <f t="shared" ca="1" si="558"/>
        <v>#N/A</v>
      </c>
      <c r="IM111" s="3" t="e">
        <f t="shared" ca="1" si="558"/>
        <v>#N/A</v>
      </c>
      <c r="IN111" s="3" t="e">
        <f t="shared" ca="1" si="558"/>
        <v>#N/A</v>
      </c>
      <c r="IO111" s="3" t="e">
        <f t="shared" ca="1" si="558"/>
        <v>#N/A</v>
      </c>
      <c r="IP111" s="3" t="e">
        <f t="shared" ca="1" si="559"/>
        <v>#N/A</v>
      </c>
      <c r="IQ111" s="3" t="e">
        <f t="shared" ca="1" si="559"/>
        <v>#N/A</v>
      </c>
      <c r="IR111" s="3" t="e">
        <f t="shared" ca="1" si="559"/>
        <v>#N/A</v>
      </c>
      <c r="IS111" s="3" t="e">
        <f t="shared" ca="1" si="559"/>
        <v>#N/A</v>
      </c>
      <c r="IT111" s="3" t="e">
        <f t="shared" ca="1" si="560"/>
        <v>#N/A</v>
      </c>
      <c r="IU111" s="3" t="e">
        <f t="shared" ca="1" si="560"/>
        <v>#N/A</v>
      </c>
      <c r="IV111" s="3" t="e">
        <f t="shared" ca="1" si="560"/>
        <v>#N/A</v>
      </c>
      <c r="IW111" s="3" t="e">
        <f t="shared" ca="1" si="560"/>
        <v>#N/A</v>
      </c>
      <c r="IX111" s="3" t="e">
        <f t="shared" ca="1" si="561"/>
        <v>#N/A</v>
      </c>
      <c r="IY111" s="3" t="e">
        <f t="shared" ca="1" si="561"/>
        <v>#N/A</v>
      </c>
      <c r="IZ111" s="37" t="e">
        <f t="shared" ca="1" si="617"/>
        <v>#N/A</v>
      </c>
      <c r="JB111" s="3" t="str">
        <f t="shared" si="514"/>
        <v/>
      </c>
      <c r="JC111" s="55" t="e">
        <f t="shared" si="618"/>
        <v>#NUM!</v>
      </c>
      <c r="JD111" s="41" t="e">
        <f t="shared" si="515"/>
        <v>#NUM!</v>
      </c>
      <c r="JE111" s="41" t="e">
        <f t="shared" si="516"/>
        <v>#NUM!</v>
      </c>
      <c r="JF111" s="3" t="e">
        <f t="shared" si="517"/>
        <v>#NUM!</v>
      </c>
      <c r="JG111" s="41" t="e">
        <f t="shared" si="518"/>
        <v>#NUM!</v>
      </c>
      <c r="JH111" s="41" t="e">
        <f t="shared" si="519"/>
        <v>#NUM!</v>
      </c>
      <c r="JJ111" s="37" t="e">
        <f t="shared" si="520"/>
        <v>#NUM!</v>
      </c>
      <c r="JL111" s="3" t="e">
        <f t="shared" si="521"/>
        <v>#NUM!</v>
      </c>
      <c r="JM111" s="3" t="e">
        <f t="shared" ca="1" si="631"/>
        <v>#NUM!</v>
      </c>
      <c r="JP111" s="37" t="e">
        <f t="shared" ca="1" si="522"/>
        <v>#NUM!</v>
      </c>
      <c r="JR111" s="37" t="str">
        <f t="shared" si="523"/>
        <v/>
      </c>
      <c r="JS111" s="3" t="str">
        <f t="shared" si="524"/>
        <v/>
      </c>
      <c r="JT111" s="3" t="str">
        <f t="shared" ca="1" si="551"/>
        <v xml:space="preserve"> </v>
      </c>
      <c r="JU111" s="3" t="str">
        <f t="shared" ca="1" si="552"/>
        <v/>
      </c>
      <c r="JV111" s="3" t="str">
        <f t="shared" ca="1" si="552"/>
        <v/>
      </c>
      <c r="JW111" s="3" t="str">
        <f t="shared" ca="1" si="552"/>
        <v/>
      </c>
      <c r="JX111" s="3" t="str">
        <f t="shared" ca="1" si="552"/>
        <v/>
      </c>
      <c r="JY111" s="3" t="str">
        <f t="shared" ca="1" si="553"/>
        <v/>
      </c>
      <c r="JZ111" s="3" t="str">
        <f t="shared" ca="1" si="553"/>
        <v/>
      </c>
      <c r="KA111" s="3" t="str">
        <f t="shared" ca="1" si="553"/>
        <v/>
      </c>
      <c r="KB111" s="3" t="e">
        <f t="shared" ca="1" si="525"/>
        <v>#N/A</v>
      </c>
      <c r="KC111" s="3" t="str">
        <f t="shared" ca="1" si="554"/>
        <v xml:space="preserve"> </v>
      </c>
      <c r="KD111" s="3" t="str">
        <f t="shared" ca="1" si="555"/>
        <v/>
      </c>
      <c r="KE111" s="3" t="str">
        <f t="shared" ca="1" si="555"/>
        <v/>
      </c>
      <c r="KF111" s="3" t="str">
        <f t="shared" ca="1" si="555"/>
        <v/>
      </c>
      <c r="KG111" s="3" t="str">
        <f t="shared" ca="1" si="555"/>
        <v/>
      </c>
      <c r="KH111" s="3" t="str">
        <f t="shared" ca="1" si="556"/>
        <v/>
      </c>
      <c r="KI111" s="3" t="str">
        <f t="shared" ca="1" si="556"/>
        <v/>
      </c>
      <c r="KJ111" s="3" t="str">
        <f t="shared" ca="1" si="556"/>
        <v/>
      </c>
      <c r="KK111" s="3" t="e">
        <f t="shared" ca="1" si="526"/>
        <v>#N/A</v>
      </c>
      <c r="KU111" s="3" t="e">
        <f t="shared" si="527"/>
        <v>#NUM!</v>
      </c>
      <c r="KV111" s="3" t="e">
        <f t="shared" si="528"/>
        <v>#NUM!</v>
      </c>
      <c r="KW111" s="3" t="e">
        <f t="shared" ca="1" si="562"/>
        <v>#NUM!</v>
      </c>
      <c r="KX111" s="3" t="e">
        <f t="shared" ca="1" si="563"/>
        <v>#NUM!</v>
      </c>
      <c r="KY111" s="3" t="e">
        <f t="shared" ca="1" si="563"/>
        <v>#NUM!</v>
      </c>
      <c r="KZ111" s="3" t="e">
        <f t="shared" ca="1" si="563"/>
        <v>#NUM!</v>
      </c>
      <c r="LA111" s="3" t="e">
        <f t="shared" ca="1" si="563"/>
        <v>#NUM!</v>
      </c>
      <c r="LB111" s="3" t="e">
        <f t="shared" ca="1" si="564"/>
        <v>#NUM!</v>
      </c>
      <c r="LC111" s="3" t="e">
        <f t="shared" ca="1" si="564"/>
        <v>#NUM!</v>
      </c>
      <c r="LD111" s="3" t="e">
        <f t="shared" ca="1" si="564"/>
        <v>#NUM!</v>
      </c>
      <c r="LE111" s="3" t="e">
        <f t="shared" ca="1" si="564"/>
        <v>#NUM!</v>
      </c>
      <c r="LF111" s="3" t="e">
        <f t="shared" ca="1" si="565"/>
        <v>#NUM!</v>
      </c>
      <c r="LG111" s="3" t="e">
        <f t="shared" ca="1" si="565"/>
        <v>#NUM!</v>
      </c>
      <c r="LH111" s="3" t="e">
        <f t="shared" ca="1" si="565"/>
        <v>#NUM!</v>
      </c>
      <c r="LI111" s="3" t="e">
        <f t="shared" ca="1" si="565"/>
        <v>#NUM!</v>
      </c>
      <c r="LJ111" s="3" t="e">
        <f t="shared" ca="1" si="566"/>
        <v>#NUM!</v>
      </c>
      <c r="LK111" s="3" t="e">
        <f t="shared" ca="1" si="566"/>
        <v>#NUM!</v>
      </c>
      <c r="LL111" s="37" t="e">
        <f t="shared" ca="1" si="619"/>
        <v>#NUM!</v>
      </c>
    </row>
    <row r="112" spans="1:324" s="3" customFormat="1">
      <c r="A112" s="42" t="e">
        <f>IF(D112="","",Data!C120)</f>
        <v>#N/A</v>
      </c>
      <c r="B112" s="5" t="e">
        <f>IF(D112="","",Data!B120)</f>
        <v>#N/A</v>
      </c>
      <c r="C112" s="3">
        <v>104</v>
      </c>
      <c r="D112" s="3" t="e">
        <f>IF(Data!C120="", NA(), Data!C120)</f>
        <v>#N/A</v>
      </c>
      <c r="E112" s="3" t="str">
        <f>IF(Data!C120="", " ", Data!D120)</f>
        <v xml:space="preserve"> </v>
      </c>
      <c r="F112" s="3" t="str">
        <f>IF(E112=" "," ",Data!F$26)</f>
        <v xml:space="preserve"> </v>
      </c>
      <c r="G112" s="3" t="str">
        <f>IF($C112&lt;Data!$F$37,"x"," ")</f>
        <v xml:space="preserve"> </v>
      </c>
      <c r="H112" s="3" t="e">
        <f>IF(I112="",#REF!,I112)</f>
        <v>#N/A</v>
      </c>
      <c r="I112" s="2" t="e">
        <f t="shared" si="403"/>
        <v>#N/A</v>
      </c>
      <c r="J112" s="3" t="str">
        <f>IF(AND(Data!$F$37&lt;&gt;""),IF(AD112=$E112,1,""))</f>
        <v/>
      </c>
      <c r="K112" s="3">
        <f>IF(AND(Data!$F$40&lt;&gt;""),IF(AE112=$E112,2,""))</f>
        <v>2</v>
      </c>
      <c r="L112" s="3" t="str">
        <f>IF(AND(Data!$F$43&lt;&gt;""),IF(AF112=$E112,3,""))</f>
        <v/>
      </c>
      <c r="M112" s="3" t="str">
        <f>IF(AND(Data!$F$46&lt;&gt;""),IF(AG112=$E112,4,""))</f>
        <v/>
      </c>
      <c r="N112" s="3" t="str">
        <f>IF(AND(Data!$F$49&lt;&gt;""),IF(AH112=$E112,5,""))</f>
        <v/>
      </c>
      <c r="O112" s="3" t="str">
        <f>IF(AND(Calc!$LQ$3&lt;&gt;""),IF(AI112=$E112,6,""))</f>
        <v/>
      </c>
      <c r="P112" s="3">
        <f t="shared" si="404"/>
        <v>2</v>
      </c>
      <c r="Q112" s="3">
        <f t="shared" si="405"/>
        <v>2</v>
      </c>
      <c r="R112" s="3" t="str">
        <f t="shared" si="406"/>
        <v/>
      </c>
      <c r="S112" s="3" t="str">
        <f t="shared" si="407"/>
        <v/>
      </c>
      <c r="T112" s="3" t="str">
        <f t="shared" si="408"/>
        <v/>
      </c>
      <c r="U112" s="3">
        <f t="shared" si="409"/>
        <v>2</v>
      </c>
      <c r="V112" s="3">
        <f t="shared" si="410"/>
        <v>2</v>
      </c>
      <c r="W112" s="3" t="str">
        <f t="shared" si="411"/>
        <v/>
      </c>
      <c r="X112" s="3" t="str">
        <f t="shared" si="412"/>
        <v/>
      </c>
      <c r="Y112" s="3">
        <f t="shared" si="413"/>
        <v>2</v>
      </c>
      <c r="Z112" s="3">
        <f t="shared" si="414"/>
        <v>2</v>
      </c>
      <c r="AA112" s="3" t="str">
        <f t="shared" si="415"/>
        <v/>
      </c>
      <c r="AB112" s="3">
        <f t="shared" si="416"/>
        <v>2</v>
      </c>
      <c r="AC112" s="49">
        <f t="shared" si="417"/>
        <v>2</v>
      </c>
      <c r="AD112" s="3" t="str">
        <f>IF($C112&lt;Data!$F$37,E112,"")</f>
        <v/>
      </c>
      <c r="AE112" s="3" t="str">
        <f>IF(AND($C112&gt;=Data!$F$37),IF($C112&lt;Data!$F$40,E112,""))</f>
        <v xml:space="preserve"> </v>
      </c>
      <c r="AF112" s="3" t="b">
        <f>IF(AND($C112&gt;=Data!$F$40),IF($C112&lt;Data!$F$43,E112,""))</f>
        <v>0</v>
      </c>
      <c r="AG112" s="3" t="b">
        <f>IF(AND($C112&gt;=Data!$F$43),IF($C112&lt;Data!$F$46,E112,""))</f>
        <v>0</v>
      </c>
      <c r="AH112" s="3" t="b">
        <f>IF(AND($C112&gt;=Data!$F$46),IF($C112&lt;Data!$F$49,E112,""))</f>
        <v>0</v>
      </c>
      <c r="AI112" s="3" t="b">
        <f>IF(AND($C112&gt;=Data!$F$49),IF($C112&lt;=Calc!$LQ$3,E112,""))</f>
        <v>0</v>
      </c>
      <c r="AJ112" s="3" t="str">
        <f t="shared" si="569"/>
        <v xml:space="preserve"> </v>
      </c>
      <c r="AK112" s="3" t="str">
        <f t="shared" si="350"/>
        <v/>
      </c>
      <c r="AL112" s="3" t="e">
        <f t="shared" si="418"/>
        <v>#NUM!</v>
      </c>
      <c r="AM112" s="3" t="str">
        <f t="shared" si="419"/>
        <v/>
      </c>
      <c r="AN112" s="3" t="str">
        <f t="shared" si="420"/>
        <v/>
      </c>
      <c r="AO112" s="3" t="str">
        <f t="shared" si="421"/>
        <v/>
      </c>
      <c r="AP112" s="3" t="str">
        <f t="shared" si="422"/>
        <v/>
      </c>
      <c r="AQ112" s="3" t="e">
        <f t="shared" si="632"/>
        <v>#NUM!</v>
      </c>
      <c r="AR112" s="3" t="e">
        <f t="shared" si="633"/>
        <v>#NUM!</v>
      </c>
      <c r="AS112" s="3" t="str">
        <f t="shared" si="634"/>
        <v/>
      </c>
      <c r="AT112" s="3" t="str">
        <f t="shared" si="423"/>
        <v/>
      </c>
      <c r="AU112" s="3" t="str">
        <f t="shared" si="424"/>
        <v/>
      </c>
      <c r="AV112" s="3" t="e">
        <f t="shared" si="425"/>
        <v>#NUM!</v>
      </c>
      <c r="AW112" s="3" t="e">
        <f t="shared" si="426"/>
        <v>#NUM!</v>
      </c>
      <c r="AX112" s="3" t="str">
        <f t="shared" si="427"/>
        <v/>
      </c>
      <c r="AY112" s="3" t="str">
        <f t="shared" si="428"/>
        <v/>
      </c>
      <c r="AZ112" s="3" t="e">
        <f t="shared" si="429"/>
        <v>#NUM!</v>
      </c>
      <c r="BA112" s="3" t="e">
        <f t="shared" si="430"/>
        <v>#NUM!</v>
      </c>
      <c r="BB112" s="3" t="str">
        <f t="shared" si="431"/>
        <v/>
      </c>
      <c r="BC112" s="3" t="e">
        <f t="shared" si="432"/>
        <v>#NUM!</v>
      </c>
      <c r="BD112" s="3" t="e">
        <f t="shared" si="433"/>
        <v>#NUM!</v>
      </c>
      <c r="BE112" s="3" t="e">
        <f t="shared" si="434"/>
        <v>#NUM!</v>
      </c>
      <c r="BF112" s="9" t="e">
        <f t="shared" si="570"/>
        <v>#N/A</v>
      </c>
      <c r="BG112" s="3" t="e">
        <f t="shared" si="571"/>
        <v>#N/A</v>
      </c>
      <c r="BH112" s="3" t="e">
        <f t="shared" si="567"/>
        <v>#N/A</v>
      </c>
      <c r="BI112" s="3" t="e">
        <f t="shared" si="435"/>
        <v>#NUM!</v>
      </c>
      <c r="BJ112" s="44" t="str">
        <f t="shared" si="436"/>
        <v/>
      </c>
      <c r="BK112" s="52">
        <f t="shared" si="572"/>
        <v>2</v>
      </c>
      <c r="BL112" s="52" t="str">
        <f t="shared" ca="1" si="635"/>
        <v xml:space="preserve"> </v>
      </c>
      <c r="BM112" s="52" t="str">
        <f t="shared" ca="1" si="539"/>
        <v xml:space="preserve"> </v>
      </c>
      <c r="BN112" s="52" t="str">
        <f t="shared" ca="1" si="539"/>
        <v xml:space="preserve"> </v>
      </c>
      <c r="BO112" s="52" t="str">
        <f t="shared" ca="1" si="539"/>
        <v xml:space="preserve"> </v>
      </c>
      <c r="BP112" s="52" t="str">
        <f t="shared" ca="1" si="539"/>
        <v xml:space="preserve"> </v>
      </c>
      <c r="BQ112" s="52" t="str">
        <f t="shared" ca="1" si="540"/>
        <v xml:space="preserve"> </v>
      </c>
      <c r="BR112" s="52" t="e">
        <f t="shared" ca="1" si="573"/>
        <v>#N/A</v>
      </c>
      <c r="BS112" s="52"/>
      <c r="BT112" s="3" t="str">
        <f t="shared" si="574"/>
        <v/>
      </c>
      <c r="BU112" s="3">
        <f t="shared" si="575"/>
        <v>0</v>
      </c>
      <c r="BV112" s="3">
        <f t="shared" si="437"/>
        <v>1</v>
      </c>
      <c r="BW112" s="3">
        <f t="shared" si="620"/>
        <v>0</v>
      </c>
      <c r="BX112" s="3" t="str">
        <f t="shared" ca="1" si="576"/>
        <v xml:space="preserve"> </v>
      </c>
      <c r="BY112" s="3" t="str">
        <f t="shared" ca="1" si="541"/>
        <v/>
      </c>
      <c r="BZ112" s="3" t="str">
        <f t="shared" ca="1" si="541"/>
        <v/>
      </c>
      <c r="CA112" s="3" t="str">
        <f t="shared" ca="1" si="541"/>
        <v/>
      </c>
      <c r="CB112" s="3" t="str">
        <f t="shared" ca="1" si="541"/>
        <v/>
      </c>
      <c r="CC112" s="3" t="str">
        <f t="shared" ca="1" si="542"/>
        <v/>
      </c>
      <c r="CD112" s="3" t="str">
        <f t="shared" ca="1" si="358"/>
        <v/>
      </c>
      <c r="CE112" s="3" t="str">
        <f t="shared" ca="1" si="577"/>
        <v/>
      </c>
      <c r="CF112" s="3" t="str">
        <f t="shared" si="578"/>
        <v/>
      </c>
      <c r="CG112" s="37" t="e">
        <f t="shared" ca="1" si="579"/>
        <v>#N/A</v>
      </c>
      <c r="CH112" s="3" t="str">
        <f t="shared" si="580"/>
        <v/>
      </c>
      <c r="CI112" s="3">
        <f t="shared" si="439"/>
        <v>0</v>
      </c>
      <c r="CJ112" s="3">
        <f t="shared" si="529"/>
        <v>1</v>
      </c>
      <c r="CK112" s="3">
        <f t="shared" si="621"/>
        <v>0</v>
      </c>
      <c r="CL112" s="3" t="str">
        <f t="shared" ca="1" si="581"/>
        <v xml:space="preserve"> </v>
      </c>
      <c r="CM112" s="3" t="str">
        <f t="shared" ca="1" si="543"/>
        <v/>
      </c>
      <c r="CN112" s="3" t="str">
        <f t="shared" ca="1" si="543"/>
        <v/>
      </c>
      <c r="CO112" s="3" t="str">
        <f t="shared" ca="1" si="543"/>
        <v/>
      </c>
      <c r="CP112" s="3" t="str">
        <f t="shared" ca="1" si="543"/>
        <v/>
      </c>
      <c r="CQ112" s="3" t="str">
        <f t="shared" ca="1" si="544"/>
        <v/>
      </c>
      <c r="CR112" s="3" t="str">
        <f t="shared" ca="1" si="441"/>
        <v/>
      </c>
      <c r="CS112" s="3" t="str">
        <f t="shared" ca="1" si="582"/>
        <v/>
      </c>
      <c r="CT112" s="3" t="str">
        <f t="shared" si="442"/>
        <v/>
      </c>
      <c r="CU112" s="37" t="e">
        <f t="shared" ca="1" si="443"/>
        <v>#N/A</v>
      </c>
      <c r="CW112" s="3" t="str">
        <f t="shared" ca="1" si="622"/>
        <v/>
      </c>
      <c r="CX112" s="3">
        <f t="shared" ca="1" si="530"/>
        <v>0</v>
      </c>
      <c r="CY112" s="2">
        <f t="shared" ca="1" si="445"/>
        <v>0</v>
      </c>
      <c r="CZ112" s="3" t="str">
        <f t="shared" ca="1" si="583"/>
        <v/>
      </c>
      <c r="DA112" s="3" t="str">
        <f t="shared" ca="1" si="584"/>
        <v/>
      </c>
      <c r="DB112" s="3" t="str">
        <f t="shared" ca="1" si="585"/>
        <v/>
      </c>
      <c r="DC112" s="3" t="str">
        <f t="shared" ca="1" si="586"/>
        <v/>
      </c>
      <c r="DD112" s="37" t="e">
        <f t="shared" ca="1" si="587"/>
        <v>#N/A</v>
      </c>
      <c r="DE112" s="3" t="str">
        <f t="shared" ca="1" si="623"/>
        <v/>
      </c>
      <c r="DF112" s="3">
        <f t="shared" ca="1" si="531"/>
        <v>0</v>
      </c>
      <c r="DG112" s="2">
        <f t="shared" ca="1" si="447"/>
        <v>0</v>
      </c>
      <c r="DH112" s="3" t="str">
        <f t="shared" ca="1" si="588"/>
        <v/>
      </c>
      <c r="DI112" s="3" t="str">
        <f t="shared" ca="1" si="568"/>
        <v/>
      </c>
      <c r="DJ112" s="3" t="str">
        <f t="shared" ca="1" si="589"/>
        <v/>
      </c>
      <c r="DK112" s="3" t="str">
        <f t="shared" ca="1" si="448"/>
        <v/>
      </c>
      <c r="DL112" s="37" t="e">
        <f t="shared" ca="1" si="590"/>
        <v>#N/A</v>
      </c>
      <c r="DN112" s="2" t="str">
        <f t="shared" si="373"/>
        <v xml:space="preserve"> </v>
      </c>
      <c r="DO112" s="3" t="str">
        <f t="shared" si="449"/>
        <v xml:space="preserve"> </v>
      </c>
      <c r="DP112" s="3" t="str">
        <f t="shared" si="450"/>
        <v xml:space="preserve"> </v>
      </c>
      <c r="DT112" s="37" t="e">
        <f t="shared" si="591"/>
        <v>#N/A</v>
      </c>
      <c r="DU112" s="7">
        <v>105</v>
      </c>
      <c r="DV112" s="7">
        <v>44</v>
      </c>
      <c r="DW112" s="7">
        <v>62</v>
      </c>
      <c r="DX112" s="7"/>
      <c r="DY112" s="7" t="e">
        <f t="shared" si="592"/>
        <v>#NUM!</v>
      </c>
      <c r="DZ112" s="7" t="e">
        <f t="shared" si="593"/>
        <v>#NUM!</v>
      </c>
      <c r="EA112" s="7" t="e">
        <f t="shared" si="594"/>
        <v>#NUM!</v>
      </c>
      <c r="EB112" s="7" t="e">
        <f t="shared" si="624"/>
        <v>#NUM!</v>
      </c>
      <c r="EC112" s="3" t="e">
        <f t="shared" si="595"/>
        <v>#NUM!</v>
      </c>
      <c r="ED112" s="3" t="str">
        <f t="shared" si="452"/>
        <v/>
      </c>
      <c r="EE112" s="3" t="e">
        <f t="shared" si="453"/>
        <v>#DIV/0!</v>
      </c>
      <c r="EF112" s="3" t="str">
        <f t="shared" si="454"/>
        <v/>
      </c>
      <c r="EG112" s="3" t="str">
        <f t="shared" si="455"/>
        <v/>
      </c>
      <c r="EH112" s="3" t="str">
        <f t="shared" si="456"/>
        <v/>
      </c>
      <c r="EI112" s="3" t="str">
        <f t="shared" si="457"/>
        <v/>
      </c>
      <c r="EJ112" s="3" t="e">
        <f t="shared" si="458"/>
        <v>#DIV/0!</v>
      </c>
      <c r="EK112" s="3" t="e">
        <f t="shared" si="459"/>
        <v>#DIV/0!</v>
      </c>
      <c r="EL112" s="3" t="str">
        <f t="shared" si="460"/>
        <v/>
      </c>
      <c r="EM112" s="3" t="str">
        <f t="shared" si="461"/>
        <v/>
      </c>
      <c r="EN112" s="3" t="str">
        <f t="shared" si="462"/>
        <v/>
      </c>
      <c r="EO112" s="3" t="e">
        <f t="shared" si="463"/>
        <v>#DIV/0!</v>
      </c>
      <c r="EP112" s="3" t="e">
        <f t="shared" si="464"/>
        <v>#DIV/0!</v>
      </c>
      <c r="EQ112" s="3" t="str">
        <f t="shared" si="465"/>
        <v/>
      </c>
      <c r="ER112" s="3" t="str">
        <f t="shared" si="466"/>
        <v/>
      </c>
      <c r="ES112" s="3" t="e">
        <f t="shared" si="467"/>
        <v>#DIV/0!</v>
      </c>
      <c r="ET112" s="3" t="e">
        <f t="shared" si="468"/>
        <v>#DIV/0!</v>
      </c>
      <c r="EU112" s="3" t="str">
        <f t="shared" si="469"/>
        <v/>
      </c>
      <c r="EV112" s="3" t="e">
        <f t="shared" si="470"/>
        <v>#DIV/0!</v>
      </c>
      <c r="EW112" s="3" t="e">
        <f t="shared" si="471"/>
        <v>#DIV/0!</v>
      </c>
      <c r="EX112" s="3" t="e">
        <f t="shared" si="472"/>
        <v>#NUM!</v>
      </c>
      <c r="EZ112" s="40">
        <f t="shared" si="596"/>
        <v>1</v>
      </c>
      <c r="FA112" s="9" t="e">
        <f t="shared" si="597"/>
        <v>#NUM!</v>
      </c>
      <c r="FB112" s="9" t="e">
        <f t="shared" si="598"/>
        <v>#N/A</v>
      </c>
      <c r="FC112" s="9" t="e">
        <f t="shared" si="599"/>
        <v>#N/A</v>
      </c>
      <c r="FD112" s="9" t="e">
        <f t="shared" si="600"/>
        <v>#N/A</v>
      </c>
      <c r="FE112" s="3" t="e">
        <f t="shared" si="473"/>
        <v>#NUM!</v>
      </c>
      <c r="FG112" s="3" t="str">
        <f t="shared" si="474"/>
        <v/>
      </c>
      <c r="FH112" s="3" t="e">
        <f t="shared" si="475"/>
        <v>#DIV/0!</v>
      </c>
      <c r="FI112" s="3" t="str">
        <f t="shared" si="476"/>
        <v/>
      </c>
      <c r="FJ112" s="3" t="str">
        <f t="shared" si="477"/>
        <v/>
      </c>
      <c r="FK112" s="3" t="str">
        <f t="shared" si="478"/>
        <v/>
      </c>
      <c r="FL112" s="3" t="str">
        <f t="shared" si="479"/>
        <v/>
      </c>
      <c r="FM112" s="3" t="e">
        <f t="shared" si="480"/>
        <v>#DIV/0!</v>
      </c>
      <c r="FN112" s="3" t="e">
        <f t="shared" si="481"/>
        <v>#DIV/0!</v>
      </c>
      <c r="FO112" s="3" t="str">
        <f t="shared" si="482"/>
        <v/>
      </c>
      <c r="FP112" s="3" t="str">
        <f t="shared" si="483"/>
        <v/>
      </c>
      <c r="FQ112" s="3" t="str">
        <f t="shared" si="484"/>
        <v/>
      </c>
      <c r="FR112" s="3" t="e">
        <f t="shared" si="485"/>
        <v>#DIV/0!</v>
      </c>
      <c r="FS112" s="3" t="e">
        <f t="shared" si="486"/>
        <v>#DIV/0!</v>
      </c>
      <c r="FT112" s="3" t="str">
        <f t="shared" si="487"/>
        <v/>
      </c>
      <c r="FU112" s="3" t="str">
        <f t="shared" si="488"/>
        <v/>
      </c>
      <c r="FV112" s="3" t="e">
        <f t="shared" si="489"/>
        <v>#DIV/0!</v>
      </c>
      <c r="FW112" s="3" t="e">
        <f t="shared" si="490"/>
        <v>#DIV/0!</v>
      </c>
      <c r="FX112" s="3" t="str">
        <f t="shared" si="491"/>
        <v/>
      </c>
      <c r="FY112" s="3" t="e">
        <f t="shared" si="492"/>
        <v>#DIV/0!</v>
      </c>
      <c r="FZ112" s="3" t="e">
        <f t="shared" si="493"/>
        <v>#DIV/0!</v>
      </c>
      <c r="GA112" s="3" t="e">
        <f t="shared" si="494"/>
        <v>#NUM!</v>
      </c>
      <c r="GB112" s="3" t="str">
        <f t="shared" si="495"/>
        <v/>
      </c>
      <c r="GC112" s="3" t="str">
        <f t="shared" si="496"/>
        <v/>
      </c>
      <c r="GD112" s="3" t="str">
        <f t="shared" si="497"/>
        <v/>
      </c>
      <c r="GE112" s="3" t="str">
        <f t="shared" si="498"/>
        <v/>
      </c>
      <c r="GF112" s="3" t="str">
        <f t="shared" si="499"/>
        <v/>
      </c>
      <c r="GG112" s="3" t="str">
        <f t="shared" si="500"/>
        <v/>
      </c>
      <c r="GI112" s="9" t="str">
        <f t="shared" si="532"/>
        <v/>
      </c>
      <c r="GJ112" s="9" t="str">
        <f t="shared" si="625"/>
        <v/>
      </c>
      <c r="GK112" s="9" t="str">
        <f t="shared" si="626"/>
        <v/>
      </c>
      <c r="GL112" s="41" t="e">
        <f t="shared" si="503"/>
        <v>#DIV/0!</v>
      </c>
      <c r="GM112" s="41" t="e">
        <f t="shared" si="504"/>
        <v>#DIV/0!</v>
      </c>
      <c r="GN112" s="41" t="e">
        <f t="shared" si="601"/>
        <v>#N/A</v>
      </c>
      <c r="GO112" s="41" t="e">
        <f t="shared" si="602"/>
        <v>#N/A</v>
      </c>
      <c r="GP112" s="3" t="e">
        <f t="shared" si="505"/>
        <v>#NUM!</v>
      </c>
      <c r="GQ112" s="55" t="e">
        <f t="shared" si="603"/>
        <v>#NUM!</v>
      </c>
      <c r="GR112" s="55" t="e">
        <f t="shared" si="604"/>
        <v>#NUM!</v>
      </c>
      <c r="GS112" s="3" t="e">
        <f t="shared" si="605"/>
        <v>#NUM!</v>
      </c>
      <c r="GT112" s="3" t="e">
        <f t="shared" si="606"/>
        <v>#NUM!</v>
      </c>
      <c r="GU112" s="3" t="e">
        <f t="shared" si="607"/>
        <v>#NUM!</v>
      </c>
      <c r="GV112" s="3" t="e">
        <f t="shared" si="608"/>
        <v>#NUM!</v>
      </c>
      <c r="GX112" s="37" t="e">
        <f t="shared" si="609"/>
        <v>#NUM!</v>
      </c>
      <c r="GZ112" s="3" t="e">
        <f t="shared" si="610"/>
        <v>#NUM!</v>
      </c>
      <c r="HA112" s="3" t="e">
        <f t="shared" ca="1" si="630"/>
        <v>#NUM!</v>
      </c>
      <c r="HB112" s="2" t="e">
        <f t="shared" ca="1" si="536"/>
        <v>#NUM!</v>
      </c>
      <c r="HC112" s="2" t="e">
        <f t="shared" ca="1" si="537"/>
        <v>#NUM!</v>
      </c>
      <c r="HD112" s="39" t="e">
        <f t="shared" ca="1" si="506"/>
        <v>#NUM!</v>
      </c>
      <c r="HF112" s="3" t="str">
        <f t="shared" si="611"/>
        <v/>
      </c>
      <c r="HG112" s="3" t="str">
        <f t="shared" si="612"/>
        <v/>
      </c>
      <c r="HH112" s="3" t="str">
        <f t="shared" ref="HH112:HH143" ca="1" si="636">IF(AND(G112=" ",OFFSET(G112,-7,0)="x"), " ", IF(SUM(OFFSET(HF112,0,0,-8,1))&gt;7,1," "))</f>
        <v xml:space="preserve"> </v>
      </c>
      <c r="HI112" s="3" t="str">
        <f t="shared" ca="1" si="546"/>
        <v/>
      </c>
      <c r="HJ112" s="3" t="str">
        <f t="shared" ca="1" si="546"/>
        <v/>
      </c>
      <c r="HK112" s="3" t="str">
        <f t="shared" ca="1" si="546"/>
        <v/>
      </c>
      <c r="HL112" s="3" t="str">
        <f t="shared" ca="1" si="546"/>
        <v/>
      </c>
      <c r="HM112" s="3" t="str">
        <f t="shared" ca="1" si="547"/>
        <v/>
      </c>
      <c r="HN112" s="3" t="str">
        <f t="shared" ca="1" si="547"/>
        <v/>
      </c>
      <c r="HO112" s="3" t="str">
        <f t="shared" ca="1" si="547"/>
        <v/>
      </c>
      <c r="HP112" s="37" t="e">
        <f t="shared" ca="1" si="613"/>
        <v>#N/A</v>
      </c>
      <c r="HQ112" s="3" t="str">
        <f t="shared" ref="HQ112:HQ143" ca="1" si="637">IF(AND(G112=" ",OFFSET(G112,-7,0)="x"), " ", IF(SUM(OFFSET(HG112,0,0,-8,1))&gt;7,1," "))</f>
        <v xml:space="preserve"> </v>
      </c>
      <c r="HR112" s="3" t="str">
        <f t="shared" ca="1" si="549"/>
        <v/>
      </c>
      <c r="HS112" s="3" t="str">
        <f t="shared" ca="1" si="549"/>
        <v/>
      </c>
      <c r="HT112" s="3" t="str">
        <f t="shared" ca="1" si="549"/>
        <v/>
      </c>
      <c r="HU112" s="3" t="str">
        <f t="shared" ca="1" si="549"/>
        <v/>
      </c>
      <c r="HV112" s="3" t="str">
        <f t="shared" ca="1" si="550"/>
        <v/>
      </c>
      <c r="HW112" s="3" t="str">
        <f t="shared" ca="1" si="550"/>
        <v/>
      </c>
      <c r="HX112" s="3" t="str">
        <f t="shared" ca="1" si="550"/>
        <v/>
      </c>
      <c r="HY112" s="37" t="e">
        <f t="shared" ca="1" si="614"/>
        <v>#N/A</v>
      </c>
      <c r="IA112" s="3" t="e">
        <f t="shared" ca="1" si="627"/>
        <v>#NUM!</v>
      </c>
      <c r="IB112" s="3" t="e">
        <f t="shared" ca="1" si="534"/>
        <v>#NUM!</v>
      </c>
      <c r="IC112" s="2" t="e">
        <f t="shared" ca="1" si="508"/>
        <v>#NUM!</v>
      </c>
      <c r="ID112" s="37" t="e">
        <f t="shared" ca="1" si="615"/>
        <v>#NUM!</v>
      </c>
      <c r="IE112" s="3" t="e">
        <f t="shared" ca="1" si="628"/>
        <v>#NUM!</v>
      </c>
      <c r="IF112" s="3" t="e">
        <f t="shared" ca="1" si="629"/>
        <v>#NUM!</v>
      </c>
      <c r="IG112" s="2" t="e">
        <f t="shared" ca="1" si="511"/>
        <v>#NUM!</v>
      </c>
      <c r="IH112" s="37" t="e">
        <f t="shared" ca="1" si="616"/>
        <v>#NUM!</v>
      </c>
      <c r="II112" s="3" t="e">
        <f t="shared" si="512"/>
        <v>#N/A</v>
      </c>
      <c r="IJ112" s="3" t="e">
        <f t="shared" si="513"/>
        <v>#N/A</v>
      </c>
      <c r="IK112" s="3" t="e">
        <f t="shared" ca="1" si="557"/>
        <v>#N/A</v>
      </c>
      <c r="IL112" s="3" t="e">
        <f t="shared" ca="1" si="558"/>
        <v>#N/A</v>
      </c>
      <c r="IM112" s="3" t="e">
        <f t="shared" ca="1" si="558"/>
        <v>#N/A</v>
      </c>
      <c r="IN112" s="3" t="e">
        <f t="shared" ca="1" si="558"/>
        <v>#N/A</v>
      </c>
      <c r="IO112" s="3" t="e">
        <f t="shared" ca="1" si="558"/>
        <v>#N/A</v>
      </c>
      <c r="IP112" s="3" t="e">
        <f t="shared" ca="1" si="559"/>
        <v>#N/A</v>
      </c>
      <c r="IQ112" s="3" t="e">
        <f t="shared" ca="1" si="559"/>
        <v>#N/A</v>
      </c>
      <c r="IR112" s="3" t="e">
        <f t="shared" ca="1" si="559"/>
        <v>#N/A</v>
      </c>
      <c r="IS112" s="3" t="e">
        <f t="shared" ca="1" si="559"/>
        <v>#N/A</v>
      </c>
      <c r="IT112" s="3" t="e">
        <f t="shared" ca="1" si="560"/>
        <v>#N/A</v>
      </c>
      <c r="IU112" s="3" t="e">
        <f t="shared" ca="1" si="560"/>
        <v>#N/A</v>
      </c>
      <c r="IV112" s="3" t="e">
        <f t="shared" ca="1" si="560"/>
        <v>#N/A</v>
      </c>
      <c r="IW112" s="3" t="e">
        <f t="shared" ca="1" si="560"/>
        <v>#N/A</v>
      </c>
      <c r="IX112" s="3" t="e">
        <f t="shared" ca="1" si="561"/>
        <v>#N/A</v>
      </c>
      <c r="IY112" s="3" t="e">
        <f t="shared" ca="1" si="561"/>
        <v>#N/A</v>
      </c>
      <c r="IZ112" s="37" t="e">
        <f t="shared" ca="1" si="617"/>
        <v>#N/A</v>
      </c>
      <c r="JB112" s="3" t="str">
        <f t="shared" si="514"/>
        <v/>
      </c>
      <c r="JC112" s="55" t="e">
        <f t="shared" si="618"/>
        <v>#NUM!</v>
      </c>
      <c r="JD112" s="41" t="e">
        <f t="shared" si="515"/>
        <v>#NUM!</v>
      </c>
      <c r="JE112" s="41" t="e">
        <f t="shared" si="516"/>
        <v>#NUM!</v>
      </c>
      <c r="JF112" s="3" t="e">
        <f t="shared" si="517"/>
        <v>#NUM!</v>
      </c>
      <c r="JG112" s="41" t="e">
        <f t="shared" si="518"/>
        <v>#NUM!</v>
      </c>
      <c r="JH112" s="41" t="e">
        <f t="shared" si="519"/>
        <v>#NUM!</v>
      </c>
      <c r="JJ112" s="37" t="e">
        <f t="shared" si="520"/>
        <v>#NUM!</v>
      </c>
      <c r="JL112" s="3" t="e">
        <f t="shared" si="521"/>
        <v>#NUM!</v>
      </c>
      <c r="JM112" s="3" t="e">
        <f t="shared" ca="1" si="631"/>
        <v>#NUM!</v>
      </c>
      <c r="JP112" s="37" t="e">
        <f t="shared" ca="1" si="522"/>
        <v>#NUM!</v>
      </c>
      <c r="JR112" s="37" t="str">
        <f t="shared" si="523"/>
        <v/>
      </c>
      <c r="JS112" s="3" t="str">
        <f t="shared" si="524"/>
        <v/>
      </c>
      <c r="JT112" s="3" t="str">
        <f t="shared" ref="JT112:JT143" ca="1" si="638">IF(AND(G112=" ",OFFSET(G112,-7,0)="x"), " ", IF(SUM(OFFSET(JS112,0,0,-8,1))&gt;7,1," "))</f>
        <v xml:space="preserve"> </v>
      </c>
      <c r="JU112" s="3" t="str">
        <f t="shared" ca="1" si="552"/>
        <v/>
      </c>
      <c r="JV112" s="3" t="str">
        <f t="shared" ca="1" si="552"/>
        <v/>
      </c>
      <c r="JW112" s="3" t="str">
        <f t="shared" ca="1" si="552"/>
        <v/>
      </c>
      <c r="JX112" s="3" t="str">
        <f t="shared" ca="1" si="552"/>
        <v/>
      </c>
      <c r="JY112" s="3" t="str">
        <f t="shared" ca="1" si="553"/>
        <v/>
      </c>
      <c r="JZ112" s="3" t="str">
        <f t="shared" ca="1" si="553"/>
        <v/>
      </c>
      <c r="KA112" s="3" t="str">
        <f t="shared" ca="1" si="553"/>
        <v/>
      </c>
      <c r="KB112" s="3" t="e">
        <f t="shared" ca="1" si="525"/>
        <v>#N/A</v>
      </c>
      <c r="KC112" s="3" t="str">
        <f t="shared" ref="KC112:KC143" ca="1" si="639">IF(AND(G112=" ",OFFSET(G112,-7,0)="x"), " ", IF(SUM(OFFSET(JS112,0,0,-8,1))&gt;7,1," "))</f>
        <v xml:space="preserve"> </v>
      </c>
      <c r="KD112" s="3" t="str">
        <f t="shared" ca="1" si="555"/>
        <v/>
      </c>
      <c r="KE112" s="3" t="str">
        <f t="shared" ca="1" si="555"/>
        <v/>
      </c>
      <c r="KF112" s="3" t="str">
        <f t="shared" ca="1" si="555"/>
        <v/>
      </c>
      <c r="KG112" s="3" t="str">
        <f t="shared" ca="1" si="555"/>
        <v/>
      </c>
      <c r="KH112" s="3" t="str">
        <f t="shared" ca="1" si="556"/>
        <v/>
      </c>
      <c r="KI112" s="3" t="str">
        <f t="shared" ca="1" si="556"/>
        <v/>
      </c>
      <c r="KJ112" s="3" t="str">
        <f t="shared" ca="1" si="556"/>
        <v/>
      </c>
      <c r="KK112" s="3" t="e">
        <f t="shared" ca="1" si="526"/>
        <v>#N/A</v>
      </c>
      <c r="KU112" s="3" t="e">
        <f t="shared" si="527"/>
        <v>#NUM!</v>
      </c>
      <c r="KV112" s="3" t="e">
        <f t="shared" si="528"/>
        <v>#NUM!</v>
      </c>
      <c r="KW112" s="3" t="e">
        <f t="shared" ca="1" si="562"/>
        <v>#NUM!</v>
      </c>
      <c r="KX112" s="3" t="e">
        <f t="shared" ca="1" si="563"/>
        <v>#NUM!</v>
      </c>
      <c r="KY112" s="3" t="e">
        <f t="shared" ca="1" si="563"/>
        <v>#NUM!</v>
      </c>
      <c r="KZ112" s="3" t="e">
        <f t="shared" ca="1" si="563"/>
        <v>#NUM!</v>
      </c>
      <c r="LA112" s="3" t="e">
        <f t="shared" ca="1" si="563"/>
        <v>#NUM!</v>
      </c>
      <c r="LB112" s="3" t="e">
        <f t="shared" ca="1" si="564"/>
        <v>#NUM!</v>
      </c>
      <c r="LC112" s="3" t="e">
        <f t="shared" ca="1" si="564"/>
        <v>#NUM!</v>
      </c>
      <c r="LD112" s="3" t="e">
        <f t="shared" ca="1" si="564"/>
        <v>#NUM!</v>
      </c>
      <c r="LE112" s="3" t="e">
        <f t="shared" ca="1" si="564"/>
        <v>#NUM!</v>
      </c>
      <c r="LF112" s="3" t="e">
        <f t="shared" ca="1" si="565"/>
        <v>#NUM!</v>
      </c>
      <c r="LG112" s="3" t="e">
        <f t="shared" ca="1" si="565"/>
        <v>#NUM!</v>
      </c>
      <c r="LH112" s="3" t="e">
        <f t="shared" ca="1" si="565"/>
        <v>#NUM!</v>
      </c>
      <c r="LI112" s="3" t="e">
        <f t="shared" ca="1" si="565"/>
        <v>#NUM!</v>
      </c>
      <c r="LJ112" s="3" t="e">
        <f t="shared" ca="1" si="566"/>
        <v>#NUM!</v>
      </c>
      <c r="LK112" s="3" t="e">
        <f t="shared" ca="1" si="566"/>
        <v>#NUM!</v>
      </c>
      <c r="LL112" s="37" t="e">
        <f t="shared" ca="1" si="619"/>
        <v>#NUM!</v>
      </c>
    </row>
    <row r="113" spans="1:324" s="3" customFormat="1">
      <c r="A113" s="42" t="e">
        <f>IF(D113="","",Data!C121)</f>
        <v>#N/A</v>
      </c>
      <c r="B113" s="5" t="e">
        <f>IF(D113="","",Data!B121)</f>
        <v>#N/A</v>
      </c>
      <c r="C113" s="3">
        <v>105</v>
      </c>
      <c r="D113" s="3" t="e">
        <f>IF(Data!C121="", NA(), Data!C121)</f>
        <v>#N/A</v>
      </c>
      <c r="E113" s="3" t="str">
        <f>IF(Data!C121="", " ", Data!D121)</f>
        <v xml:space="preserve"> </v>
      </c>
      <c r="F113" s="3" t="str">
        <f>IF(E113=" "," ",Data!F$26)</f>
        <v xml:space="preserve"> </v>
      </c>
      <c r="G113" s="3" t="str">
        <f>IF($C113&lt;Data!$F$37,"x"," ")</f>
        <v xml:space="preserve"> </v>
      </c>
      <c r="H113" s="3" t="e">
        <f>IF(I113="",#REF!,I113)</f>
        <v>#N/A</v>
      </c>
      <c r="I113" s="2" t="e">
        <f t="shared" si="403"/>
        <v>#N/A</v>
      </c>
      <c r="J113" s="3" t="str">
        <f>IF(AND(Data!$F$37&lt;&gt;""),IF(AD113=$E113,1,""))</f>
        <v/>
      </c>
      <c r="K113" s="3">
        <f>IF(AND(Data!$F$40&lt;&gt;""),IF(AE113=$E113,2,""))</f>
        <v>2</v>
      </c>
      <c r="L113" s="3" t="str">
        <f>IF(AND(Data!$F$43&lt;&gt;""),IF(AF113=$E113,3,""))</f>
        <v/>
      </c>
      <c r="M113" s="3" t="str">
        <f>IF(AND(Data!$F$46&lt;&gt;""),IF(AG113=$E113,4,""))</f>
        <v/>
      </c>
      <c r="N113" s="3" t="str">
        <f>IF(AND(Data!$F$49&lt;&gt;""),IF(AH113=$E113,5,""))</f>
        <v/>
      </c>
      <c r="O113" s="3" t="str">
        <f>IF(AND(Calc!$LQ$3&lt;&gt;""),IF(AI113=$E113,6,""))</f>
        <v/>
      </c>
      <c r="P113" s="3">
        <f t="shared" si="404"/>
        <v>2</v>
      </c>
      <c r="Q113" s="3">
        <f t="shared" si="405"/>
        <v>2</v>
      </c>
      <c r="R113" s="3" t="str">
        <f t="shared" si="406"/>
        <v/>
      </c>
      <c r="S113" s="3" t="str">
        <f t="shared" si="407"/>
        <v/>
      </c>
      <c r="T113" s="3" t="str">
        <f t="shared" si="408"/>
        <v/>
      </c>
      <c r="U113" s="3">
        <f t="shared" si="409"/>
        <v>2</v>
      </c>
      <c r="V113" s="3">
        <f t="shared" si="410"/>
        <v>2</v>
      </c>
      <c r="W113" s="3" t="str">
        <f t="shared" si="411"/>
        <v/>
      </c>
      <c r="X113" s="3" t="str">
        <f t="shared" si="412"/>
        <v/>
      </c>
      <c r="Y113" s="3">
        <f t="shared" si="413"/>
        <v>2</v>
      </c>
      <c r="Z113" s="3">
        <f t="shared" si="414"/>
        <v>2</v>
      </c>
      <c r="AA113" s="3" t="str">
        <f t="shared" si="415"/>
        <v/>
      </c>
      <c r="AB113" s="3">
        <f t="shared" si="416"/>
        <v>2</v>
      </c>
      <c r="AC113" s="49">
        <f t="shared" si="417"/>
        <v>2</v>
      </c>
      <c r="AD113" s="3" t="str">
        <f>IF($C113&lt;Data!$F$37,E113,"")</f>
        <v/>
      </c>
      <c r="AE113" s="3" t="str">
        <f>IF(AND($C113&gt;=Data!$F$37),IF($C113&lt;Data!$F$40,E113,""))</f>
        <v xml:space="preserve"> </v>
      </c>
      <c r="AF113" s="3" t="b">
        <f>IF(AND($C113&gt;=Data!$F$40),IF($C113&lt;Data!$F$43,E113,""))</f>
        <v>0</v>
      </c>
      <c r="AG113" s="3" t="b">
        <f>IF(AND($C113&gt;=Data!$F$43),IF($C113&lt;Data!$F$46,E113,""))</f>
        <v>0</v>
      </c>
      <c r="AH113" s="3" t="b">
        <f>IF(AND($C113&gt;=Data!$F$46),IF($C113&lt;Data!$F$49,E113,""))</f>
        <v>0</v>
      </c>
      <c r="AI113" s="3" t="b">
        <f>IF(AND($C113&gt;=Data!$F$49),IF($C113&lt;=Calc!$LQ$3,E113,""))</f>
        <v>0</v>
      </c>
      <c r="AJ113" s="3" t="str">
        <f t="shared" si="569"/>
        <v xml:space="preserve"> </v>
      </c>
      <c r="AK113" s="3" t="str">
        <f t="shared" si="350"/>
        <v/>
      </c>
      <c r="AL113" s="3" t="e">
        <f t="shared" si="418"/>
        <v>#NUM!</v>
      </c>
      <c r="AM113" s="3" t="str">
        <f t="shared" si="419"/>
        <v/>
      </c>
      <c r="AN113" s="3" t="str">
        <f t="shared" si="420"/>
        <v/>
      </c>
      <c r="AO113" s="3" t="str">
        <f t="shared" si="421"/>
        <v/>
      </c>
      <c r="AP113" s="3" t="str">
        <f t="shared" si="422"/>
        <v/>
      </c>
      <c r="AQ113" s="3" t="e">
        <f t="shared" si="632"/>
        <v>#NUM!</v>
      </c>
      <c r="AR113" s="3" t="e">
        <f t="shared" si="633"/>
        <v>#NUM!</v>
      </c>
      <c r="AS113" s="3" t="str">
        <f t="shared" si="634"/>
        <v/>
      </c>
      <c r="AT113" s="3" t="str">
        <f t="shared" si="423"/>
        <v/>
      </c>
      <c r="AU113" s="3" t="str">
        <f t="shared" si="424"/>
        <v/>
      </c>
      <c r="AV113" s="3" t="e">
        <f t="shared" si="425"/>
        <v>#NUM!</v>
      </c>
      <c r="AW113" s="3" t="e">
        <f t="shared" si="426"/>
        <v>#NUM!</v>
      </c>
      <c r="AX113" s="3" t="str">
        <f t="shared" si="427"/>
        <v/>
      </c>
      <c r="AY113" s="3" t="str">
        <f t="shared" si="428"/>
        <v/>
      </c>
      <c r="AZ113" s="3" t="e">
        <f t="shared" si="429"/>
        <v>#NUM!</v>
      </c>
      <c r="BA113" s="3" t="e">
        <f t="shared" si="430"/>
        <v>#NUM!</v>
      </c>
      <c r="BB113" s="3" t="str">
        <f t="shared" si="431"/>
        <v/>
      </c>
      <c r="BC113" s="3" t="e">
        <f t="shared" si="432"/>
        <v>#NUM!</v>
      </c>
      <c r="BD113" s="3" t="e">
        <f t="shared" si="433"/>
        <v>#NUM!</v>
      </c>
      <c r="BE113" s="3" t="e">
        <f t="shared" si="434"/>
        <v>#NUM!</v>
      </c>
      <c r="BF113" s="9" t="e">
        <f t="shared" si="570"/>
        <v>#N/A</v>
      </c>
      <c r="BG113" s="3" t="e">
        <f t="shared" si="571"/>
        <v>#N/A</v>
      </c>
      <c r="BH113" s="3" t="e">
        <f t="shared" si="567"/>
        <v>#N/A</v>
      </c>
      <c r="BI113" s="3" t="e">
        <f t="shared" si="435"/>
        <v>#NUM!</v>
      </c>
      <c r="BJ113" s="44" t="str">
        <f t="shared" si="436"/>
        <v/>
      </c>
      <c r="BK113" s="52">
        <f t="shared" si="572"/>
        <v>2</v>
      </c>
      <c r="BL113" s="52" t="str">
        <f t="shared" ca="1" si="635"/>
        <v xml:space="preserve"> </v>
      </c>
      <c r="BM113" s="52" t="str">
        <f t="shared" ca="1" si="539"/>
        <v xml:space="preserve"> </v>
      </c>
      <c r="BN113" s="52" t="str">
        <f t="shared" ca="1" si="539"/>
        <v xml:space="preserve"> </v>
      </c>
      <c r="BO113" s="52" t="str">
        <f t="shared" ca="1" si="539"/>
        <v xml:space="preserve"> </v>
      </c>
      <c r="BP113" s="52" t="str">
        <f t="shared" ca="1" si="539"/>
        <v xml:space="preserve"> </v>
      </c>
      <c r="BQ113" s="52" t="str">
        <f t="shared" ca="1" si="540"/>
        <v xml:space="preserve"> </v>
      </c>
      <c r="BR113" s="52" t="e">
        <f t="shared" ca="1" si="573"/>
        <v>#N/A</v>
      </c>
      <c r="BS113" s="52"/>
      <c r="BT113" s="3" t="str">
        <f t="shared" si="574"/>
        <v/>
      </c>
      <c r="BU113" s="3">
        <f t="shared" si="575"/>
        <v>0</v>
      </c>
      <c r="BV113" s="3">
        <f t="shared" si="437"/>
        <v>1</v>
      </c>
      <c r="BW113" s="3">
        <f t="shared" si="620"/>
        <v>0</v>
      </c>
      <c r="BX113" s="3" t="str">
        <f t="shared" ca="1" si="576"/>
        <v xml:space="preserve"> </v>
      </c>
      <c r="BY113" s="3" t="str">
        <f t="shared" ca="1" si="541"/>
        <v/>
      </c>
      <c r="BZ113" s="3" t="str">
        <f t="shared" ca="1" si="541"/>
        <v/>
      </c>
      <c r="CA113" s="3" t="str">
        <f t="shared" ca="1" si="541"/>
        <v/>
      </c>
      <c r="CB113" s="3" t="str">
        <f t="shared" ca="1" si="541"/>
        <v/>
      </c>
      <c r="CC113" s="3" t="str">
        <f t="shared" ca="1" si="542"/>
        <v/>
      </c>
      <c r="CD113" s="3" t="str">
        <f t="shared" ca="1" si="358"/>
        <v/>
      </c>
      <c r="CE113" s="3" t="str">
        <f t="shared" ca="1" si="577"/>
        <v/>
      </c>
      <c r="CF113" s="3" t="str">
        <f t="shared" si="578"/>
        <v/>
      </c>
      <c r="CG113" s="37" t="e">
        <f t="shared" ca="1" si="579"/>
        <v>#N/A</v>
      </c>
      <c r="CH113" s="3" t="str">
        <f t="shared" si="580"/>
        <v/>
      </c>
      <c r="CI113" s="3">
        <f t="shared" si="439"/>
        <v>0</v>
      </c>
      <c r="CJ113" s="3">
        <f t="shared" si="529"/>
        <v>1</v>
      </c>
      <c r="CK113" s="3">
        <f t="shared" si="621"/>
        <v>0</v>
      </c>
      <c r="CL113" s="3" t="str">
        <f t="shared" ca="1" si="581"/>
        <v xml:space="preserve"> </v>
      </c>
      <c r="CM113" s="3" t="str">
        <f t="shared" ca="1" si="543"/>
        <v/>
      </c>
      <c r="CN113" s="3" t="str">
        <f t="shared" ca="1" si="543"/>
        <v/>
      </c>
      <c r="CO113" s="3" t="str">
        <f t="shared" ca="1" si="543"/>
        <v/>
      </c>
      <c r="CP113" s="3" t="str">
        <f t="shared" ca="1" si="543"/>
        <v/>
      </c>
      <c r="CQ113" s="3" t="str">
        <f t="shared" ca="1" si="544"/>
        <v/>
      </c>
      <c r="CR113" s="3" t="str">
        <f t="shared" ca="1" si="441"/>
        <v/>
      </c>
      <c r="CS113" s="3" t="str">
        <f t="shared" ca="1" si="582"/>
        <v/>
      </c>
      <c r="CT113" s="3" t="str">
        <f t="shared" si="442"/>
        <v/>
      </c>
      <c r="CU113" s="37" t="e">
        <f t="shared" ca="1" si="443"/>
        <v>#N/A</v>
      </c>
      <c r="CW113" s="3" t="str">
        <f t="shared" ca="1" si="622"/>
        <v/>
      </c>
      <c r="CX113" s="3">
        <f t="shared" ca="1" si="530"/>
        <v>0</v>
      </c>
      <c r="CY113" s="2">
        <f t="shared" ca="1" si="445"/>
        <v>0</v>
      </c>
      <c r="CZ113" s="3" t="str">
        <f t="shared" ca="1" si="583"/>
        <v/>
      </c>
      <c r="DA113" s="3" t="str">
        <f t="shared" ca="1" si="584"/>
        <v/>
      </c>
      <c r="DB113" s="3" t="str">
        <f t="shared" ca="1" si="585"/>
        <v/>
      </c>
      <c r="DC113" s="3" t="str">
        <f t="shared" ca="1" si="586"/>
        <v/>
      </c>
      <c r="DD113" s="37" t="e">
        <f t="shared" ca="1" si="587"/>
        <v>#N/A</v>
      </c>
      <c r="DE113" s="3" t="str">
        <f t="shared" ca="1" si="623"/>
        <v/>
      </c>
      <c r="DF113" s="3">
        <f t="shared" ca="1" si="531"/>
        <v>0</v>
      </c>
      <c r="DG113" s="2">
        <f t="shared" ca="1" si="447"/>
        <v>0</v>
      </c>
      <c r="DH113" s="3" t="str">
        <f t="shared" ca="1" si="588"/>
        <v/>
      </c>
      <c r="DI113" s="3" t="str">
        <f t="shared" ca="1" si="568"/>
        <v/>
      </c>
      <c r="DJ113" s="3" t="str">
        <f t="shared" ca="1" si="589"/>
        <v/>
      </c>
      <c r="DK113" s="3" t="str">
        <f t="shared" ca="1" si="448"/>
        <v/>
      </c>
      <c r="DL113" s="37" t="e">
        <f t="shared" ca="1" si="590"/>
        <v>#N/A</v>
      </c>
      <c r="DN113" s="2" t="str">
        <f t="shared" si="373"/>
        <v xml:space="preserve"> </v>
      </c>
      <c r="DO113" s="3" t="str">
        <f t="shared" si="449"/>
        <v xml:space="preserve"> </v>
      </c>
      <c r="DP113" s="3" t="str">
        <f t="shared" si="450"/>
        <v xml:space="preserve"> </v>
      </c>
      <c r="DT113" s="37" t="e">
        <f t="shared" si="591"/>
        <v>#N/A</v>
      </c>
      <c r="DU113" s="7">
        <v>106</v>
      </c>
      <c r="DV113" s="7">
        <v>44</v>
      </c>
      <c r="DW113" s="7">
        <v>63</v>
      </c>
      <c r="DX113" s="7"/>
      <c r="DY113" s="7" t="e">
        <f t="shared" si="592"/>
        <v>#NUM!</v>
      </c>
      <c r="DZ113" s="7" t="e">
        <f t="shared" si="593"/>
        <v>#NUM!</v>
      </c>
      <c r="EA113" s="7" t="e">
        <f t="shared" si="594"/>
        <v>#NUM!</v>
      </c>
      <c r="EB113" s="7" t="e">
        <f t="shared" si="624"/>
        <v>#NUM!</v>
      </c>
      <c r="EC113" s="3" t="e">
        <f t="shared" si="595"/>
        <v>#NUM!</v>
      </c>
      <c r="ED113" s="3" t="str">
        <f t="shared" si="452"/>
        <v/>
      </c>
      <c r="EE113" s="3" t="e">
        <f t="shared" si="453"/>
        <v>#DIV/0!</v>
      </c>
      <c r="EF113" s="3" t="str">
        <f t="shared" si="454"/>
        <v/>
      </c>
      <c r="EG113" s="3" t="str">
        <f t="shared" si="455"/>
        <v/>
      </c>
      <c r="EH113" s="3" t="str">
        <f t="shared" si="456"/>
        <v/>
      </c>
      <c r="EI113" s="3" t="str">
        <f t="shared" si="457"/>
        <v/>
      </c>
      <c r="EJ113" s="3" t="e">
        <f t="shared" si="458"/>
        <v>#DIV/0!</v>
      </c>
      <c r="EK113" s="3" t="e">
        <f t="shared" si="459"/>
        <v>#DIV/0!</v>
      </c>
      <c r="EL113" s="3" t="str">
        <f t="shared" si="460"/>
        <v/>
      </c>
      <c r="EM113" s="3" t="str">
        <f t="shared" si="461"/>
        <v/>
      </c>
      <c r="EN113" s="3" t="str">
        <f t="shared" si="462"/>
        <v/>
      </c>
      <c r="EO113" s="3" t="e">
        <f t="shared" si="463"/>
        <v>#DIV/0!</v>
      </c>
      <c r="EP113" s="3" t="e">
        <f t="shared" si="464"/>
        <v>#DIV/0!</v>
      </c>
      <c r="EQ113" s="3" t="str">
        <f t="shared" si="465"/>
        <v/>
      </c>
      <c r="ER113" s="3" t="str">
        <f t="shared" si="466"/>
        <v/>
      </c>
      <c r="ES113" s="3" t="e">
        <f t="shared" si="467"/>
        <v>#DIV/0!</v>
      </c>
      <c r="ET113" s="3" t="e">
        <f t="shared" si="468"/>
        <v>#DIV/0!</v>
      </c>
      <c r="EU113" s="3" t="str">
        <f t="shared" si="469"/>
        <v/>
      </c>
      <c r="EV113" s="3" t="e">
        <f t="shared" si="470"/>
        <v>#DIV/0!</v>
      </c>
      <c r="EW113" s="3" t="e">
        <f t="shared" si="471"/>
        <v>#DIV/0!</v>
      </c>
      <c r="EX113" s="3" t="e">
        <f t="shared" si="472"/>
        <v>#NUM!</v>
      </c>
      <c r="EZ113" s="40">
        <f t="shared" si="596"/>
        <v>1</v>
      </c>
      <c r="FA113" s="9" t="e">
        <f t="shared" si="597"/>
        <v>#NUM!</v>
      </c>
      <c r="FB113" s="9" t="e">
        <f t="shared" si="598"/>
        <v>#N/A</v>
      </c>
      <c r="FC113" s="9" t="e">
        <f t="shared" si="599"/>
        <v>#N/A</v>
      </c>
      <c r="FD113" s="9" t="e">
        <f t="shared" si="600"/>
        <v>#N/A</v>
      </c>
      <c r="FE113" s="3" t="e">
        <f t="shared" si="473"/>
        <v>#NUM!</v>
      </c>
      <c r="FG113" s="3" t="str">
        <f t="shared" si="474"/>
        <v/>
      </c>
      <c r="FH113" s="3" t="e">
        <f t="shared" si="475"/>
        <v>#DIV/0!</v>
      </c>
      <c r="FI113" s="3" t="str">
        <f t="shared" si="476"/>
        <v/>
      </c>
      <c r="FJ113" s="3" t="str">
        <f t="shared" si="477"/>
        <v/>
      </c>
      <c r="FK113" s="3" t="str">
        <f t="shared" si="478"/>
        <v/>
      </c>
      <c r="FL113" s="3" t="str">
        <f t="shared" si="479"/>
        <v/>
      </c>
      <c r="FM113" s="3" t="e">
        <f t="shared" si="480"/>
        <v>#DIV/0!</v>
      </c>
      <c r="FN113" s="3" t="e">
        <f t="shared" si="481"/>
        <v>#DIV/0!</v>
      </c>
      <c r="FO113" s="3" t="str">
        <f t="shared" si="482"/>
        <v/>
      </c>
      <c r="FP113" s="3" t="str">
        <f t="shared" si="483"/>
        <v/>
      </c>
      <c r="FQ113" s="3" t="str">
        <f t="shared" si="484"/>
        <v/>
      </c>
      <c r="FR113" s="3" t="e">
        <f t="shared" si="485"/>
        <v>#DIV/0!</v>
      </c>
      <c r="FS113" s="3" t="e">
        <f t="shared" si="486"/>
        <v>#DIV/0!</v>
      </c>
      <c r="FT113" s="3" t="str">
        <f t="shared" si="487"/>
        <v/>
      </c>
      <c r="FU113" s="3" t="str">
        <f t="shared" si="488"/>
        <v/>
      </c>
      <c r="FV113" s="3" t="e">
        <f t="shared" si="489"/>
        <v>#DIV/0!</v>
      </c>
      <c r="FW113" s="3" t="e">
        <f t="shared" si="490"/>
        <v>#DIV/0!</v>
      </c>
      <c r="FX113" s="3" t="str">
        <f t="shared" si="491"/>
        <v/>
      </c>
      <c r="FY113" s="3" t="e">
        <f t="shared" si="492"/>
        <v>#DIV/0!</v>
      </c>
      <c r="FZ113" s="3" t="e">
        <f t="shared" si="493"/>
        <v>#DIV/0!</v>
      </c>
      <c r="GA113" s="3" t="e">
        <f t="shared" si="494"/>
        <v>#NUM!</v>
      </c>
      <c r="GB113" s="3" t="str">
        <f t="shared" si="495"/>
        <v/>
      </c>
      <c r="GC113" s="3" t="str">
        <f t="shared" si="496"/>
        <v/>
      </c>
      <c r="GD113" s="3" t="str">
        <f t="shared" si="497"/>
        <v/>
      </c>
      <c r="GE113" s="3" t="str">
        <f t="shared" si="498"/>
        <v/>
      </c>
      <c r="GF113" s="3" t="str">
        <f t="shared" si="499"/>
        <v/>
      </c>
      <c r="GG113" s="3" t="str">
        <f t="shared" si="500"/>
        <v/>
      </c>
      <c r="GI113" s="9" t="str">
        <f t="shared" si="532"/>
        <v/>
      </c>
      <c r="GJ113" s="9" t="str">
        <f t="shared" si="625"/>
        <v/>
      </c>
      <c r="GK113" s="9" t="str">
        <f t="shared" si="626"/>
        <v/>
      </c>
      <c r="GL113" s="41" t="e">
        <f t="shared" si="503"/>
        <v>#DIV/0!</v>
      </c>
      <c r="GM113" s="41" t="e">
        <f t="shared" si="504"/>
        <v>#DIV/0!</v>
      </c>
      <c r="GN113" s="41" t="e">
        <f t="shared" si="601"/>
        <v>#N/A</v>
      </c>
      <c r="GO113" s="41" t="e">
        <f t="shared" si="602"/>
        <v>#N/A</v>
      </c>
      <c r="GP113" s="3" t="e">
        <f t="shared" si="505"/>
        <v>#NUM!</v>
      </c>
      <c r="GQ113" s="55" t="e">
        <f t="shared" si="603"/>
        <v>#NUM!</v>
      </c>
      <c r="GR113" s="55" t="e">
        <f t="shared" si="604"/>
        <v>#NUM!</v>
      </c>
      <c r="GS113" s="3" t="e">
        <f t="shared" si="605"/>
        <v>#NUM!</v>
      </c>
      <c r="GT113" s="3" t="e">
        <f t="shared" si="606"/>
        <v>#NUM!</v>
      </c>
      <c r="GU113" s="3" t="e">
        <f t="shared" si="607"/>
        <v>#NUM!</v>
      </c>
      <c r="GV113" s="3" t="e">
        <f t="shared" si="608"/>
        <v>#NUM!</v>
      </c>
      <c r="GX113" s="37" t="e">
        <f t="shared" si="609"/>
        <v>#NUM!</v>
      </c>
      <c r="GZ113" s="3" t="e">
        <f t="shared" si="610"/>
        <v>#NUM!</v>
      </c>
      <c r="HA113" s="3" t="e">
        <f t="shared" ca="1" si="630"/>
        <v>#NUM!</v>
      </c>
      <c r="HB113" s="2" t="e">
        <f t="shared" ca="1" si="536"/>
        <v>#NUM!</v>
      </c>
      <c r="HC113" s="2" t="e">
        <f t="shared" ca="1" si="537"/>
        <v>#NUM!</v>
      </c>
      <c r="HD113" s="39" t="e">
        <f t="shared" ca="1" si="506"/>
        <v>#NUM!</v>
      </c>
      <c r="HF113" s="3" t="str">
        <f t="shared" si="611"/>
        <v/>
      </c>
      <c r="HG113" s="3" t="str">
        <f t="shared" si="612"/>
        <v/>
      </c>
      <c r="HH113" s="3" t="str">
        <f t="shared" ca="1" si="636"/>
        <v xml:space="preserve"> </v>
      </c>
      <c r="HI113" s="3" t="str">
        <f t="shared" ca="1" si="546"/>
        <v/>
      </c>
      <c r="HJ113" s="3" t="str">
        <f t="shared" ca="1" si="546"/>
        <v/>
      </c>
      <c r="HK113" s="3" t="str">
        <f t="shared" ca="1" si="546"/>
        <v/>
      </c>
      <c r="HL113" s="3" t="str">
        <f t="shared" ca="1" si="546"/>
        <v/>
      </c>
      <c r="HM113" s="3" t="str">
        <f t="shared" ca="1" si="547"/>
        <v/>
      </c>
      <c r="HN113" s="3" t="str">
        <f t="shared" ca="1" si="547"/>
        <v/>
      </c>
      <c r="HO113" s="3" t="str">
        <f t="shared" ca="1" si="547"/>
        <v/>
      </c>
      <c r="HP113" s="37" t="e">
        <f t="shared" ca="1" si="613"/>
        <v>#N/A</v>
      </c>
      <c r="HQ113" s="3" t="str">
        <f t="shared" ca="1" si="637"/>
        <v xml:space="preserve"> </v>
      </c>
      <c r="HR113" s="3" t="str">
        <f t="shared" ca="1" si="549"/>
        <v/>
      </c>
      <c r="HS113" s="3" t="str">
        <f t="shared" ca="1" si="549"/>
        <v/>
      </c>
      <c r="HT113" s="3" t="str">
        <f t="shared" ca="1" si="549"/>
        <v/>
      </c>
      <c r="HU113" s="3" t="str">
        <f t="shared" ca="1" si="549"/>
        <v/>
      </c>
      <c r="HV113" s="3" t="str">
        <f t="shared" ca="1" si="550"/>
        <v/>
      </c>
      <c r="HW113" s="3" t="str">
        <f t="shared" ca="1" si="550"/>
        <v/>
      </c>
      <c r="HX113" s="3" t="str">
        <f t="shared" ca="1" si="550"/>
        <v/>
      </c>
      <c r="HY113" s="37" t="e">
        <f t="shared" ca="1" si="614"/>
        <v>#N/A</v>
      </c>
      <c r="IA113" s="3" t="e">
        <f t="shared" ca="1" si="627"/>
        <v>#NUM!</v>
      </c>
      <c r="IB113" s="3" t="e">
        <f t="shared" ca="1" si="534"/>
        <v>#NUM!</v>
      </c>
      <c r="IC113" s="2" t="e">
        <f t="shared" ca="1" si="508"/>
        <v>#NUM!</v>
      </c>
      <c r="ID113" s="37" t="e">
        <f t="shared" ca="1" si="615"/>
        <v>#NUM!</v>
      </c>
      <c r="IE113" s="3" t="e">
        <f t="shared" ca="1" si="628"/>
        <v>#NUM!</v>
      </c>
      <c r="IF113" s="3" t="e">
        <f t="shared" ca="1" si="629"/>
        <v>#NUM!</v>
      </c>
      <c r="IG113" s="2" t="e">
        <f t="shared" ca="1" si="511"/>
        <v>#NUM!</v>
      </c>
      <c r="IH113" s="37" t="e">
        <f t="shared" ca="1" si="616"/>
        <v>#NUM!</v>
      </c>
      <c r="II113" s="3" t="e">
        <f t="shared" si="512"/>
        <v>#N/A</v>
      </c>
      <c r="IJ113" s="3" t="e">
        <f t="shared" si="513"/>
        <v>#N/A</v>
      </c>
      <c r="IK113" s="3" t="e">
        <f t="shared" ca="1" si="557"/>
        <v>#N/A</v>
      </c>
      <c r="IL113" s="3" t="e">
        <f t="shared" ca="1" si="558"/>
        <v>#N/A</v>
      </c>
      <c r="IM113" s="3" t="e">
        <f t="shared" ca="1" si="558"/>
        <v>#N/A</v>
      </c>
      <c r="IN113" s="3" t="e">
        <f t="shared" ca="1" si="558"/>
        <v>#N/A</v>
      </c>
      <c r="IO113" s="3" t="e">
        <f t="shared" ca="1" si="558"/>
        <v>#N/A</v>
      </c>
      <c r="IP113" s="3" t="e">
        <f t="shared" ca="1" si="559"/>
        <v>#N/A</v>
      </c>
      <c r="IQ113" s="3" t="e">
        <f t="shared" ca="1" si="559"/>
        <v>#N/A</v>
      </c>
      <c r="IR113" s="3" t="e">
        <f t="shared" ca="1" si="559"/>
        <v>#N/A</v>
      </c>
      <c r="IS113" s="3" t="e">
        <f t="shared" ca="1" si="559"/>
        <v>#N/A</v>
      </c>
      <c r="IT113" s="3" t="e">
        <f t="shared" ca="1" si="560"/>
        <v>#N/A</v>
      </c>
      <c r="IU113" s="3" t="e">
        <f t="shared" ca="1" si="560"/>
        <v>#N/A</v>
      </c>
      <c r="IV113" s="3" t="e">
        <f t="shared" ca="1" si="560"/>
        <v>#N/A</v>
      </c>
      <c r="IW113" s="3" t="e">
        <f t="shared" ca="1" si="560"/>
        <v>#N/A</v>
      </c>
      <c r="IX113" s="3" t="e">
        <f t="shared" ca="1" si="561"/>
        <v>#N/A</v>
      </c>
      <c r="IY113" s="3" t="e">
        <f t="shared" ca="1" si="561"/>
        <v>#N/A</v>
      </c>
      <c r="IZ113" s="37" t="e">
        <f t="shared" ca="1" si="617"/>
        <v>#N/A</v>
      </c>
      <c r="JB113" s="3" t="str">
        <f t="shared" si="514"/>
        <v/>
      </c>
      <c r="JC113" s="55" t="e">
        <f t="shared" si="618"/>
        <v>#NUM!</v>
      </c>
      <c r="JD113" s="41" t="e">
        <f t="shared" si="515"/>
        <v>#NUM!</v>
      </c>
      <c r="JE113" s="41" t="e">
        <f t="shared" si="516"/>
        <v>#NUM!</v>
      </c>
      <c r="JF113" s="3" t="e">
        <f t="shared" si="517"/>
        <v>#NUM!</v>
      </c>
      <c r="JG113" s="41" t="e">
        <f t="shared" si="518"/>
        <v>#NUM!</v>
      </c>
      <c r="JH113" s="41" t="e">
        <f t="shared" si="519"/>
        <v>#NUM!</v>
      </c>
      <c r="JJ113" s="37" t="e">
        <f t="shared" si="520"/>
        <v>#NUM!</v>
      </c>
      <c r="JL113" s="3" t="e">
        <f t="shared" si="521"/>
        <v>#NUM!</v>
      </c>
      <c r="JM113" s="3" t="e">
        <f t="shared" ca="1" si="631"/>
        <v>#NUM!</v>
      </c>
      <c r="JP113" s="37" t="e">
        <f t="shared" ca="1" si="522"/>
        <v>#NUM!</v>
      </c>
      <c r="JR113" s="37" t="str">
        <f t="shared" si="523"/>
        <v/>
      </c>
      <c r="JS113" s="3" t="str">
        <f t="shared" si="524"/>
        <v/>
      </c>
      <c r="JT113" s="3" t="str">
        <f t="shared" ca="1" si="638"/>
        <v xml:space="preserve"> </v>
      </c>
      <c r="JU113" s="3" t="str">
        <f t="shared" ca="1" si="552"/>
        <v/>
      </c>
      <c r="JV113" s="3" t="str">
        <f t="shared" ca="1" si="552"/>
        <v/>
      </c>
      <c r="JW113" s="3" t="str">
        <f t="shared" ca="1" si="552"/>
        <v/>
      </c>
      <c r="JX113" s="3" t="str">
        <f t="shared" ca="1" si="552"/>
        <v/>
      </c>
      <c r="JY113" s="3" t="str">
        <f t="shared" ca="1" si="553"/>
        <v/>
      </c>
      <c r="JZ113" s="3" t="str">
        <f t="shared" ca="1" si="553"/>
        <v/>
      </c>
      <c r="KA113" s="3" t="str">
        <f t="shared" ca="1" si="553"/>
        <v/>
      </c>
      <c r="KB113" s="3" t="e">
        <f t="shared" ca="1" si="525"/>
        <v>#N/A</v>
      </c>
      <c r="KC113" s="3" t="str">
        <f t="shared" ca="1" si="639"/>
        <v xml:space="preserve"> </v>
      </c>
      <c r="KD113" s="3" t="str">
        <f t="shared" ca="1" si="555"/>
        <v/>
      </c>
      <c r="KE113" s="3" t="str">
        <f t="shared" ca="1" si="555"/>
        <v/>
      </c>
      <c r="KF113" s="3" t="str">
        <f t="shared" ca="1" si="555"/>
        <v/>
      </c>
      <c r="KG113" s="3" t="str">
        <f t="shared" ca="1" si="555"/>
        <v/>
      </c>
      <c r="KH113" s="3" t="str">
        <f t="shared" ca="1" si="556"/>
        <v/>
      </c>
      <c r="KI113" s="3" t="str">
        <f t="shared" ca="1" si="556"/>
        <v/>
      </c>
      <c r="KJ113" s="3" t="str">
        <f t="shared" ca="1" si="556"/>
        <v/>
      </c>
      <c r="KK113" s="3" t="e">
        <f t="shared" ca="1" si="526"/>
        <v>#N/A</v>
      </c>
      <c r="KU113" s="3" t="e">
        <f t="shared" si="527"/>
        <v>#NUM!</v>
      </c>
      <c r="KV113" s="3" t="e">
        <f t="shared" si="528"/>
        <v>#NUM!</v>
      </c>
      <c r="KW113" s="3" t="e">
        <f t="shared" ca="1" si="562"/>
        <v>#NUM!</v>
      </c>
      <c r="KX113" s="3" t="e">
        <f t="shared" ca="1" si="563"/>
        <v>#NUM!</v>
      </c>
      <c r="KY113" s="3" t="e">
        <f t="shared" ca="1" si="563"/>
        <v>#NUM!</v>
      </c>
      <c r="KZ113" s="3" t="e">
        <f t="shared" ca="1" si="563"/>
        <v>#NUM!</v>
      </c>
      <c r="LA113" s="3" t="e">
        <f t="shared" ca="1" si="563"/>
        <v>#NUM!</v>
      </c>
      <c r="LB113" s="3" t="e">
        <f t="shared" ca="1" si="564"/>
        <v>#NUM!</v>
      </c>
      <c r="LC113" s="3" t="e">
        <f t="shared" ca="1" si="564"/>
        <v>#NUM!</v>
      </c>
      <c r="LD113" s="3" t="e">
        <f t="shared" ca="1" si="564"/>
        <v>#NUM!</v>
      </c>
      <c r="LE113" s="3" t="e">
        <f t="shared" ca="1" si="564"/>
        <v>#NUM!</v>
      </c>
      <c r="LF113" s="3" t="e">
        <f t="shared" ca="1" si="565"/>
        <v>#NUM!</v>
      </c>
      <c r="LG113" s="3" t="e">
        <f t="shared" ca="1" si="565"/>
        <v>#NUM!</v>
      </c>
      <c r="LH113" s="3" t="e">
        <f t="shared" ca="1" si="565"/>
        <v>#NUM!</v>
      </c>
      <c r="LI113" s="3" t="e">
        <f t="shared" ca="1" si="565"/>
        <v>#NUM!</v>
      </c>
      <c r="LJ113" s="3" t="e">
        <f t="shared" ca="1" si="566"/>
        <v>#NUM!</v>
      </c>
      <c r="LK113" s="3" t="e">
        <f t="shared" ca="1" si="566"/>
        <v>#NUM!</v>
      </c>
      <c r="LL113" s="37" t="e">
        <f t="shared" ca="1" si="619"/>
        <v>#NUM!</v>
      </c>
    </row>
    <row r="114" spans="1:324" s="3" customFormat="1">
      <c r="A114" s="42" t="e">
        <f>IF(D114="","",Data!C122)</f>
        <v>#N/A</v>
      </c>
      <c r="B114" s="5" t="e">
        <f>IF(D114="","",Data!B122)</f>
        <v>#N/A</v>
      </c>
      <c r="C114" s="3">
        <v>106</v>
      </c>
      <c r="D114" s="3" t="e">
        <f>IF(Data!C122="", NA(), Data!C122)</f>
        <v>#N/A</v>
      </c>
      <c r="E114" s="3" t="str">
        <f>IF(Data!C122="", " ", Data!D122)</f>
        <v xml:space="preserve"> </v>
      </c>
      <c r="F114" s="3" t="str">
        <f>IF(E114=" "," ",Data!F$26)</f>
        <v xml:space="preserve"> </v>
      </c>
      <c r="G114" s="3" t="str">
        <f>IF($C114&lt;Data!$F$37,"x"," ")</f>
        <v xml:space="preserve"> </v>
      </c>
      <c r="H114" s="3" t="e">
        <f>IF(I114="",#REF!,I114)</f>
        <v>#N/A</v>
      </c>
      <c r="I114" s="2" t="e">
        <f t="shared" si="403"/>
        <v>#N/A</v>
      </c>
      <c r="J114" s="3" t="str">
        <f>IF(AND(Data!$F$37&lt;&gt;""),IF(AD114=$E114,1,""))</f>
        <v/>
      </c>
      <c r="K114" s="3">
        <f>IF(AND(Data!$F$40&lt;&gt;""),IF(AE114=$E114,2,""))</f>
        <v>2</v>
      </c>
      <c r="L114" s="3" t="str">
        <f>IF(AND(Data!$F$43&lt;&gt;""),IF(AF114=$E114,3,""))</f>
        <v/>
      </c>
      <c r="M114" s="3" t="str">
        <f>IF(AND(Data!$F$46&lt;&gt;""),IF(AG114=$E114,4,""))</f>
        <v/>
      </c>
      <c r="N114" s="3" t="str">
        <f>IF(AND(Data!$F$49&lt;&gt;""),IF(AH114=$E114,5,""))</f>
        <v/>
      </c>
      <c r="O114" s="3" t="str">
        <f>IF(AND(Calc!$LQ$3&lt;&gt;""),IF(AI114=$E114,6,""))</f>
        <v/>
      </c>
      <c r="P114" s="3">
        <f t="shared" si="404"/>
        <v>2</v>
      </c>
      <c r="Q114" s="3">
        <f t="shared" si="405"/>
        <v>2</v>
      </c>
      <c r="R114" s="3" t="str">
        <f t="shared" si="406"/>
        <v/>
      </c>
      <c r="S114" s="3" t="str">
        <f t="shared" si="407"/>
        <v/>
      </c>
      <c r="T114" s="3" t="str">
        <f t="shared" si="408"/>
        <v/>
      </c>
      <c r="U114" s="3">
        <f t="shared" si="409"/>
        <v>2</v>
      </c>
      <c r="V114" s="3">
        <f t="shared" si="410"/>
        <v>2</v>
      </c>
      <c r="W114" s="3" t="str">
        <f t="shared" si="411"/>
        <v/>
      </c>
      <c r="X114" s="3" t="str">
        <f t="shared" si="412"/>
        <v/>
      </c>
      <c r="Y114" s="3">
        <f t="shared" si="413"/>
        <v>2</v>
      </c>
      <c r="Z114" s="3">
        <f t="shared" si="414"/>
        <v>2</v>
      </c>
      <c r="AA114" s="3" t="str">
        <f t="shared" si="415"/>
        <v/>
      </c>
      <c r="AB114" s="3">
        <f t="shared" si="416"/>
        <v>2</v>
      </c>
      <c r="AC114" s="49">
        <f t="shared" si="417"/>
        <v>2</v>
      </c>
      <c r="AD114" s="3" t="str">
        <f>IF($C114&lt;Data!$F$37,E114,"")</f>
        <v/>
      </c>
      <c r="AE114" s="3" t="str">
        <f>IF(AND($C114&gt;=Data!$F$37),IF($C114&lt;Data!$F$40,E114,""))</f>
        <v xml:space="preserve"> </v>
      </c>
      <c r="AF114" s="3" t="b">
        <f>IF(AND($C114&gt;=Data!$F$40),IF($C114&lt;Data!$F$43,E114,""))</f>
        <v>0</v>
      </c>
      <c r="AG114" s="3" t="b">
        <f>IF(AND($C114&gt;=Data!$F$43),IF($C114&lt;Data!$F$46,E114,""))</f>
        <v>0</v>
      </c>
      <c r="AH114" s="3" t="b">
        <f>IF(AND($C114&gt;=Data!$F$46),IF($C114&lt;Data!$F$49,E114,""))</f>
        <v>0</v>
      </c>
      <c r="AI114" s="3" t="b">
        <f>IF(AND($C114&gt;=Data!$F$49),IF($C114&lt;=Calc!$LQ$3,E114,""))</f>
        <v>0</v>
      </c>
      <c r="AJ114" s="3" t="str">
        <f t="shared" si="569"/>
        <v xml:space="preserve"> </v>
      </c>
      <c r="AK114" s="3" t="str">
        <f t="shared" si="350"/>
        <v/>
      </c>
      <c r="AL114" s="3" t="e">
        <f t="shared" si="418"/>
        <v>#NUM!</v>
      </c>
      <c r="AM114" s="3" t="str">
        <f t="shared" si="419"/>
        <v/>
      </c>
      <c r="AN114" s="3" t="str">
        <f t="shared" si="420"/>
        <v/>
      </c>
      <c r="AO114" s="3" t="str">
        <f t="shared" si="421"/>
        <v/>
      </c>
      <c r="AP114" s="3" t="str">
        <f t="shared" si="422"/>
        <v/>
      </c>
      <c r="AQ114" s="3" t="e">
        <f t="shared" si="632"/>
        <v>#NUM!</v>
      </c>
      <c r="AR114" s="3" t="e">
        <f t="shared" si="633"/>
        <v>#NUM!</v>
      </c>
      <c r="AS114" s="3" t="str">
        <f t="shared" si="634"/>
        <v/>
      </c>
      <c r="AT114" s="3" t="str">
        <f t="shared" si="423"/>
        <v/>
      </c>
      <c r="AU114" s="3" t="str">
        <f t="shared" si="424"/>
        <v/>
      </c>
      <c r="AV114" s="3" t="e">
        <f t="shared" si="425"/>
        <v>#NUM!</v>
      </c>
      <c r="AW114" s="3" t="e">
        <f t="shared" si="426"/>
        <v>#NUM!</v>
      </c>
      <c r="AX114" s="3" t="str">
        <f t="shared" si="427"/>
        <v/>
      </c>
      <c r="AY114" s="3" t="str">
        <f t="shared" si="428"/>
        <v/>
      </c>
      <c r="AZ114" s="3" t="e">
        <f t="shared" si="429"/>
        <v>#NUM!</v>
      </c>
      <c r="BA114" s="3" t="e">
        <f t="shared" si="430"/>
        <v>#NUM!</v>
      </c>
      <c r="BB114" s="3" t="str">
        <f t="shared" si="431"/>
        <v/>
      </c>
      <c r="BC114" s="3" t="e">
        <f t="shared" si="432"/>
        <v>#NUM!</v>
      </c>
      <c r="BD114" s="3" t="e">
        <f t="shared" si="433"/>
        <v>#NUM!</v>
      </c>
      <c r="BE114" s="3" t="e">
        <f t="shared" si="434"/>
        <v>#NUM!</v>
      </c>
      <c r="BF114" s="9" t="e">
        <f t="shared" si="570"/>
        <v>#N/A</v>
      </c>
      <c r="BG114" s="3" t="e">
        <f t="shared" si="571"/>
        <v>#N/A</v>
      </c>
      <c r="BH114" s="3" t="e">
        <f t="shared" si="567"/>
        <v>#N/A</v>
      </c>
      <c r="BI114" s="3" t="e">
        <f t="shared" si="435"/>
        <v>#NUM!</v>
      </c>
      <c r="BJ114" s="44" t="str">
        <f t="shared" si="436"/>
        <v/>
      </c>
      <c r="BK114" s="52">
        <f t="shared" si="572"/>
        <v>2</v>
      </c>
      <c r="BL114" s="52" t="str">
        <f t="shared" ca="1" si="635"/>
        <v xml:space="preserve"> </v>
      </c>
      <c r="BM114" s="52" t="str">
        <f t="shared" ca="1" si="539"/>
        <v xml:space="preserve"> </v>
      </c>
      <c r="BN114" s="52" t="str">
        <f t="shared" ca="1" si="539"/>
        <v xml:space="preserve"> </v>
      </c>
      <c r="BO114" s="52" t="str">
        <f t="shared" ca="1" si="539"/>
        <v xml:space="preserve"> </v>
      </c>
      <c r="BP114" s="52" t="str">
        <f t="shared" ca="1" si="539"/>
        <v xml:space="preserve"> </v>
      </c>
      <c r="BQ114" s="52" t="str">
        <f t="shared" ca="1" si="540"/>
        <v xml:space="preserve"> </v>
      </c>
      <c r="BR114" s="52" t="e">
        <f t="shared" ca="1" si="573"/>
        <v>#N/A</v>
      </c>
      <c r="BS114" s="52"/>
      <c r="BT114" s="3" t="str">
        <f t="shared" si="574"/>
        <v/>
      </c>
      <c r="BU114" s="3">
        <f t="shared" si="575"/>
        <v>0</v>
      </c>
      <c r="BV114" s="3">
        <f t="shared" si="437"/>
        <v>1</v>
      </c>
      <c r="BW114" s="3">
        <f t="shared" si="620"/>
        <v>0</v>
      </c>
      <c r="BX114" s="3" t="str">
        <f t="shared" ca="1" si="576"/>
        <v xml:space="preserve"> </v>
      </c>
      <c r="BY114" s="3" t="str">
        <f t="shared" ca="1" si="541"/>
        <v/>
      </c>
      <c r="BZ114" s="3" t="str">
        <f t="shared" ca="1" si="541"/>
        <v/>
      </c>
      <c r="CA114" s="3" t="str">
        <f t="shared" ca="1" si="541"/>
        <v/>
      </c>
      <c r="CB114" s="3" t="str">
        <f t="shared" ca="1" si="541"/>
        <v/>
      </c>
      <c r="CC114" s="3" t="str">
        <f t="shared" ca="1" si="542"/>
        <v/>
      </c>
      <c r="CD114" s="3" t="str">
        <f t="shared" ca="1" si="358"/>
        <v/>
      </c>
      <c r="CE114" s="3" t="str">
        <f t="shared" ca="1" si="577"/>
        <v/>
      </c>
      <c r="CF114" s="3" t="str">
        <f t="shared" si="578"/>
        <v/>
      </c>
      <c r="CG114" s="37" t="e">
        <f t="shared" ca="1" si="579"/>
        <v>#N/A</v>
      </c>
      <c r="CH114" s="3" t="str">
        <f t="shared" si="580"/>
        <v/>
      </c>
      <c r="CI114" s="3">
        <f t="shared" si="439"/>
        <v>0</v>
      </c>
      <c r="CJ114" s="3">
        <f t="shared" si="529"/>
        <v>1</v>
      </c>
      <c r="CK114" s="3">
        <f t="shared" si="621"/>
        <v>0</v>
      </c>
      <c r="CL114" s="3" t="str">
        <f t="shared" ca="1" si="581"/>
        <v xml:space="preserve"> </v>
      </c>
      <c r="CM114" s="3" t="str">
        <f t="shared" ca="1" si="543"/>
        <v/>
      </c>
      <c r="CN114" s="3" t="str">
        <f t="shared" ca="1" si="543"/>
        <v/>
      </c>
      <c r="CO114" s="3" t="str">
        <f t="shared" ca="1" si="543"/>
        <v/>
      </c>
      <c r="CP114" s="3" t="str">
        <f t="shared" ca="1" si="543"/>
        <v/>
      </c>
      <c r="CQ114" s="3" t="str">
        <f t="shared" ca="1" si="544"/>
        <v/>
      </c>
      <c r="CR114" s="3" t="str">
        <f t="shared" ca="1" si="441"/>
        <v/>
      </c>
      <c r="CS114" s="3" t="str">
        <f t="shared" ca="1" si="582"/>
        <v/>
      </c>
      <c r="CT114" s="3" t="str">
        <f t="shared" si="442"/>
        <v/>
      </c>
      <c r="CU114" s="37" t="e">
        <f t="shared" ca="1" si="443"/>
        <v>#N/A</v>
      </c>
      <c r="CW114" s="3" t="str">
        <f t="shared" ca="1" si="622"/>
        <v/>
      </c>
      <c r="CX114" s="3">
        <f t="shared" ca="1" si="530"/>
        <v>0</v>
      </c>
      <c r="CY114" s="2">
        <f t="shared" ca="1" si="445"/>
        <v>0</v>
      </c>
      <c r="CZ114" s="3" t="str">
        <f t="shared" ca="1" si="583"/>
        <v/>
      </c>
      <c r="DA114" s="3" t="str">
        <f t="shared" ca="1" si="584"/>
        <v/>
      </c>
      <c r="DB114" s="3" t="str">
        <f t="shared" ca="1" si="585"/>
        <v/>
      </c>
      <c r="DC114" s="3" t="str">
        <f t="shared" ca="1" si="586"/>
        <v/>
      </c>
      <c r="DD114" s="37" t="e">
        <f t="shared" ca="1" si="587"/>
        <v>#N/A</v>
      </c>
      <c r="DE114" s="3" t="str">
        <f t="shared" ca="1" si="623"/>
        <v/>
      </c>
      <c r="DF114" s="3">
        <f t="shared" ca="1" si="531"/>
        <v>0</v>
      </c>
      <c r="DG114" s="2">
        <f t="shared" ca="1" si="447"/>
        <v>0</v>
      </c>
      <c r="DH114" s="3" t="str">
        <f t="shared" ca="1" si="588"/>
        <v/>
      </c>
      <c r="DI114" s="3" t="str">
        <f t="shared" ca="1" si="568"/>
        <v/>
      </c>
      <c r="DJ114" s="3" t="str">
        <f t="shared" ca="1" si="589"/>
        <v/>
      </c>
      <c r="DK114" s="3" t="str">
        <f t="shared" ca="1" si="448"/>
        <v/>
      </c>
      <c r="DL114" s="37" t="e">
        <f t="shared" ca="1" si="590"/>
        <v>#N/A</v>
      </c>
      <c r="DN114" s="2" t="str">
        <f t="shared" si="373"/>
        <v xml:space="preserve"> </v>
      </c>
      <c r="DO114" s="3" t="str">
        <f t="shared" si="449"/>
        <v xml:space="preserve"> </v>
      </c>
      <c r="DP114" s="3" t="str">
        <f t="shared" si="450"/>
        <v xml:space="preserve"> </v>
      </c>
      <c r="DT114" s="37" t="e">
        <f t="shared" si="591"/>
        <v>#N/A</v>
      </c>
      <c r="DU114" s="7">
        <v>107</v>
      </c>
      <c r="DV114" s="7">
        <v>45</v>
      </c>
      <c r="DW114" s="7">
        <v>63</v>
      </c>
      <c r="DX114" s="7"/>
      <c r="DY114" s="7" t="e">
        <f t="shared" si="592"/>
        <v>#NUM!</v>
      </c>
      <c r="DZ114" s="7" t="e">
        <f t="shared" si="593"/>
        <v>#NUM!</v>
      </c>
      <c r="EA114" s="7" t="e">
        <f t="shared" si="594"/>
        <v>#NUM!</v>
      </c>
      <c r="EB114" s="7" t="e">
        <f t="shared" si="624"/>
        <v>#NUM!</v>
      </c>
      <c r="EC114" s="3" t="e">
        <f t="shared" si="595"/>
        <v>#NUM!</v>
      </c>
      <c r="ED114" s="3" t="str">
        <f t="shared" si="452"/>
        <v/>
      </c>
      <c r="EE114" s="3" t="e">
        <f t="shared" si="453"/>
        <v>#DIV/0!</v>
      </c>
      <c r="EF114" s="3" t="str">
        <f t="shared" si="454"/>
        <v/>
      </c>
      <c r="EG114" s="3" t="str">
        <f t="shared" si="455"/>
        <v/>
      </c>
      <c r="EH114" s="3" t="str">
        <f t="shared" si="456"/>
        <v/>
      </c>
      <c r="EI114" s="3" t="str">
        <f t="shared" si="457"/>
        <v/>
      </c>
      <c r="EJ114" s="3" t="e">
        <f t="shared" si="458"/>
        <v>#DIV/0!</v>
      </c>
      <c r="EK114" s="3" t="e">
        <f t="shared" si="459"/>
        <v>#DIV/0!</v>
      </c>
      <c r="EL114" s="3" t="str">
        <f t="shared" si="460"/>
        <v/>
      </c>
      <c r="EM114" s="3" t="str">
        <f t="shared" si="461"/>
        <v/>
      </c>
      <c r="EN114" s="3" t="str">
        <f t="shared" si="462"/>
        <v/>
      </c>
      <c r="EO114" s="3" t="e">
        <f t="shared" si="463"/>
        <v>#DIV/0!</v>
      </c>
      <c r="EP114" s="3" t="e">
        <f t="shared" si="464"/>
        <v>#DIV/0!</v>
      </c>
      <c r="EQ114" s="3" t="str">
        <f t="shared" si="465"/>
        <v/>
      </c>
      <c r="ER114" s="3" t="str">
        <f t="shared" si="466"/>
        <v/>
      </c>
      <c r="ES114" s="3" t="e">
        <f t="shared" si="467"/>
        <v>#DIV/0!</v>
      </c>
      <c r="ET114" s="3" t="e">
        <f t="shared" si="468"/>
        <v>#DIV/0!</v>
      </c>
      <c r="EU114" s="3" t="str">
        <f t="shared" si="469"/>
        <v/>
      </c>
      <c r="EV114" s="3" t="e">
        <f t="shared" si="470"/>
        <v>#DIV/0!</v>
      </c>
      <c r="EW114" s="3" t="e">
        <f t="shared" si="471"/>
        <v>#DIV/0!</v>
      </c>
      <c r="EX114" s="3" t="e">
        <f t="shared" si="472"/>
        <v>#NUM!</v>
      </c>
      <c r="EZ114" s="40">
        <f t="shared" si="596"/>
        <v>1</v>
      </c>
      <c r="FA114" s="9" t="e">
        <f t="shared" si="597"/>
        <v>#NUM!</v>
      </c>
      <c r="FB114" s="9" t="e">
        <f t="shared" si="598"/>
        <v>#N/A</v>
      </c>
      <c r="FC114" s="9" t="e">
        <f t="shared" si="599"/>
        <v>#N/A</v>
      </c>
      <c r="FD114" s="9" t="e">
        <f t="shared" si="600"/>
        <v>#N/A</v>
      </c>
      <c r="FE114" s="3" t="e">
        <f t="shared" si="473"/>
        <v>#NUM!</v>
      </c>
      <c r="FG114" s="3" t="str">
        <f t="shared" si="474"/>
        <v/>
      </c>
      <c r="FH114" s="3" t="e">
        <f t="shared" si="475"/>
        <v>#DIV/0!</v>
      </c>
      <c r="FI114" s="3" t="str">
        <f t="shared" si="476"/>
        <v/>
      </c>
      <c r="FJ114" s="3" t="str">
        <f t="shared" si="477"/>
        <v/>
      </c>
      <c r="FK114" s="3" t="str">
        <f t="shared" si="478"/>
        <v/>
      </c>
      <c r="FL114" s="3" t="str">
        <f t="shared" si="479"/>
        <v/>
      </c>
      <c r="FM114" s="3" t="e">
        <f t="shared" si="480"/>
        <v>#DIV/0!</v>
      </c>
      <c r="FN114" s="3" t="e">
        <f t="shared" si="481"/>
        <v>#DIV/0!</v>
      </c>
      <c r="FO114" s="3" t="str">
        <f t="shared" si="482"/>
        <v/>
      </c>
      <c r="FP114" s="3" t="str">
        <f t="shared" si="483"/>
        <v/>
      </c>
      <c r="FQ114" s="3" t="str">
        <f t="shared" si="484"/>
        <v/>
      </c>
      <c r="FR114" s="3" t="e">
        <f t="shared" si="485"/>
        <v>#DIV/0!</v>
      </c>
      <c r="FS114" s="3" t="e">
        <f t="shared" si="486"/>
        <v>#DIV/0!</v>
      </c>
      <c r="FT114" s="3" t="str">
        <f t="shared" si="487"/>
        <v/>
      </c>
      <c r="FU114" s="3" t="str">
        <f t="shared" si="488"/>
        <v/>
      </c>
      <c r="FV114" s="3" t="e">
        <f t="shared" si="489"/>
        <v>#DIV/0!</v>
      </c>
      <c r="FW114" s="3" t="e">
        <f t="shared" si="490"/>
        <v>#DIV/0!</v>
      </c>
      <c r="FX114" s="3" t="str">
        <f t="shared" si="491"/>
        <v/>
      </c>
      <c r="FY114" s="3" t="e">
        <f t="shared" si="492"/>
        <v>#DIV/0!</v>
      </c>
      <c r="FZ114" s="3" t="e">
        <f t="shared" si="493"/>
        <v>#DIV/0!</v>
      </c>
      <c r="GA114" s="3" t="e">
        <f t="shared" si="494"/>
        <v>#NUM!</v>
      </c>
      <c r="GB114" s="3" t="str">
        <f t="shared" si="495"/>
        <v/>
      </c>
      <c r="GC114" s="3" t="str">
        <f t="shared" si="496"/>
        <v/>
      </c>
      <c r="GD114" s="3" t="str">
        <f t="shared" si="497"/>
        <v/>
      </c>
      <c r="GE114" s="3" t="str">
        <f t="shared" si="498"/>
        <v/>
      </c>
      <c r="GF114" s="3" t="str">
        <f t="shared" si="499"/>
        <v/>
      </c>
      <c r="GG114" s="3" t="str">
        <f t="shared" si="500"/>
        <v/>
      </c>
      <c r="GI114" s="9" t="str">
        <f t="shared" si="532"/>
        <v/>
      </c>
      <c r="GJ114" s="9" t="str">
        <f t="shared" si="625"/>
        <v/>
      </c>
      <c r="GK114" s="9" t="str">
        <f t="shared" si="626"/>
        <v/>
      </c>
      <c r="GL114" s="41" t="e">
        <f t="shared" si="503"/>
        <v>#DIV/0!</v>
      </c>
      <c r="GM114" s="41" t="e">
        <f t="shared" si="504"/>
        <v>#DIV/0!</v>
      </c>
      <c r="GN114" s="41" t="e">
        <f t="shared" si="601"/>
        <v>#N/A</v>
      </c>
      <c r="GO114" s="41" t="e">
        <f t="shared" si="602"/>
        <v>#N/A</v>
      </c>
      <c r="GP114" s="3" t="e">
        <f t="shared" si="505"/>
        <v>#NUM!</v>
      </c>
      <c r="GQ114" s="55" t="e">
        <f t="shared" si="603"/>
        <v>#NUM!</v>
      </c>
      <c r="GR114" s="55" t="e">
        <f t="shared" si="604"/>
        <v>#NUM!</v>
      </c>
      <c r="GS114" s="3" t="e">
        <f t="shared" si="605"/>
        <v>#NUM!</v>
      </c>
      <c r="GT114" s="3" t="e">
        <f t="shared" si="606"/>
        <v>#NUM!</v>
      </c>
      <c r="GU114" s="3" t="e">
        <f t="shared" si="607"/>
        <v>#NUM!</v>
      </c>
      <c r="GV114" s="3" t="e">
        <f t="shared" si="608"/>
        <v>#NUM!</v>
      </c>
      <c r="GX114" s="37" t="e">
        <f t="shared" si="609"/>
        <v>#NUM!</v>
      </c>
      <c r="GZ114" s="3" t="e">
        <f t="shared" si="610"/>
        <v>#NUM!</v>
      </c>
      <c r="HA114" s="3" t="e">
        <f t="shared" ca="1" si="630"/>
        <v>#NUM!</v>
      </c>
      <c r="HB114" s="2" t="e">
        <f t="shared" ca="1" si="536"/>
        <v>#NUM!</v>
      </c>
      <c r="HC114" s="2" t="e">
        <f t="shared" ca="1" si="537"/>
        <v>#NUM!</v>
      </c>
      <c r="HD114" s="39" t="e">
        <f t="shared" ca="1" si="506"/>
        <v>#NUM!</v>
      </c>
      <c r="HF114" s="3" t="str">
        <f t="shared" si="611"/>
        <v/>
      </c>
      <c r="HG114" s="3" t="str">
        <f t="shared" si="612"/>
        <v/>
      </c>
      <c r="HH114" s="3" t="str">
        <f t="shared" ca="1" si="636"/>
        <v xml:space="preserve"> </v>
      </c>
      <c r="HI114" s="3" t="str">
        <f t="shared" ca="1" si="546"/>
        <v/>
      </c>
      <c r="HJ114" s="3" t="str">
        <f t="shared" ca="1" si="546"/>
        <v/>
      </c>
      <c r="HK114" s="3" t="str">
        <f t="shared" ca="1" si="546"/>
        <v/>
      </c>
      <c r="HL114" s="3" t="str">
        <f t="shared" ca="1" si="546"/>
        <v/>
      </c>
      <c r="HM114" s="3" t="str">
        <f t="shared" ca="1" si="547"/>
        <v/>
      </c>
      <c r="HN114" s="3" t="str">
        <f t="shared" ca="1" si="547"/>
        <v/>
      </c>
      <c r="HO114" s="3" t="str">
        <f t="shared" ca="1" si="547"/>
        <v/>
      </c>
      <c r="HP114" s="37" t="e">
        <f t="shared" ca="1" si="613"/>
        <v>#N/A</v>
      </c>
      <c r="HQ114" s="3" t="str">
        <f t="shared" ca="1" si="637"/>
        <v xml:space="preserve"> </v>
      </c>
      <c r="HR114" s="3" t="str">
        <f t="shared" ca="1" si="549"/>
        <v/>
      </c>
      <c r="HS114" s="3" t="str">
        <f t="shared" ca="1" si="549"/>
        <v/>
      </c>
      <c r="HT114" s="3" t="str">
        <f t="shared" ca="1" si="549"/>
        <v/>
      </c>
      <c r="HU114" s="3" t="str">
        <f t="shared" ca="1" si="549"/>
        <v/>
      </c>
      <c r="HV114" s="3" t="str">
        <f t="shared" ca="1" si="550"/>
        <v/>
      </c>
      <c r="HW114" s="3" t="str">
        <f t="shared" ca="1" si="550"/>
        <v/>
      </c>
      <c r="HX114" s="3" t="str">
        <f t="shared" ca="1" si="550"/>
        <v/>
      </c>
      <c r="HY114" s="37" t="e">
        <f t="shared" ca="1" si="614"/>
        <v>#N/A</v>
      </c>
      <c r="IA114" s="3" t="e">
        <f t="shared" ca="1" si="627"/>
        <v>#NUM!</v>
      </c>
      <c r="IB114" s="3" t="e">
        <f t="shared" ca="1" si="534"/>
        <v>#NUM!</v>
      </c>
      <c r="IC114" s="2" t="e">
        <f t="shared" ca="1" si="508"/>
        <v>#NUM!</v>
      </c>
      <c r="ID114" s="37" t="e">
        <f t="shared" ca="1" si="615"/>
        <v>#NUM!</v>
      </c>
      <c r="IE114" s="3" t="e">
        <f t="shared" ca="1" si="628"/>
        <v>#NUM!</v>
      </c>
      <c r="IF114" s="3" t="e">
        <f t="shared" ca="1" si="629"/>
        <v>#NUM!</v>
      </c>
      <c r="IG114" s="2" t="e">
        <f t="shared" ca="1" si="511"/>
        <v>#NUM!</v>
      </c>
      <c r="IH114" s="37" t="e">
        <f t="shared" ca="1" si="616"/>
        <v>#NUM!</v>
      </c>
      <c r="II114" s="3" t="e">
        <f t="shared" si="512"/>
        <v>#N/A</v>
      </c>
      <c r="IJ114" s="3" t="e">
        <f t="shared" si="513"/>
        <v>#N/A</v>
      </c>
      <c r="IK114" s="3" t="e">
        <f t="shared" ca="1" si="557"/>
        <v>#N/A</v>
      </c>
      <c r="IL114" s="3" t="e">
        <f t="shared" ca="1" si="558"/>
        <v>#N/A</v>
      </c>
      <c r="IM114" s="3" t="e">
        <f t="shared" ca="1" si="558"/>
        <v>#N/A</v>
      </c>
      <c r="IN114" s="3" t="e">
        <f t="shared" ca="1" si="558"/>
        <v>#N/A</v>
      </c>
      <c r="IO114" s="3" t="e">
        <f t="shared" ca="1" si="558"/>
        <v>#N/A</v>
      </c>
      <c r="IP114" s="3" t="e">
        <f t="shared" ca="1" si="559"/>
        <v>#N/A</v>
      </c>
      <c r="IQ114" s="3" t="e">
        <f t="shared" ca="1" si="559"/>
        <v>#N/A</v>
      </c>
      <c r="IR114" s="3" t="e">
        <f t="shared" ca="1" si="559"/>
        <v>#N/A</v>
      </c>
      <c r="IS114" s="3" t="e">
        <f t="shared" ca="1" si="559"/>
        <v>#N/A</v>
      </c>
      <c r="IT114" s="3" t="e">
        <f t="shared" ca="1" si="560"/>
        <v>#N/A</v>
      </c>
      <c r="IU114" s="3" t="e">
        <f t="shared" ca="1" si="560"/>
        <v>#N/A</v>
      </c>
      <c r="IV114" s="3" t="e">
        <f t="shared" ca="1" si="560"/>
        <v>#N/A</v>
      </c>
      <c r="IW114" s="3" t="e">
        <f t="shared" ca="1" si="560"/>
        <v>#N/A</v>
      </c>
      <c r="IX114" s="3" t="e">
        <f t="shared" ca="1" si="561"/>
        <v>#N/A</v>
      </c>
      <c r="IY114" s="3" t="e">
        <f t="shared" ca="1" si="561"/>
        <v>#N/A</v>
      </c>
      <c r="IZ114" s="37" t="e">
        <f t="shared" ca="1" si="617"/>
        <v>#N/A</v>
      </c>
      <c r="JB114" s="3" t="str">
        <f t="shared" si="514"/>
        <v/>
      </c>
      <c r="JC114" s="55" t="e">
        <f t="shared" si="618"/>
        <v>#NUM!</v>
      </c>
      <c r="JD114" s="41" t="e">
        <f t="shared" si="515"/>
        <v>#NUM!</v>
      </c>
      <c r="JE114" s="41" t="e">
        <f t="shared" si="516"/>
        <v>#NUM!</v>
      </c>
      <c r="JF114" s="3" t="e">
        <f t="shared" si="517"/>
        <v>#NUM!</v>
      </c>
      <c r="JG114" s="41" t="e">
        <f t="shared" si="518"/>
        <v>#NUM!</v>
      </c>
      <c r="JH114" s="41" t="e">
        <f t="shared" si="519"/>
        <v>#NUM!</v>
      </c>
      <c r="JJ114" s="37" t="e">
        <f t="shared" si="520"/>
        <v>#NUM!</v>
      </c>
      <c r="JL114" s="3" t="e">
        <f t="shared" si="521"/>
        <v>#NUM!</v>
      </c>
      <c r="JM114" s="3" t="e">
        <f t="shared" ca="1" si="631"/>
        <v>#NUM!</v>
      </c>
      <c r="JP114" s="37" t="e">
        <f t="shared" ca="1" si="522"/>
        <v>#NUM!</v>
      </c>
      <c r="JR114" s="37" t="str">
        <f t="shared" si="523"/>
        <v/>
      </c>
      <c r="JS114" s="3" t="str">
        <f t="shared" si="524"/>
        <v/>
      </c>
      <c r="JT114" s="3" t="str">
        <f t="shared" ca="1" si="638"/>
        <v xml:space="preserve"> </v>
      </c>
      <c r="JU114" s="3" t="str">
        <f t="shared" ca="1" si="552"/>
        <v/>
      </c>
      <c r="JV114" s="3" t="str">
        <f t="shared" ca="1" si="552"/>
        <v/>
      </c>
      <c r="JW114" s="3" t="str">
        <f t="shared" ca="1" si="552"/>
        <v/>
      </c>
      <c r="JX114" s="3" t="str">
        <f t="shared" ca="1" si="552"/>
        <v/>
      </c>
      <c r="JY114" s="3" t="str">
        <f t="shared" ca="1" si="553"/>
        <v/>
      </c>
      <c r="JZ114" s="3" t="str">
        <f t="shared" ca="1" si="553"/>
        <v/>
      </c>
      <c r="KA114" s="3" t="str">
        <f t="shared" ca="1" si="553"/>
        <v/>
      </c>
      <c r="KB114" s="3" t="e">
        <f t="shared" ca="1" si="525"/>
        <v>#N/A</v>
      </c>
      <c r="KC114" s="3" t="str">
        <f t="shared" ca="1" si="639"/>
        <v xml:space="preserve"> </v>
      </c>
      <c r="KD114" s="3" t="str">
        <f t="shared" ca="1" si="555"/>
        <v/>
      </c>
      <c r="KE114" s="3" t="str">
        <f t="shared" ca="1" si="555"/>
        <v/>
      </c>
      <c r="KF114" s="3" t="str">
        <f t="shared" ca="1" si="555"/>
        <v/>
      </c>
      <c r="KG114" s="3" t="str">
        <f t="shared" ca="1" si="555"/>
        <v/>
      </c>
      <c r="KH114" s="3" t="str">
        <f t="shared" ca="1" si="556"/>
        <v/>
      </c>
      <c r="KI114" s="3" t="str">
        <f t="shared" ca="1" si="556"/>
        <v/>
      </c>
      <c r="KJ114" s="3" t="str">
        <f t="shared" ca="1" si="556"/>
        <v/>
      </c>
      <c r="KK114" s="3" t="e">
        <f t="shared" ca="1" si="526"/>
        <v>#N/A</v>
      </c>
      <c r="KU114" s="3" t="e">
        <f t="shared" si="527"/>
        <v>#NUM!</v>
      </c>
      <c r="KV114" s="3" t="e">
        <f t="shared" si="528"/>
        <v>#NUM!</v>
      </c>
      <c r="KW114" s="3" t="e">
        <f t="shared" ca="1" si="562"/>
        <v>#NUM!</v>
      </c>
      <c r="KX114" s="3" t="e">
        <f t="shared" ca="1" si="563"/>
        <v>#NUM!</v>
      </c>
      <c r="KY114" s="3" t="e">
        <f t="shared" ca="1" si="563"/>
        <v>#NUM!</v>
      </c>
      <c r="KZ114" s="3" t="e">
        <f t="shared" ca="1" si="563"/>
        <v>#NUM!</v>
      </c>
      <c r="LA114" s="3" t="e">
        <f t="shared" ca="1" si="563"/>
        <v>#NUM!</v>
      </c>
      <c r="LB114" s="3" t="e">
        <f t="shared" ca="1" si="564"/>
        <v>#NUM!</v>
      </c>
      <c r="LC114" s="3" t="e">
        <f t="shared" ca="1" si="564"/>
        <v>#NUM!</v>
      </c>
      <c r="LD114" s="3" t="e">
        <f t="shared" ca="1" si="564"/>
        <v>#NUM!</v>
      </c>
      <c r="LE114" s="3" t="e">
        <f t="shared" ca="1" si="564"/>
        <v>#NUM!</v>
      </c>
      <c r="LF114" s="3" t="e">
        <f t="shared" ca="1" si="565"/>
        <v>#NUM!</v>
      </c>
      <c r="LG114" s="3" t="e">
        <f t="shared" ca="1" si="565"/>
        <v>#NUM!</v>
      </c>
      <c r="LH114" s="3" t="e">
        <f t="shared" ca="1" si="565"/>
        <v>#NUM!</v>
      </c>
      <c r="LI114" s="3" t="e">
        <f t="shared" ca="1" si="565"/>
        <v>#NUM!</v>
      </c>
      <c r="LJ114" s="3" t="e">
        <f t="shared" ca="1" si="566"/>
        <v>#NUM!</v>
      </c>
      <c r="LK114" s="3" t="e">
        <f t="shared" ca="1" si="566"/>
        <v>#NUM!</v>
      </c>
      <c r="LL114" s="37" t="e">
        <f t="shared" ca="1" si="619"/>
        <v>#NUM!</v>
      </c>
    </row>
    <row r="115" spans="1:324" s="3" customFormat="1">
      <c r="A115" s="42" t="e">
        <f>IF(D115="","",Data!C123)</f>
        <v>#N/A</v>
      </c>
      <c r="B115" s="5" t="e">
        <f>IF(D115="","",Data!B123)</f>
        <v>#N/A</v>
      </c>
      <c r="C115" s="3">
        <v>107</v>
      </c>
      <c r="D115" s="3" t="e">
        <f>IF(Data!C123="", NA(), Data!C123)</f>
        <v>#N/A</v>
      </c>
      <c r="E115" s="3" t="str">
        <f>IF(Data!C123="", " ", Data!D123)</f>
        <v xml:space="preserve"> </v>
      </c>
      <c r="F115" s="3" t="str">
        <f>IF(E115=" "," ",Data!F$26)</f>
        <v xml:space="preserve"> </v>
      </c>
      <c r="G115" s="3" t="str">
        <f>IF($C115&lt;Data!$F$37,"x"," ")</f>
        <v xml:space="preserve"> </v>
      </c>
      <c r="H115" s="3" t="e">
        <f>IF(I115="",#REF!,I115)</f>
        <v>#N/A</v>
      </c>
      <c r="I115" s="2" t="e">
        <f t="shared" si="403"/>
        <v>#N/A</v>
      </c>
      <c r="J115" s="3" t="str">
        <f>IF(AND(Data!$F$37&lt;&gt;""),IF(AD115=$E115,1,""))</f>
        <v/>
      </c>
      <c r="K115" s="3">
        <f>IF(AND(Data!$F$40&lt;&gt;""),IF(AE115=$E115,2,""))</f>
        <v>2</v>
      </c>
      <c r="L115" s="3" t="str">
        <f>IF(AND(Data!$F$43&lt;&gt;""),IF(AF115=$E115,3,""))</f>
        <v/>
      </c>
      <c r="M115" s="3" t="str">
        <f>IF(AND(Data!$F$46&lt;&gt;""),IF(AG115=$E115,4,""))</f>
        <v/>
      </c>
      <c r="N115" s="3" t="str">
        <f>IF(AND(Data!$F$49&lt;&gt;""),IF(AH115=$E115,5,""))</f>
        <v/>
      </c>
      <c r="O115" s="3" t="str">
        <f>IF(AND(Calc!$LQ$3&lt;&gt;""),IF(AI115=$E115,6,""))</f>
        <v/>
      </c>
      <c r="P115" s="3">
        <f t="shared" si="404"/>
        <v>2</v>
      </c>
      <c r="Q115" s="3">
        <f t="shared" si="405"/>
        <v>2</v>
      </c>
      <c r="R115" s="3" t="str">
        <f t="shared" si="406"/>
        <v/>
      </c>
      <c r="S115" s="3" t="str">
        <f t="shared" si="407"/>
        <v/>
      </c>
      <c r="T115" s="3" t="str">
        <f t="shared" si="408"/>
        <v/>
      </c>
      <c r="U115" s="3">
        <f t="shared" si="409"/>
        <v>2</v>
      </c>
      <c r="V115" s="3">
        <f t="shared" si="410"/>
        <v>2</v>
      </c>
      <c r="W115" s="3" t="str">
        <f t="shared" si="411"/>
        <v/>
      </c>
      <c r="X115" s="3" t="str">
        <f t="shared" si="412"/>
        <v/>
      </c>
      <c r="Y115" s="3">
        <f t="shared" si="413"/>
        <v>2</v>
      </c>
      <c r="Z115" s="3">
        <f t="shared" si="414"/>
        <v>2</v>
      </c>
      <c r="AA115" s="3" t="str">
        <f t="shared" si="415"/>
        <v/>
      </c>
      <c r="AB115" s="3">
        <f t="shared" si="416"/>
        <v>2</v>
      </c>
      <c r="AC115" s="49">
        <f t="shared" si="417"/>
        <v>2</v>
      </c>
      <c r="AD115" s="3" t="str">
        <f>IF($C115&lt;Data!$F$37,E115,"")</f>
        <v/>
      </c>
      <c r="AE115" s="3" t="str">
        <f>IF(AND($C115&gt;=Data!$F$37),IF($C115&lt;Data!$F$40,E115,""))</f>
        <v xml:space="preserve"> </v>
      </c>
      <c r="AF115" s="3" t="b">
        <f>IF(AND($C115&gt;=Data!$F$40),IF($C115&lt;Data!$F$43,E115,""))</f>
        <v>0</v>
      </c>
      <c r="AG115" s="3" t="b">
        <f>IF(AND($C115&gt;=Data!$F$43),IF($C115&lt;Data!$F$46,E115,""))</f>
        <v>0</v>
      </c>
      <c r="AH115" s="3" t="b">
        <f>IF(AND($C115&gt;=Data!$F$46),IF($C115&lt;Data!$F$49,E115,""))</f>
        <v>0</v>
      </c>
      <c r="AI115" s="3" t="b">
        <f>IF(AND($C115&gt;=Data!$F$49),IF($C115&lt;=Calc!$LQ$3,E115,""))</f>
        <v>0</v>
      </c>
      <c r="AJ115" s="3" t="str">
        <f t="shared" si="569"/>
        <v xml:space="preserve"> </v>
      </c>
      <c r="AK115" s="3" t="str">
        <f t="shared" si="350"/>
        <v/>
      </c>
      <c r="AL115" s="3" t="e">
        <f t="shared" si="418"/>
        <v>#NUM!</v>
      </c>
      <c r="AM115" s="3" t="str">
        <f t="shared" si="419"/>
        <v/>
      </c>
      <c r="AN115" s="3" t="str">
        <f t="shared" si="420"/>
        <v/>
      </c>
      <c r="AO115" s="3" t="str">
        <f t="shared" si="421"/>
        <v/>
      </c>
      <c r="AP115" s="3" t="str">
        <f t="shared" si="422"/>
        <v/>
      </c>
      <c r="AQ115" s="3" t="e">
        <f t="shared" si="632"/>
        <v>#NUM!</v>
      </c>
      <c r="AR115" s="3" t="e">
        <f t="shared" si="633"/>
        <v>#NUM!</v>
      </c>
      <c r="AS115" s="3" t="str">
        <f t="shared" si="634"/>
        <v/>
      </c>
      <c r="AT115" s="3" t="str">
        <f t="shared" si="423"/>
        <v/>
      </c>
      <c r="AU115" s="3" t="str">
        <f t="shared" si="424"/>
        <v/>
      </c>
      <c r="AV115" s="3" t="e">
        <f t="shared" si="425"/>
        <v>#NUM!</v>
      </c>
      <c r="AW115" s="3" t="e">
        <f t="shared" si="426"/>
        <v>#NUM!</v>
      </c>
      <c r="AX115" s="3" t="str">
        <f t="shared" si="427"/>
        <v/>
      </c>
      <c r="AY115" s="3" t="str">
        <f t="shared" si="428"/>
        <v/>
      </c>
      <c r="AZ115" s="3" t="e">
        <f t="shared" si="429"/>
        <v>#NUM!</v>
      </c>
      <c r="BA115" s="3" t="e">
        <f t="shared" si="430"/>
        <v>#NUM!</v>
      </c>
      <c r="BB115" s="3" t="str">
        <f t="shared" si="431"/>
        <v/>
      </c>
      <c r="BC115" s="3" t="e">
        <f t="shared" si="432"/>
        <v>#NUM!</v>
      </c>
      <c r="BD115" s="3" t="e">
        <f t="shared" si="433"/>
        <v>#NUM!</v>
      </c>
      <c r="BE115" s="3" t="e">
        <f t="shared" si="434"/>
        <v>#NUM!</v>
      </c>
      <c r="BF115" s="9" t="e">
        <f t="shared" si="570"/>
        <v>#N/A</v>
      </c>
      <c r="BG115" s="3" t="e">
        <f t="shared" si="571"/>
        <v>#N/A</v>
      </c>
      <c r="BH115" s="3" t="e">
        <f t="shared" si="567"/>
        <v>#N/A</v>
      </c>
      <c r="BI115" s="3" t="e">
        <f t="shared" si="435"/>
        <v>#NUM!</v>
      </c>
      <c r="BJ115" s="44" t="str">
        <f t="shared" si="436"/>
        <v/>
      </c>
      <c r="BK115" s="52">
        <f t="shared" si="572"/>
        <v>2</v>
      </c>
      <c r="BL115" s="52" t="str">
        <f t="shared" ca="1" si="635"/>
        <v xml:space="preserve"> </v>
      </c>
      <c r="BM115" s="52" t="str">
        <f t="shared" ca="1" si="539"/>
        <v xml:space="preserve"> </v>
      </c>
      <c r="BN115" s="52" t="str">
        <f t="shared" ca="1" si="539"/>
        <v xml:space="preserve"> </v>
      </c>
      <c r="BO115" s="52" t="str">
        <f t="shared" ca="1" si="539"/>
        <v xml:space="preserve"> </v>
      </c>
      <c r="BP115" s="52" t="str">
        <f t="shared" ca="1" si="539"/>
        <v xml:space="preserve"> </v>
      </c>
      <c r="BQ115" s="52" t="str">
        <f t="shared" ca="1" si="540"/>
        <v xml:space="preserve"> </v>
      </c>
      <c r="BR115" s="52" t="e">
        <f t="shared" ca="1" si="573"/>
        <v>#N/A</v>
      </c>
      <c r="BS115" s="52"/>
      <c r="BT115" s="3" t="str">
        <f t="shared" si="574"/>
        <v/>
      </c>
      <c r="BU115" s="3">
        <f t="shared" si="575"/>
        <v>0</v>
      </c>
      <c r="BV115" s="3">
        <f t="shared" si="437"/>
        <v>1</v>
      </c>
      <c r="BW115" s="3">
        <f t="shared" si="620"/>
        <v>0</v>
      </c>
      <c r="BX115" s="3" t="str">
        <f t="shared" ca="1" si="576"/>
        <v xml:space="preserve"> </v>
      </c>
      <c r="BY115" s="3" t="str">
        <f t="shared" ca="1" si="541"/>
        <v/>
      </c>
      <c r="BZ115" s="3" t="str">
        <f t="shared" ca="1" si="541"/>
        <v/>
      </c>
      <c r="CA115" s="3" t="str">
        <f t="shared" ca="1" si="541"/>
        <v/>
      </c>
      <c r="CB115" s="3" t="str">
        <f t="shared" ca="1" si="541"/>
        <v/>
      </c>
      <c r="CC115" s="3" t="str">
        <f t="shared" ca="1" si="542"/>
        <v/>
      </c>
      <c r="CD115" s="3" t="str">
        <f t="shared" ca="1" si="358"/>
        <v/>
      </c>
      <c r="CE115" s="3" t="str">
        <f t="shared" ca="1" si="577"/>
        <v/>
      </c>
      <c r="CF115" s="3" t="str">
        <f t="shared" si="578"/>
        <v/>
      </c>
      <c r="CG115" s="37" t="e">
        <f t="shared" ca="1" si="579"/>
        <v>#N/A</v>
      </c>
      <c r="CH115" s="3" t="str">
        <f t="shared" si="580"/>
        <v/>
      </c>
      <c r="CI115" s="3">
        <f t="shared" si="439"/>
        <v>0</v>
      </c>
      <c r="CJ115" s="3">
        <f t="shared" si="529"/>
        <v>1</v>
      </c>
      <c r="CK115" s="3">
        <f t="shared" si="621"/>
        <v>0</v>
      </c>
      <c r="CL115" s="3" t="str">
        <f t="shared" ca="1" si="581"/>
        <v xml:space="preserve"> </v>
      </c>
      <c r="CM115" s="3" t="str">
        <f t="shared" ca="1" si="543"/>
        <v/>
      </c>
      <c r="CN115" s="3" t="str">
        <f t="shared" ca="1" si="543"/>
        <v/>
      </c>
      <c r="CO115" s="3" t="str">
        <f t="shared" ca="1" si="543"/>
        <v/>
      </c>
      <c r="CP115" s="3" t="str">
        <f t="shared" ca="1" si="543"/>
        <v/>
      </c>
      <c r="CQ115" s="3" t="str">
        <f t="shared" ca="1" si="544"/>
        <v/>
      </c>
      <c r="CR115" s="3" t="str">
        <f t="shared" ca="1" si="441"/>
        <v/>
      </c>
      <c r="CS115" s="3" t="str">
        <f t="shared" ca="1" si="582"/>
        <v/>
      </c>
      <c r="CT115" s="3" t="str">
        <f t="shared" si="442"/>
        <v/>
      </c>
      <c r="CU115" s="37" t="e">
        <f t="shared" ca="1" si="443"/>
        <v>#N/A</v>
      </c>
      <c r="CW115" s="3" t="str">
        <f t="shared" ca="1" si="622"/>
        <v/>
      </c>
      <c r="CX115" s="3">
        <f t="shared" ca="1" si="530"/>
        <v>0</v>
      </c>
      <c r="CY115" s="2">
        <f t="shared" ca="1" si="445"/>
        <v>0</v>
      </c>
      <c r="CZ115" s="3" t="str">
        <f t="shared" ca="1" si="583"/>
        <v/>
      </c>
      <c r="DA115" s="3" t="str">
        <f t="shared" ca="1" si="584"/>
        <v/>
      </c>
      <c r="DB115" s="3" t="str">
        <f t="shared" ca="1" si="585"/>
        <v/>
      </c>
      <c r="DC115" s="3" t="str">
        <f t="shared" ca="1" si="586"/>
        <v/>
      </c>
      <c r="DD115" s="37" t="e">
        <f t="shared" ca="1" si="587"/>
        <v>#N/A</v>
      </c>
      <c r="DE115" s="3" t="str">
        <f t="shared" ca="1" si="623"/>
        <v/>
      </c>
      <c r="DF115" s="3">
        <f t="shared" ca="1" si="531"/>
        <v>0</v>
      </c>
      <c r="DG115" s="2">
        <f t="shared" ca="1" si="447"/>
        <v>0</v>
      </c>
      <c r="DH115" s="3" t="str">
        <f t="shared" ca="1" si="588"/>
        <v/>
      </c>
      <c r="DI115" s="3" t="str">
        <f t="shared" ca="1" si="568"/>
        <v/>
      </c>
      <c r="DJ115" s="3" t="str">
        <f t="shared" ca="1" si="589"/>
        <v/>
      </c>
      <c r="DK115" s="3" t="str">
        <f t="shared" ca="1" si="448"/>
        <v/>
      </c>
      <c r="DL115" s="37" t="e">
        <f t="shared" ca="1" si="590"/>
        <v>#N/A</v>
      </c>
      <c r="DN115" s="2" t="str">
        <f t="shared" si="373"/>
        <v xml:space="preserve"> </v>
      </c>
      <c r="DO115" s="3" t="str">
        <f t="shared" si="449"/>
        <v xml:space="preserve"> </v>
      </c>
      <c r="DP115" s="3" t="str">
        <f t="shared" si="450"/>
        <v xml:space="preserve"> </v>
      </c>
      <c r="DT115" s="37" t="e">
        <f t="shared" si="591"/>
        <v>#N/A</v>
      </c>
      <c r="DU115" s="7">
        <v>108</v>
      </c>
      <c r="DV115" s="7">
        <v>45</v>
      </c>
      <c r="DW115" s="7">
        <v>64</v>
      </c>
      <c r="DX115" s="7"/>
      <c r="DY115" s="7" t="e">
        <f t="shared" si="592"/>
        <v>#NUM!</v>
      </c>
      <c r="DZ115" s="7" t="e">
        <f t="shared" si="593"/>
        <v>#NUM!</v>
      </c>
      <c r="EA115" s="7" t="e">
        <f t="shared" si="594"/>
        <v>#NUM!</v>
      </c>
      <c r="EB115" s="7" t="e">
        <f t="shared" si="624"/>
        <v>#NUM!</v>
      </c>
      <c r="EC115" s="3" t="e">
        <f t="shared" si="595"/>
        <v>#NUM!</v>
      </c>
      <c r="ED115" s="3" t="str">
        <f t="shared" si="452"/>
        <v/>
      </c>
      <c r="EE115" s="3" t="e">
        <f t="shared" si="453"/>
        <v>#DIV/0!</v>
      </c>
      <c r="EF115" s="3" t="str">
        <f t="shared" si="454"/>
        <v/>
      </c>
      <c r="EG115" s="3" t="str">
        <f t="shared" si="455"/>
        <v/>
      </c>
      <c r="EH115" s="3" t="str">
        <f t="shared" si="456"/>
        <v/>
      </c>
      <c r="EI115" s="3" t="str">
        <f t="shared" si="457"/>
        <v/>
      </c>
      <c r="EJ115" s="3" t="e">
        <f t="shared" si="458"/>
        <v>#DIV/0!</v>
      </c>
      <c r="EK115" s="3" t="e">
        <f t="shared" si="459"/>
        <v>#DIV/0!</v>
      </c>
      <c r="EL115" s="3" t="str">
        <f t="shared" si="460"/>
        <v/>
      </c>
      <c r="EM115" s="3" t="str">
        <f t="shared" si="461"/>
        <v/>
      </c>
      <c r="EN115" s="3" t="str">
        <f t="shared" si="462"/>
        <v/>
      </c>
      <c r="EO115" s="3" t="e">
        <f t="shared" si="463"/>
        <v>#DIV/0!</v>
      </c>
      <c r="EP115" s="3" t="e">
        <f t="shared" si="464"/>
        <v>#DIV/0!</v>
      </c>
      <c r="EQ115" s="3" t="str">
        <f t="shared" si="465"/>
        <v/>
      </c>
      <c r="ER115" s="3" t="str">
        <f t="shared" si="466"/>
        <v/>
      </c>
      <c r="ES115" s="3" t="e">
        <f t="shared" si="467"/>
        <v>#DIV/0!</v>
      </c>
      <c r="ET115" s="3" t="e">
        <f t="shared" si="468"/>
        <v>#DIV/0!</v>
      </c>
      <c r="EU115" s="3" t="str">
        <f t="shared" si="469"/>
        <v/>
      </c>
      <c r="EV115" s="3" t="e">
        <f t="shared" si="470"/>
        <v>#DIV/0!</v>
      </c>
      <c r="EW115" s="3" t="e">
        <f t="shared" si="471"/>
        <v>#DIV/0!</v>
      </c>
      <c r="EX115" s="3" t="e">
        <f t="shared" si="472"/>
        <v>#NUM!</v>
      </c>
      <c r="EZ115" s="40">
        <f t="shared" si="596"/>
        <v>1</v>
      </c>
      <c r="FA115" s="9" t="e">
        <f t="shared" si="597"/>
        <v>#NUM!</v>
      </c>
      <c r="FB115" s="9" t="e">
        <f t="shared" si="598"/>
        <v>#N/A</v>
      </c>
      <c r="FC115" s="9" t="e">
        <f t="shared" si="599"/>
        <v>#N/A</v>
      </c>
      <c r="FD115" s="9" t="e">
        <f t="shared" si="600"/>
        <v>#N/A</v>
      </c>
      <c r="FE115" s="3" t="e">
        <f t="shared" si="473"/>
        <v>#NUM!</v>
      </c>
      <c r="FG115" s="3" t="str">
        <f t="shared" si="474"/>
        <v/>
      </c>
      <c r="FH115" s="3" t="e">
        <f t="shared" si="475"/>
        <v>#DIV/0!</v>
      </c>
      <c r="FI115" s="3" t="str">
        <f t="shared" si="476"/>
        <v/>
      </c>
      <c r="FJ115" s="3" t="str">
        <f t="shared" si="477"/>
        <v/>
      </c>
      <c r="FK115" s="3" t="str">
        <f t="shared" si="478"/>
        <v/>
      </c>
      <c r="FL115" s="3" t="str">
        <f t="shared" si="479"/>
        <v/>
      </c>
      <c r="FM115" s="3" t="e">
        <f t="shared" si="480"/>
        <v>#DIV/0!</v>
      </c>
      <c r="FN115" s="3" t="e">
        <f t="shared" si="481"/>
        <v>#DIV/0!</v>
      </c>
      <c r="FO115" s="3" t="str">
        <f t="shared" si="482"/>
        <v/>
      </c>
      <c r="FP115" s="3" t="str">
        <f t="shared" si="483"/>
        <v/>
      </c>
      <c r="FQ115" s="3" t="str">
        <f t="shared" si="484"/>
        <v/>
      </c>
      <c r="FR115" s="3" t="e">
        <f t="shared" si="485"/>
        <v>#DIV/0!</v>
      </c>
      <c r="FS115" s="3" t="e">
        <f t="shared" si="486"/>
        <v>#DIV/0!</v>
      </c>
      <c r="FT115" s="3" t="str">
        <f t="shared" si="487"/>
        <v/>
      </c>
      <c r="FU115" s="3" t="str">
        <f t="shared" si="488"/>
        <v/>
      </c>
      <c r="FV115" s="3" t="e">
        <f t="shared" si="489"/>
        <v>#DIV/0!</v>
      </c>
      <c r="FW115" s="3" t="e">
        <f t="shared" si="490"/>
        <v>#DIV/0!</v>
      </c>
      <c r="FX115" s="3" t="str">
        <f t="shared" si="491"/>
        <v/>
      </c>
      <c r="FY115" s="3" t="e">
        <f t="shared" si="492"/>
        <v>#DIV/0!</v>
      </c>
      <c r="FZ115" s="3" t="e">
        <f t="shared" si="493"/>
        <v>#DIV/0!</v>
      </c>
      <c r="GA115" s="3" t="e">
        <f t="shared" si="494"/>
        <v>#NUM!</v>
      </c>
      <c r="GB115" s="3" t="str">
        <f t="shared" si="495"/>
        <v/>
      </c>
      <c r="GC115" s="3" t="str">
        <f t="shared" si="496"/>
        <v/>
      </c>
      <c r="GD115" s="3" t="str">
        <f t="shared" si="497"/>
        <v/>
      </c>
      <c r="GE115" s="3" t="str">
        <f t="shared" si="498"/>
        <v/>
      </c>
      <c r="GF115" s="3" t="str">
        <f t="shared" si="499"/>
        <v/>
      </c>
      <c r="GG115" s="3" t="str">
        <f t="shared" si="500"/>
        <v/>
      </c>
      <c r="GI115" s="9" t="str">
        <f t="shared" si="532"/>
        <v/>
      </c>
      <c r="GJ115" s="9" t="str">
        <f t="shared" si="625"/>
        <v/>
      </c>
      <c r="GK115" s="9" t="str">
        <f t="shared" si="626"/>
        <v/>
      </c>
      <c r="GL115" s="41" t="e">
        <f t="shared" si="503"/>
        <v>#DIV/0!</v>
      </c>
      <c r="GM115" s="41" t="e">
        <f t="shared" si="504"/>
        <v>#DIV/0!</v>
      </c>
      <c r="GN115" s="41" t="e">
        <f t="shared" si="601"/>
        <v>#N/A</v>
      </c>
      <c r="GO115" s="41" t="e">
        <f t="shared" si="602"/>
        <v>#N/A</v>
      </c>
      <c r="GP115" s="3" t="e">
        <f t="shared" si="505"/>
        <v>#NUM!</v>
      </c>
      <c r="GQ115" s="55" t="e">
        <f t="shared" si="603"/>
        <v>#NUM!</v>
      </c>
      <c r="GR115" s="55" t="e">
        <f t="shared" si="604"/>
        <v>#NUM!</v>
      </c>
      <c r="GS115" s="3" t="e">
        <f t="shared" si="605"/>
        <v>#NUM!</v>
      </c>
      <c r="GT115" s="3" t="e">
        <f t="shared" si="606"/>
        <v>#NUM!</v>
      </c>
      <c r="GU115" s="3" t="e">
        <f t="shared" si="607"/>
        <v>#NUM!</v>
      </c>
      <c r="GV115" s="3" t="e">
        <f t="shared" si="608"/>
        <v>#NUM!</v>
      </c>
      <c r="GX115" s="37" t="e">
        <f t="shared" si="609"/>
        <v>#NUM!</v>
      </c>
      <c r="GZ115" s="3" t="e">
        <f t="shared" si="610"/>
        <v>#NUM!</v>
      </c>
      <c r="HA115" s="3" t="e">
        <f t="shared" ca="1" si="630"/>
        <v>#NUM!</v>
      </c>
      <c r="HB115" s="2" t="e">
        <f t="shared" ca="1" si="536"/>
        <v>#NUM!</v>
      </c>
      <c r="HC115" s="2" t="e">
        <f t="shared" ca="1" si="537"/>
        <v>#NUM!</v>
      </c>
      <c r="HD115" s="39" t="e">
        <f t="shared" ca="1" si="506"/>
        <v>#NUM!</v>
      </c>
      <c r="HF115" s="3" t="str">
        <f t="shared" si="611"/>
        <v/>
      </c>
      <c r="HG115" s="3" t="str">
        <f t="shared" si="612"/>
        <v/>
      </c>
      <c r="HH115" s="3" t="str">
        <f t="shared" ca="1" si="636"/>
        <v xml:space="preserve"> </v>
      </c>
      <c r="HI115" s="3" t="str">
        <f t="shared" ca="1" si="546"/>
        <v/>
      </c>
      <c r="HJ115" s="3" t="str">
        <f t="shared" ca="1" si="546"/>
        <v/>
      </c>
      <c r="HK115" s="3" t="str">
        <f t="shared" ca="1" si="546"/>
        <v/>
      </c>
      <c r="HL115" s="3" t="str">
        <f t="shared" ca="1" si="546"/>
        <v/>
      </c>
      <c r="HM115" s="3" t="str">
        <f t="shared" ca="1" si="547"/>
        <v/>
      </c>
      <c r="HN115" s="3" t="str">
        <f t="shared" ca="1" si="547"/>
        <v/>
      </c>
      <c r="HO115" s="3" t="str">
        <f t="shared" ca="1" si="547"/>
        <v/>
      </c>
      <c r="HP115" s="37" t="e">
        <f t="shared" ca="1" si="613"/>
        <v>#N/A</v>
      </c>
      <c r="HQ115" s="3" t="str">
        <f t="shared" ca="1" si="637"/>
        <v xml:space="preserve"> </v>
      </c>
      <c r="HR115" s="3" t="str">
        <f t="shared" ca="1" si="549"/>
        <v/>
      </c>
      <c r="HS115" s="3" t="str">
        <f t="shared" ca="1" si="549"/>
        <v/>
      </c>
      <c r="HT115" s="3" t="str">
        <f t="shared" ca="1" si="549"/>
        <v/>
      </c>
      <c r="HU115" s="3" t="str">
        <f t="shared" ca="1" si="549"/>
        <v/>
      </c>
      <c r="HV115" s="3" t="str">
        <f t="shared" ca="1" si="550"/>
        <v/>
      </c>
      <c r="HW115" s="3" t="str">
        <f t="shared" ca="1" si="550"/>
        <v/>
      </c>
      <c r="HX115" s="3" t="str">
        <f t="shared" ca="1" si="550"/>
        <v/>
      </c>
      <c r="HY115" s="37" t="e">
        <f t="shared" ca="1" si="614"/>
        <v>#N/A</v>
      </c>
      <c r="IA115" s="3" t="e">
        <f t="shared" ca="1" si="627"/>
        <v>#NUM!</v>
      </c>
      <c r="IB115" s="3" t="e">
        <f t="shared" ca="1" si="534"/>
        <v>#NUM!</v>
      </c>
      <c r="IC115" s="2" t="e">
        <f t="shared" ca="1" si="508"/>
        <v>#NUM!</v>
      </c>
      <c r="ID115" s="37" t="e">
        <f t="shared" ca="1" si="615"/>
        <v>#NUM!</v>
      </c>
      <c r="IE115" s="3" t="e">
        <f t="shared" ca="1" si="628"/>
        <v>#NUM!</v>
      </c>
      <c r="IF115" s="3" t="e">
        <f t="shared" ca="1" si="629"/>
        <v>#NUM!</v>
      </c>
      <c r="IG115" s="2" t="e">
        <f t="shared" ca="1" si="511"/>
        <v>#NUM!</v>
      </c>
      <c r="IH115" s="37" t="e">
        <f t="shared" ca="1" si="616"/>
        <v>#NUM!</v>
      </c>
      <c r="II115" s="3" t="e">
        <f t="shared" si="512"/>
        <v>#N/A</v>
      </c>
      <c r="IJ115" s="3" t="e">
        <f t="shared" si="513"/>
        <v>#N/A</v>
      </c>
      <c r="IK115" s="3" t="e">
        <f t="shared" ca="1" si="557"/>
        <v>#N/A</v>
      </c>
      <c r="IL115" s="3" t="e">
        <f t="shared" ca="1" si="558"/>
        <v>#N/A</v>
      </c>
      <c r="IM115" s="3" t="e">
        <f t="shared" ca="1" si="558"/>
        <v>#N/A</v>
      </c>
      <c r="IN115" s="3" t="e">
        <f t="shared" ca="1" si="558"/>
        <v>#N/A</v>
      </c>
      <c r="IO115" s="3" t="e">
        <f t="shared" ca="1" si="558"/>
        <v>#N/A</v>
      </c>
      <c r="IP115" s="3" t="e">
        <f t="shared" ca="1" si="559"/>
        <v>#N/A</v>
      </c>
      <c r="IQ115" s="3" t="e">
        <f t="shared" ca="1" si="559"/>
        <v>#N/A</v>
      </c>
      <c r="IR115" s="3" t="e">
        <f t="shared" ca="1" si="559"/>
        <v>#N/A</v>
      </c>
      <c r="IS115" s="3" t="e">
        <f t="shared" ca="1" si="559"/>
        <v>#N/A</v>
      </c>
      <c r="IT115" s="3" t="e">
        <f t="shared" ca="1" si="560"/>
        <v>#N/A</v>
      </c>
      <c r="IU115" s="3" t="e">
        <f t="shared" ca="1" si="560"/>
        <v>#N/A</v>
      </c>
      <c r="IV115" s="3" t="e">
        <f t="shared" ca="1" si="560"/>
        <v>#N/A</v>
      </c>
      <c r="IW115" s="3" t="e">
        <f t="shared" ca="1" si="560"/>
        <v>#N/A</v>
      </c>
      <c r="IX115" s="3" t="e">
        <f t="shared" ca="1" si="561"/>
        <v>#N/A</v>
      </c>
      <c r="IY115" s="3" t="e">
        <f t="shared" ca="1" si="561"/>
        <v>#N/A</v>
      </c>
      <c r="IZ115" s="37" t="e">
        <f t="shared" ca="1" si="617"/>
        <v>#N/A</v>
      </c>
      <c r="JB115" s="3" t="str">
        <f t="shared" si="514"/>
        <v/>
      </c>
      <c r="JC115" s="55" t="e">
        <f t="shared" si="618"/>
        <v>#NUM!</v>
      </c>
      <c r="JD115" s="41" t="e">
        <f t="shared" si="515"/>
        <v>#NUM!</v>
      </c>
      <c r="JE115" s="41" t="e">
        <f t="shared" si="516"/>
        <v>#NUM!</v>
      </c>
      <c r="JF115" s="3" t="e">
        <f t="shared" si="517"/>
        <v>#NUM!</v>
      </c>
      <c r="JG115" s="41" t="e">
        <f t="shared" si="518"/>
        <v>#NUM!</v>
      </c>
      <c r="JH115" s="41" t="e">
        <f t="shared" si="519"/>
        <v>#NUM!</v>
      </c>
      <c r="JJ115" s="37" t="e">
        <f t="shared" si="520"/>
        <v>#NUM!</v>
      </c>
      <c r="JL115" s="3" t="e">
        <f t="shared" si="521"/>
        <v>#NUM!</v>
      </c>
      <c r="JM115" s="3" t="e">
        <f t="shared" ca="1" si="631"/>
        <v>#NUM!</v>
      </c>
      <c r="JP115" s="37" t="e">
        <f t="shared" ca="1" si="522"/>
        <v>#NUM!</v>
      </c>
      <c r="JR115" s="37" t="str">
        <f t="shared" si="523"/>
        <v/>
      </c>
      <c r="JS115" s="3" t="str">
        <f t="shared" si="524"/>
        <v/>
      </c>
      <c r="JT115" s="3" t="str">
        <f t="shared" ca="1" si="638"/>
        <v xml:space="preserve"> </v>
      </c>
      <c r="JU115" s="3" t="str">
        <f t="shared" ca="1" si="552"/>
        <v/>
      </c>
      <c r="JV115" s="3" t="str">
        <f t="shared" ca="1" si="552"/>
        <v/>
      </c>
      <c r="JW115" s="3" t="str">
        <f t="shared" ca="1" si="552"/>
        <v/>
      </c>
      <c r="JX115" s="3" t="str">
        <f t="shared" ca="1" si="552"/>
        <v/>
      </c>
      <c r="JY115" s="3" t="str">
        <f t="shared" ca="1" si="553"/>
        <v/>
      </c>
      <c r="JZ115" s="3" t="str">
        <f t="shared" ca="1" si="553"/>
        <v/>
      </c>
      <c r="KA115" s="3" t="str">
        <f t="shared" ca="1" si="553"/>
        <v/>
      </c>
      <c r="KB115" s="3" t="e">
        <f t="shared" ca="1" si="525"/>
        <v>#N/A</v>
      </c>
      <c r="KC115" s="3" t="str">
        <f t="shared" ca="1" si="639"/>
        <v xml:space="preserve"> </v>
      </c>
      <c r="KD115" s="3" t="str">
        <f t="shared" ca="1" si="555"/>
        <v/>
      </c>
      <c r="KE115" s="3" t="str">
        <f t="shared" ca="1" si="555"/>
        <v/>
      </c>
      <c r="KF115" s="3" t="str">
        <f t="shared" ca="1" si="555"/>
        <v/>
      </c>
      <c r="KG115" s="3" t="str">
        <f t="shared" ca="1" si="555"/>
        <v/>
      </c>
      <c r="KH115" s="3" t="str">
        <f t="shared" ca="1" si="556"/>
        <v/>
      </c>
      <c r="KI115" s="3" t="str">
        <f t="shared" ca="1" si="556"/>
        <v/>
      </c>
      <c r="KJ115" s="3" t="str">
        <f t="shared" ca="1" si="556"/>
        <v/>
      </c>
      <c r="KK115" s="3" t="e">
        <f t="shared" ca="1" si="526"/>
        <v>#N/A</v>
      </c>
      <c r="KU115" s="3" t="e">
        <f t="shared" si="527"/>
        <v>#NUM!</v>
      </c>
      <c r="KV115" s="3" t="e">
        <f t="shared" si="528"/>
        <v>#NUM!</v>
      </c>
      <c r="KW115" s="3" t="e">
        <f t="shared" ca="1" si="562"/>
        <v>#NUM!</v>
      </c>
      <c r="KX115" s="3" t="e">
        <f t="shared" ca="1" si="563"/>
        <v>#NUM!</v>
      </c>
      <c r="KY115" s="3" t="e">
        <f t="shared" ca="1" si="563"/>
        <v>#NUM!</v>
      </c>
      <c r="KZ115" s="3" t="e">
        <f t="shared" ca="1" si="563"/>
        <v>#NUM!</v>
      </c>
      <c r="LA115" s="3" t="e">
        <f t="shared" ca="1" si="563"/>
        <v>#NUM!</v>
      </c>
      <c r="LB115" s="3" t="e">
        <f t="shared" ca="1" si="564"/>
        <v>#NUM!</v>
      </c>
      <c r="LC115" s="3" t="e">
        <f t="shared" ca="1" si="564"/>
        <v>#NUM!</v>
      </c>
      <c r="LD115" s="3" t="e">
        <f t="shared" ca="1" si="564"/>
        <v>#NUM!</v>
      </c>
      <c r="LE115" s="3" t="e">
        <f t="shared" ca="1" si="564"/>
        <v>#NUM!</v>
      </c>
      <c r="LF115" s="3" t="e">
        <f t="shared" ca="1" si="565"/>
        <v>#NUM!</v>
      </c>
      <c r="LG115" s="3" t="e">
        <f t="shared" ca="1" si="565"/>
        <v>#NUM!</v>
      </c>
      <c r="LH115" s="3" t="e">
        <f t="shared" ca="1" si="565"/>
        <v>#NUM!</v>
      </c>
      <c r="LI115" s="3" t="e">
        <f t="shared" ca="1" si="565"/>
        <v>#NUM!</v>
      </c>
      <c r="LJ115" s="3" t="e">
        <f t="shared" ca="1" si="566"/>
        <v>#NUM!</v>
      </c>
      <c r="LK115" s="3" t="e">
        <f t="shared" ca="1" si="566"/>
        <v>#NUM!</v>
      </c>
      <c r="LL115" s="37" t="e">
        <f t="shared" ca="1" si="619"/>
        <v>#NUM!</v>
      </c>
    </row>
    <row r="116" spans="1:324" s="3" customFormat="1">
      <c r="A116" s="42" t="e">
        <f>IF(D116="","",Data!C124)</f>
        <v>#N/A</v>
      </c>
      <c r="B116" s="5" t="e">
        <f>IF(D116="","",Data!B124)</f>
        <v>#N/A</v>
      </c>
      <c r="C116" s="3">
        <v>108</v>
      </c>
      <c r="D116" s="3" t="e">
        <f>IF(Data!C124="", NA(), Data!C124)</f>
        <v>#N/A</v>
      </c>
      <c r="E116" s="3" t="str">
        <f>IF(Data!C124="", " ", Data!D124)</f>
        <v xml:space="preserve"> </v>
      </c>
      <c r="F116" s="3" t="str">
        <f>IF(E116=" "," ",Data!F$26)</f>
        <v xml:space="preserve"> </v>
      </c>
      <c r="G116" s="3" t="str">
        <f>IF($C116&lt;Data!$F$37,"x"," ")</f>
        <v xml:space="preserve"> </v>
      </c>
      <c r="H116" s="3" t="e">
        <f>IF(I116="",#REF!,I116)</f>
        <v>#N/A</v>
      </c>
      <c r="I116" s="2" t="e">
        <f t="shared" si="403"/>
        <v>#N/A</v>
      </c>
      <c r="J116" s="3" t="str">
        <f>IF(AND(Data!$F$37&lt;&gt;""),IF(AD116=$E116,1,""))</f>
        <v/>
      </c>
      <c r="K116" s="3">
        <f>IF(AND(Data!$F$40&lt;&gt;""),IF(AE116=$E116,2,""))</f>
        <v>2</v>
      </c>
      <c r="L116" s="3" t="str">
        <f>IF(AND(Data!$F$43&lt;&gt;""),IF(AF116=$E116,3,""))</f>
        <v/>
      </c>
      <c r="M116" s="3" t="str">
        <f>IF(AND(Data!$F$46&lt;&gt;""),IF(AG116=$E116,4,""))</f>
        <v/>
      </c>
      <c r="N116" s="3" t="str">
        <f>IF(AND(Data!$F$49&lt;&gt;""),IF(AH116=$E116,5,""))</f>
        <v/>
      </c>
      <c r="O116" s="3" t="str">
        <f>IF(AND(Calc!$LQ$3&lt;&gt;""),IF(AI116=$E116,6,""))</f>
        <v/>
      </c>
      <c r="P116" s="3">
        <f t="shared" si="404"/>
        <v>2</v>
      </c>
      <c r="Q116" s="3">
        <f t="shared" si="405"/>
        <v>2</v>
      </c>
      <c r="R116" s="3" t="str">
        <f t="shared" si="406"/>
        <v/>
      </c>
      <c r="S116" s="3" t="str">
        <f t="shared" si="407"/>
        <v/>
      </c>
      <c r="T116" s="3" t="str">
        <f t="shared" si="408"/>
        <v/>
      </c>
      <c r="U116" s="3">
        <f t="shared" si="409"/>
        <v>2</v>
      </c>
      <c r="V116" s="3">
        <f t="shared" si="410"/>
        <v>2</v>
      </c>
      <c r="W116" s="3" t="str">
        <f t="shared" si="411"/>
        <v/>
      </c>
      <c r="X116" s="3" t="str">
        <f t="shared" si="412"/>
        <v/>
      </c>
      <c r="Y116" s="3">
        <f t="shared" si="413"/>
        <v>2</v>
      </c>
      <c r="Z116" s="3">
        <f t="shared" si="414"/>
        <v>2</v>
      </c>
      <c r="AA116" s="3" t="str">
        <f t="shared" si="415"/>
        <v/>
      </c>
      <c r="AB116" s="3">
        <f t="shared" si="416"/>
        <v>2</v>
      </c>
      <c r="AC116" s="49">
        <f t="shared" si="417"/>
        <v>2</v>
      </c>
      <c r="AD116" s="3" t="str">
        <f>IF($C116&lt;Data!$F$37,E116,"")</f>
        <v/>
      </c>
      <c r="AE116" s="3" t="str">
        <f>IF(AND($C116&gt;=Data!$F$37),IF($C116&lt;Data!$F$40,E116,""))</f>
        <v xml:space="preserve"> </v>
      </c>
      <c r="AF116" s="3" t="b">
        <f>IF(AND($C116&gt;=Data!$F$40),IF($C116&lt;Data!$F$43,E116,""))</f>
        <v>0</v>
      </c>
      <c r="AG116" s="3" t="b">
        <f>IF(AND($C116&gt;=Data!$F$43),IF($C116&lt;Data!$F$46,E116,""))</f>
        <v>0</v>
      </c>
      <c r="AH116" s="3" t="b">
        <f>IF(AND($C116&gt;=Data!$F$46),IF($C116&lt;Data!$F$49,E116,""))</f>
        <v>0</v>
      </c>
      <c r="AI116" s="3" t="b">
        <f>IF(AND($C116&gt;=Data!$F$49),IF($C116&lt;=Calc!$LQ$3,E116,""))</f>
        <v>0</v>
      </c>
      <c r="AJ116" s="3" t="str">
        <f t="shared" si="569"/>
        <v xml:space="preserve"> </v>
      </c>
      <c r="AK116" s="3" t="str">
        <f t="shared" si="350"/>
        <v/>
      </c>
      <c r="AL116" s="3" t="e">
        <f t="shared" si="418"/>
        <v>#NUM!</v>
      </c>
      <c r="AM116" s="3" t="str">
        <f t="shared" si="419"/>
        <v/>
      </c>
      <c r="AN116" s="3" t="str">
        <f t="shared" si="420"/>
        <v/>
      </c>
      <c r="AO116" s="3" t="str">
        <f t="shared" si="421"/>
        <v/>
      </c>
      <c r="AP116" s="3" t="str">
        <f t="shared" si="422"/>
        <v/>
      </c>
      <c r="AQ116" s="3" t="e">
        <f t="shared" si="632"/>
        <v>#NUM!</v>
      </c>
      <c r="AR116" s="3" t="e">
        <f t="shared" si="633"/>
        <v>#NUM!</v>
      </c>
      <c r="AS116" s="3" t="str">
        <f t="shared" si="634"/>
        <v/>
      </c>
      <c r="AT116" s="3" t="str">
        <f t="shared" si="423"/>
        <v/>
      </c>
      <c r="AU116" s="3" t="str">
        <f t="shared" si="424"/>
        <v/>
      </c>
      <c r="AV116" s="3" t="e">
        <f t="shared" si="425"/>
        <v>#NUM!</v>
      </c>
      <c r="AW116" s="3" t="e">
        <f t="shared" si="426"/>
        <v>#NUM!</v>
      </c>
      <c r="AX116" s="3" t="str">
        <f t="shared" si="427"/>
        <v/>
      </c>
      <c r="AY116" s="3" t="str">
        <f t="shared" si="428"/>
        <v/>
      </c>
      <c r="AZ116" s="3" t="e">
        <f t="shared" si="429"/>
        <v>#NUM!</v>
      </c>
      <c r="BA116" s="3" t="e">
        <f t="shared" si="430"/>
        <v>#NUM!</v>
      </c>
      <c r="BB116" s="3" t="str">
        <f t="shared" si="431"/>
        <v/>
      </c>
      <c r="BC116" s="3" t="e">
        <f t="shared" si="432"/>
        <v>#NUM!</v>
      </c>
      <c r="BD116" s="3" t="e">
        <f t="shared" si="433"/>
        <v>#NUM!</v>
      </c>
      <c r="BE116" s="3" t="e">
        <f t="shared" si="434"/>
        <v>#NUM!</v>
      </c>
      <c r="BF116" s="9" t="e">
        <f t="shared" si="570"/>
        <v>#N/A</v>
      </c>
      <c r="BG116" s="3" t="e">
        <f t="shared" si="571"/>
        <v>#N/A</v>
      </c>
      <c r="BH116" s="3" t="e">
        <f t="shared" si="567"/>
        <v>#N/A</v>
      </c>
      <c r="BI116" s="3" t="e">
        <f t="shared" si="435"/>
        <v>#NUM!</v>
      </c>
      <c r="BJ116" s="44" t="str">
        <f t="shared" si="436"/>
        <v/>
      </c>
      <c r="BK116" s="52">
        <f t="shared" si="572"/>
        <v>2</v>
      </c>
      <c r="BL116" s="52" t="str">
        <f t="shared" ca="1" si="635"/>
        <v xml:space="preserve"> </v>
      </c>
      <c r="BM116" s="52" t="str">
        <f t="shared" ca="1" si="539"/>
        <v xml:space="preserve"> </v>
      </c>
      <c r="BN116" s="52" t="str">
        <f t="shared" ca="1" si="539"/>
        <v xml:space="preserve"> </v>
      </c>
      <c r="BO116" s="52" t="str">
        <f t="shared" ca="1" si="539"/>
        <v xml:space="preserve"> </v>
      </c>
      <c r="BP116" s="52" t="str">
        <f t="shared" ca="1" si="539"/>
        <v xml:space="preserve"> </v>
      </c>
      <c r="BQ116" s="52" t="str">
        <f t="shared" ca="1" si="540"/>
        <v xml:space="preserve"> </v>
      </c>
      <c r="BR116" s="52" t="e">
        <f t="shared" ca="1" si="573"/>
        <v>#N/A</v>
      </c>
      <c r="BS116" s="52"/>
      <c r="BT116" s="3" t="str">
        <f t="shared" si="574"/>
        <v/>
      </c>
      <c r="BU116" s="3">
        <f t="shared" si="575"/>
        <v>0</v>
      </c>
      <c r="BV116" s="3">
        <f t="shared" si="437"/>
        <v>1</v>
      </c>
      <c r="BW116" s="3">
        <f t="shared" si="620"/>
        <v>0</v>
      </c>
      <c r="BX116" s="3" t="str">
        <f t="shared" ca="1" si="576"/>
        <v xml:space="preserve"> </v>
      </c>
      <c r="BY116" s="3" t="str">
        <f t="shared" ca="1" si="541"/>
        <v/>
      </c>
      <c r="BZ116" s="3" t="str">
        <f t="shared" ca="1" si="541"/>
        <v/>
      </c>
      <c r="CA116" s="3" t="str">
        <f t="shared" ca="1" si="541"/>
        <v/>
      </c>
      <c r="CB116" s="3" t="str">
        <f t="shared" ca="1" si="541"/>
        <v/>
      </c>
      <c r="CC116" s="3" t="str">
        <f t="shared" ca="1" si="542"/>
        <v/>
      </c>
      <c r="CD116" s="3" t="str">
        <f t="shared" ca="1" si="358"/>
        <v/>
      </c>
      <c r="CE116" s="3" t="str">
        <f t="shared" ca="1" si="577"/>
        <v/>
      </c>
      <c r="CF116" s="3" t="str">
        <f t="shared" si="578"/>
        <v/>
      </c>
      <c r="CG116" s="37" t="e">
        <f t="shared" ca="1" si="579"/>
        <v>#N/A</v>
      </c>
      <c r="CH116" s="3" t="str">
        <f t="shared" si="580"/>
        <v/>
      </c>
      <c r="CI116" s="3">
        <f t="shared" si="439"/>
        <v>0</v>
      </c>
      <c r="CJ116" s="3">
        <f t="shared" si="529"/>
        <v>1</v>
      </c>
      <c r="CK116" s="3">
        <f t="shared" si="621"/>
        <v>0</v>
      </c>
      <c r="CL116" s="3" t="str">
        <f t="shared" ca="1" si="581"/>
        <v xml:space="preserve"> </v>
      </c>
      <c r="CM116" s="3" t="str">
        <f t="shared" ca="1" si="543"/>
        <v/>
      </c>
      <c r="CN116" s="3" t="str">
        <f t="shared" ca="1" si="543"/>
        <v/>
      </c>
      <c r="CO116" s="3" t="str">
        <f t="shared" ca="1" si="543"/>
        <v/>
      </c>
      <c r="CP116" s="3" t="str">
        <f t="shared" ca="1" si="543"/>
        <v/>
      </c>
      <c r="CQ116" s="3" t="str">
        <f t="shared" ca="1" si="544"/>
        <v/>
      </c>
      <c r="CR116" s="3" t="str">
        <f t="shared" ca="1" si="441"/>
        <v/>
      </c>
      <c r="CS116" s="3" t="str">
        <f t="shared" ca="1" si="582"/>
        <v/>
      </c>
      <c r="CT116" s="3" t="str">
        <f t="shared" si="442"/>
        <v/>
      </c>
      <c r="CU116" s="37" t="e">
        <f t="shared" ca="1" si="443"/>
        <v>#N/A</v>
      </c>
      <c r="CW116" s="3" t="str">
        <f t="shared" ca="1" si="622"/>
        <v/>
      </c>
      <c r="CX116" s="3">
        <f t="shared" ca="1" si="530"/>
        <v>0</v>
      </c>
      <c r="CY116" s="2">
        <f t="shared" ca="1" si="445"/>
        <v>0</v>
      </c>
      <c r="CZ116" s="3" t="str">
        <f t="shared" ca="1" si="583"/>
        <v/>
      </c>
      <c r="DA116" s="3" t="str">
        <f t="shared" ca="1" si="584"/>
        <v/>
      </c>
      <c r="DB116" s="3" t="str">
        <f t="shared" ca="1" si="585"/>
        <v/>
      </c>
      <c r="DC116" s="3" t="str">
        <f t="shared" ca="1" si="586"/>
        <v/>
      </c>
      <c r="DD116" s="37" t="e">
        <f t="shared" ca="1" si="587"/>
        <v>#N/A</v>
      </c>
      <c r="DE116" s="3" t="str">
        <f t="shared" ca="1" si="623"/>
        <v/>
      </c>
      <c r="DF116" s="3">
        <f t="shared" ca="1" si="531"/>
        <v>0</v>
      </c>
      <c r="DG116" s="2">
        <f t="shared" ca="1" si="447"/>
        <v>0</v>
      </c>
      <c r="DH116" s="3" t="str">
        <f t="shared" ca="1" si="588"/>
        <v/>
      </c>
      <c r="DI116" s="3" t="str">
        <f t="shared" ca="1" si="568"/>
        <v/>
      </c>
      <c r="DJ116" s="3" t="str">
        <f t="shared" ca="1" si="589"/>
        <v/>
      </c>
      <c r="DK116" s="3" t="str">
        <f t="shared" ca="1" si="448"/>
        <v/>
      </c>
      <c r="DL116" s="37" t="e">
        <f t="shared" ca="1" si="590"/>
        <v>#N/A</v>
      </c>
      <c r="DN116" s="2" t="str">
        <f t="shared" si="373"/>
        <v xml:space="preserve"> </v>
      </c>
      <c r="DO116" s="3" t="str">
        <f t="shared" si="449"/>
        <v xml:space="preserve"> </v>
      </c>
      <c r="DP116" s="3" t="str">
        <f t="shared" si="450"/>
        <v xml:space="preserve"> </v>
      </c>
      <c r="DT116" s="37" t="e">
        <f t="shared" si="591"/>
        <v>#N/A</v>
      </c>
      <c r="DU116" s="7">
        <v>109</v>
      </c>
      <c r="DV116" s="7">
        <v>46</v>
      </c>
      <c r="DW116" s="7">
        <v>64</v>
      </c>
      <c r="DX116" s="7"/>
      <c r="DY116" s="7" t="e">
        <f t="shared" si="592"/>
        <v>#NUM!</v>
      </c>
      <c r="DZ116" s="7" t="e">
        <f t="shared" si="593"/>
        <v>#NUM!</v>
      </c>
      <c r="EA116" s="7" t="e">
        <f t="shared" si="594"/>
        <v>#NUM!</v>
      </c>
      <c r="EB116" s="7" t="e">
        <f t="shared" si="624"/>
        <v>#NUM!</v>
      </c>
      <c r="EC116" s="3" t="e">
        <f t="shared" si="595"/>
        <v>#NUM!</v>
      </c>
      <c r="ED116" s="3" t="str">
        <f t="shared" si="452"/>
        <v/>
      </c>
      <c r="EE116" s="3" t="e">
        <f t="shared" si="453"/>
        <v>#DIV/0!</v>
      </c>
      <c r="EF116" s="3" t="str">
        <f t="shared" si="454"/>
        <v/>
      </c>
      <c r="EG116" s="3" t="str">
        <f t="shared" si="455"/>
        <v/>
      </c>
      <c r="EH116" s="3" t="str">
        <f t="shared" si="456"/>
        <v/>
      </c>
      <c r="EI116" s="3" t="str">
        <f t="shared" si="457"/>
        <v/>
      </c>
      <c r="EJ116" s="3" t="e">
        <f t="shared" si="458"/>
        <v>#DIV/0!</v>
      </c>
      <c r="EK116" s="3" t="e">
        <f t="shared" si="459"/>
        <v>#DIV/0!</v>
      </c>
      <c r="EL116" s="3" t="str">
        <f t="shared" si="460"/>
        <v/>
      </c>
      <c r="EM116" s="3" t="str">
        <f t="shared" si="461"/>
        <v/>
      </c>
      <c r="EN116" s="3" t="str">
        <f t="shared" si="462"/>
        <v/>
      </c>
      <c r="EO116" s="3" t="e">
        <f t="shared" si="463"/>
        <v>#DIV/0!</v>
      </c>
      <c r="EP116" s="3" t="e">
        <f t="shared" si="464"/>
        <v>#DIV/0!</v>
      </c>
      <c r="EQ116" s="3" t="str">
        <f t="shared" si="465"/>
        <v/>
      </c>
      <c r="ER116" s="3" t="str">
        <f t="shared" si="466"/>
        <v/>
      </c>
      <c r="ES116" s="3" t="e">
        <f t="shared" si="467"/>
        <v>#DIV/0!</v>
      </c>
      <c r="ET116" s="3" t="e">
        <f t="shared" si="468"/>
        <v>#DIV/0!</v>
      </c>
      <c r="EU116" s="3" t="str">
        <f t="shared" si="469"/>
        <v/>
      </c>
      <c r="EV116" s="3" t="e">
        <f t="shared" si="470"/>
        <v>#DIV/0!</v>
      </c>
      <c r="EW116" s="3" t="e">
        <f t="shared" si="471"/>
        <v>#DIV/0!</v>
      </c>
      <c r="EX116" s="3" t="e">
        <f t="shared" si="472"/>
        <v>#NUM!</v>
      </c>
      <c r="EZ116" s="40">
        <f t="shared" si="596"/>
        <v>1</v>
      </c>
      <c r="FA116" s="9" t="e">
        <f t="shared" si="597"/>
        <v>#NUM!</v>
      </c>
      <c r="FB116" s="9" t="e">
        <f t="shared" si="598"/>
        <v>#N/A</v>
      </c>
      <c r="FC116" s="9" t="e">
        <f t="shared" si="599"/>
        <v>#N/A</v>
      </c>
      <c r="FD116" s="9" t="e">
        <f t="shared" si="600"/>
        <v>#N/A</v>
      </c>
      <c r="FE116" s="3" t="e">
        <f t="shared" si="473"/>
        <v>#NUM!</v>
      </c>
      <c r="FG116" s="3" t="str">
        <f t="shared" si="474"/>
        <v/>
      </c>
      <c r="FH116" s="3" t="e">
        <f t="shared" si="475"/>
        <v>#DIV/0!</v>
      </c>
      <c r="FI116" s="3" t="str">
        <f t="shared" si="476"/>
        <v/>
      </c>
      <c r="FJ116" s="3" t="str">
        <f t="shared" si="477"/>
        <v/>
      </c>
      <c r="FK116" s="3" t="str">
        <f t="shared" si="478"/>
        <v/>
      </c>
      <c r="FL116" s="3" t="str">
        <f t="shared" si="479"/>
        <v/>
      </c>
      <c r="FM116" s="3" t="e">
        <f t="shared" si="480"/>
        <v>#DIV/0!</v>
      </c>
      <c r="FN116" s="3" t="e">
        <f t="shared" si="481"/>
        <v>#DIV/0!</v>
      </c>
      <c r="FO116" s="3" t="str">
        <f t="shared" si="482"/>
        <v/>
      </c>
      <c r="FP116" s="3" t="str">
        <f t="shared" si="483"/>
        <v/>
      </c>
      <c r="FQ116" s="3" t="str">
        <f t="shared" si="484"/>
        <v/>
      </c>
      <c r="FR116" s="3" t="e">
        <f t="shared" si="485"/>
        <v>#DIV/0!</v>
      </c>
      <c r="FS116" s="3" t="e">
        <f t="shared" si="486"/>
        <v>#DIV/0!</v>
      </c>
      <c r="FT116" s="3" t="str">
        <f t="shared" si="487"/>
        <v/>
      </c>
      <c r="FU116" s="3" t="str">
        <f t="shared" si="488"/>
        <v/>
      </c>
      <c r="FV116" s="3" t="e">
        <f t="shared" si="489"/>
        <v>#DIV/0!</v>
      </c>
      <c r="FW116" s="3" t="e">
        <f t="shared" si="490"/>
        <v>#DIV/0!</v>
      </c>
      <c r="FX116" s="3" t="str">
        <f t="shared" si="491"/>
        <v/>
      </c>
      <c r="FY116" s="3" t="e">
        <f t="shared" si="492"/>
        <v>#DIV/0!</v>
      </c>
      <c r="FZ116" s="3" t="e">
        <f t="shared" si="493"/>
        <v>#DIV/0!</v>
      </c>
      <c r="GA116" s="3" t="e">
        <f t="shared" si="494"/>
        <v>#NUM!</v>
      </c>
      <c r="GB116" s="3" t="str">
        <f t="shared" si="495"/>
        <v/>
      </c>
      <c r="GC116" s="3" t="str">
        <f t="shared" si="496"/>
        <v/>
      </c>
      <c r="GD116" s="3" t="str">
        <f t="shared" si="497"/>
        <v/>
      </c>
      <c r="GE116" s="3" t="str">
        <f t="shared" si="498"/>
        <v/>
      </c>
      <c r="GF116" s="3" t="str">
        <f t="shared" si="499"/>
        <v/>
      </c>
      <c r="GG116" s="3" t="str">
        <f t="shared" si="500"/>
        <v/>
      </c>
      <c r="GI116" s="9" t="str">
        <f t="shared" si="532"/>
        <v/>
      </c>
      <c r="GJ116" s="9" t="str">
        <f t="shared" si="625"/>
        <v/>
      </c>
      <c r="GK116" s="9" t="str">
        <f t="shared" si="626"/>
        <v/>
      </c>
      <c r="GL116" s="41" t="e">
        <f t="shared" si="503"/>
        <v>#DIV/0!</v>
      </c>
      <c r="GM116" s="41" t="e">
        <f t="shared" si="504"/>
        <v>#DIV/0!</v>
      </c>
      <c r="GN116" s="41" t="e">
        <f t="shared" si="601"/>
        <v>#N/A</v>
      </c>
      <c r="GO116" s="41" t="e">
        <f t="shared" si="602"/>
        <v>#N/A</v>
      </c>
      <c r="GP116" s="3" t="e">
        <f t="shared" si="505"/>
        <v>#NUM!</v>
      </c>
      <c r="GQ116" s="55" t="e">
        <f t="shared" si="603"/>
        <v>#NUM!</v>
      </c>
      <c r="GR116" s="55" t="e">
        <f t="shared" si="604"/>
        <v>#NUM!</v>
      </c>
      <c r="GS116" s="3" t="e">
        <f t="shared" si="605"/>
        <v>#NUM!</v>
      </c>
      <c r="GT116" s="3" t="e">
        <f t="shared" si="606"/>
        <v>#NUM!</v>
      </c>
      <c r="GU116" s="3" t="e">
        <f t="shared" si="607"/>
        <v>#NUM!</v>
      </c>
      <c r="GV116" s="3" t="e">
        <f t="shared" si="608"/>
        <v>#NUM!</v>
      </c>
      <c r="GX116" s="37" t="e">
        <f t="shared" si="609"/>
        <v>#NUM!</v>
      </c>
      <c r="GZ116" s="3" t="e">
        <f t="shared" si="610"/>
        <v>#NUM!</v>
      </c>
      <c r="HA116" s="3" t="e">
        <f t="shared" ca="1" si="630"/>
        <v>#NUM!</v>
      </c>
      <c r="HB116" s="2" t="e">
        <f t="shared" ca="1" si="536"/>
        <v>#NUM!</v>
      </c>
      <c r="HC116" s="2" t="e">
        <f t="shared" ca="1" si="537"/>
        <v>#NUM!</v>
      </c>
      <c r="HD116" s="39" t="e">
        <f t="shared" ca="1" si="506"/>
        <v>#NUM!</v>
      </c>
      <c r="HF116" s="3" t="str">
        <f t="shared" si="611"/>
        <v/>
      </c>
      <c r="HG116" s="3" t="str">
        <f t="shared" si="612"/>
        <v/>
      </c>
      <c r="HH116" s="3" t="str">
        <f t="shared" ca="1" si="636"/>
        <v xml:space="preserve"> </v>
      </c>
      <c r="HI116" s="3" t="str">
        <f t="shared" ca="1" si="546"/>
        <v/>
      </c>
      <c r="HJ116" s="3" t="str">
        <f t="shared" ca="1" si="546"/>
        <v/>
      </c>
      <c r="HK116" s="3" t="str">
        <f t="shared" ca="1" si="546"/>
        <v/>
      </c>
      <c r="HL116" s="3" t="str">
        <f t="shared" ca="1" si="546"/>
        <v/>
      </c>
      <c r="HM116" s="3" t="str">
        <f t="shared" ca="1" si="547"/>
        <v/>
      </c>
      <c r="HN116" s="3" t="str">
        <f t="shared" ca="1" si="547"/>
        <v/>
      </c>
      <c r="HO116" s="3" t="str">
        <f t="shared" ca="1" si="547"/>
        <v/>
      </c>
      <c r="HP116" s="37" t="e">
        <f t="shared" ca="1" si="613"/>
        <v>#N/A</v>
      </c>
      <c r="HQ116" s="3" t="str">
        <f t="shared" ca="1" si="637"/>
        <v xml:space="preserve"> </v>
      </c>
      <c r="HR116" s="3" t="str">
        <f t="shared" ca="1" si="549"/>
        <v/>
      </c>
      <c r="HS116" s="3" t="str">
        <f t="shared" ca="1" si="549"/>
        <v/>
      </c>
      <c r="HT116" s="3" t="str">
        <f t="shared" ca="1" si="549"/>
        <v/>
      </c>
      <c r="HU116" s="3" t="str">
        <f t="shared" ca="1" si="549"/>
        <v/>
      </c>
      <c r="HV116" s="3" t="str">
        <f t="shared" ca="1" si="550"/>
        <v/>
      </c>
      <c r="HW116" s="3" t="str">
        <f t="shared" ca="1" si="550"/>
        <v/>
      </c>
      <c r="HX116" s="3" t="str">
        <f t="shared" ca="1" si="550"/>
        <v/>
      </c>
      <c r="HY116" s="37" t="e">
        <f t="shared" ca="1" si="614"/>
        <v>#N/A</v>
      </c>
      <c r="IA116" s="3" t="e">
        <f t="shared" ca="1" si="627"/>
        <v>#NUM!</v>
      </c>
      <c r="IB116" s="3" t="e">
        <f t="shared" ca="1" si="534"/>
        <v>#NUM!</v>
      </c>
      <c r="IC116" s="2" t="e">
        <f t="shared" ca="1" si="508"/>
        <v>#NUM!</v>
      </c>
      <c r="ID116" s="37" t="e">
        <f t="shared" ca="1" si="615"/>
        <v>#NUM!</v>
      </c>
      <c r="IE116" s="3" t="e">
        <f t="shared" ca="1" si="628"/>
        <v>#NUM!</v>
      </c>
      <c r="IF116" s="3" t="e">
        <f t="shared" ca="1" si="629"/>
        <v>#NUM!</v>
      </c>
      <c r="IG116" s="2" t="e">
        <f t="shared" ca="1" si="511"/>
        <v>#NUM!</v>
      </c>
      <c r="IH116" s="37" t="e">
        <f t="shared" ca="1" si="616"/>
        <v>#NUM!</v>
      </c>
      <c r="II116" s="3" t="e">
        <f t="shared" si="512"/>
        <v>#N/A</v>
      </c>
      <c r="IJ116" s="3" t="e">
        <f t="shared" si="513"/>
        <v>#N/A</v>
      </c>
      <c r="IK116" s="3" t="e">
        <f t="shared" ca="1" si="557"/>
        <v>#N/A</v>
      </c>
      <c r="IL116" s="3" t="e">
        <f t="shared" ca="1" si="558"/>
        <v>#N/A</v>
      </c>
      <c r="IM116" s="3" t="e">
        <f t="shared" ca="1" si="558"/>
        <v>#N/A</v>
      </c>
      <c r="IN116" s="3" t="e">
        <f t="shared" ca="1" si="558"/>
        <v>#N/A</v>
      </c>
      <c r="IO116" s="3" t="e">
        <f t="shared" ca="1" si="558"/>
        <v>#N/A</v>
      </c>
      <c r="IP116" s="3" t="e">
        <f t="shared" ca="1" si="559"/>
        <v>#N/A</v>
      </c>
      <c r="IQ116" s="3" t="e">
        <f t="shared" ca="1" si="559"/>
        <v>#N/A</v>
      </c>
      <c r="IR116" s="3" t="e">
        <f t="shared" ca="1" si="559"/>
        <v>#N/A</v>
      </c>
      <c r="IS116" s="3" t="e">
        <f t="shared" ca="1" si="559"/>
        <v>#N/A</v>
      </c>
      <c r="IT116" s="3" t="e">
        <f t="shared" ca="1" si="560"/>
        <v>#N/A</v>
      </c>
      <c r="IU116" s="3" t="e">
        <f t="shared" ca="1" si="560"/>
        <v>#N/A</v>
      </c>
      <c r="IV116" s="3" t="e">
        <f t="shared" ca="1" si="560"/>
        <v>#N/A</v>
      </c>
      <c r="IW116" s="3" t="e">
        <f t="shared" ca="1" si="560"/>
        <v>#N/A</v>
      </c>
      <c r="IX116" s="3" t="e">
        <f t="shared" ca="1" si="561"/>
        <v>#N/A</v>
      </c>
      <c r="IY116" s="3" t="e">
        <f t="shared" ca="1" si="561"/>
        <v>#N/A</v>
      </c>
      <c r="IZ116" s="37" t="e">
        <f t="shared" ca="1" si="617"/>
        <v>#N/A</v>
      </c>
      <c r="JB116" s="3" t="str">
        <f t="shared" si="514"/>
        <v/>
      </c>
      <c r="JC116" s="55" t="e">
        <f t="shared" si="618"/>
        <v>#NUM!</v>
      </c>
      <c r="JD116" s="41" t="e">
        <f t="shared" si="515"/>
        <v>#NUM!</v>
      </c>
      <c r="JE116" s="41" t="e">
        <f t="shared" si="516"/>
        <v>#NUM!</v>
      </c>
      <c r="JF116" s="3" t="e">
        <f t="shared" si="517"/>
        <v>#NUM!</v>
      </c>
      <c r="JG116" s="41" t="e">
        <f t="shared" si="518"/>
        <v>#NUM!</v>
      </c>
      <c r="JH116" s="41" t="e">
        <f t="shared" si="519"/>
        <v>#NUM!</v>
      </c>
      <c r="JJ116" s="37" t="e">
        <f t="shared" si="520"/>
        <v>#NUM!</v>
      </c>
      <c r="JL116" s="3" t="e">
        <f t="shared" si="521"/>
        <v>#NUM!</v>
      </c>
      <c r="JM116" s="3" t="e">
        <f t="shared" ca="1" si="631"/>
        <v>#NUM!</v>
      </c>
      <c r="JP116" s="37" t="e">
        <f t="shared" ca="1" si="522"/>
        <v>#NUM!</v>
      </c>
      <c r="JR116" s="37" t="str">
        <f t="shared" si="523"/>
        <v/>
      </c>
      <c r="JS116" s="3" t="str">
        <f t="shared" si="524"/>
        <v/>
      </c>
      <c r="JT116" s="3" t="str">
        <f t="shared" ca="1" si="638"/>
        <v xml:space="preserve"> </v>
      </c>
      <c r="JU116" s="3" t="str">
        <f t="shared" ca="1" si="552"/>
        <v/>
      </c>
      <c r="JV116" s="3" t="str">
        <f t="shared" ca="1" si="552"/>
        <v/>
      </c>
      <c r="JW116" s="3" t="str">
        <f t="shared" ca="1" si="552"/>
        <v/>
      </c>
      <c r="JX116" s="3" t="str">
        <f t="shared" ca="1" si="552"/>
        <v/>
      </c>
      <c r="JY116" s="3" t="str">
        <f t="shared" ca="1" si="553"/>
        <v/>
      </c>
      <c r="JZ116" s="3" t="str">
        <f t="shared" ca="1" si="553"/>
        <v/>
      </c>
      <c r="KA116" s="3" t="str">
        <f t="shared" ca="1" si="553"/>
        <v/>
      </c>
      <c r="KB116" s="3" t="e">
        <f t="shared" ca="1" si="525"/>
        <v>#N/A</v>
      </c>
      <c r="KC116" s="3" t="str">
        <f t="shared" ca="1" si="639"/>
        <v xml:space="preserve"> </v>
      </c>
      <c r="KD116" s="3" t="str">
        <f t="shared" ca="1" si="555"/>
        <v/>
      </c>
      <c r="KE116" s="3" t="str">
        <f t="shared" ca="1" si="555"/>
        <v/>
      </c>
      <c r="KF116" s="3" t="str">
        <f t="shared" ca="1" si="555"/>
        <v/>
      </c>
      <c r="KG116" s="3" t="str">
        <f t="shared" ca="1" si="555"/>
        <v/>
      </c>
      <c r="KH116" s="3" t="str">
        <f t="shared" ca="1" si="556"/>
        <v/>
      </c>
      <c r="KI116" s="3" t="str">
        <f t="shared" ca="1" si="556"/>
        <v/>
      </c>
      <c r="KJ116" s="3" t="str">
        <f t="shared" ca="1" si="556"/>
        <v/>
      </c>
      <c r="KK116" s="3" t="e">
        <f t="shared" ca="1" si="526"/>
        <v>#N/A</v>
      </c>
      <c r="KU116" s="3" t="e">
        <f t="shared" si="527"/>
        <v>#NUM!</v>
      </c>
      <c r="KV116" s="3" t="e">
        <f t="shared" si="528"/>
        <v>#NUM!</v>
      </c>
      <c r="KW116" s="3" t="e">
        <f t="shared" ca="1" si="562"/>
        <v>#NUM!</v>
      </c>
      <c r="KX116" s="3" t="e">
        <f t="shared" ca="1" si="563"/>
        <v>#NUM!</v>
      </c>
      <c r="KY116" s="3" t="e">
        <f t="shared" ca="1" si="563"/>
        <v>#NUM!</v>
      </c>
      <c r="KZ116" s="3" t="e">
        <f t="shared" ca="1" si="563"/>
        <v>#NUM!</v>
      </c>
      <c r="LA116" s="3" t="e">
        <f t="shared" ca="1" si="563"/>
        <v>#NUM!</v>
      </c>
      <c r="LB116" s="3" t="e">
        <f t="shared" ca="1" si="564"/>
        <v>#NUM!</v>
      </c>
      <c r="LC116" s="3" t="e">
        <f t="shared" ca="1" si="564"/>
        <v>#NUM!</v>
      </c>
      <c r="LD116" s="3" t="e">
        <f t="shared" ca="1" si="564"/>
        <v>#NUM!</v>
      </c>
      <c r="LE116" s="3" t="e">
        <f t="shared" ca="1" si="564"/>
        <v>#NUM!</v>
      </c>
      <c r="LF116" s="3" t="e">
        <f t="shared" ca="1" si="565"/>
        <v>#NUM!</v>
      </c>
      <c r="LG116" s="3" t="e">
        <f t="shared" ca="1" si="565"/>
        <v>#NUM!</v>
      </c>
      <c r="LH116" s="3" t="e">
        <f t="shared" ca="1" si="565"/>
        <v>#NUM!</v>
      </c>
      <c r="LI116" s="3" t="e">
        <f t="shared" ca="1" si="565"/>
        <v>#NUM!</v>
      </c>
      <c r="LJ116" s="3" t="e">
        <f t="shared" ca="1" si="566"/>
        <v>#NUM!</v>
      </c>
      <c r="LK116" s="3" t="e">
        <f t="shared" ca="1" si="566"/>
        <v>#NUM!</v>
      </c>
      <c r="LL116" s="37" t="e">
        <f t="shared" ca="1" si="619"/>
        <v>#NUM!</v>
      </c>
    </row>
    <row r="117" spans="1:324" s="3" customFormat="1">
      <c r="A117" s="42" t="e">
        <f>IF(D117="","",Data!C125)</f>
        <v>#N/A</v>
      </c>
      <c r="B117" s="5" t="e">
        <f>IF(D117="","",Data!B125)</f>
        <v>#N/A</v>
      </c>
      <c r="C117" s="3">
        <v>109</v>
      </c>
      <c r="D117" s="3" t="e">
        <f>IF(Data!C125="", NA(), Data!C125)</f>
        <v>#N/A</v>
      </c>
      <c r="E117" s="3" t="str">
        <f>IF(Data!C125="", " ", Data!D125)</f>
        <v xml:space="preserve"> </v>
      </c>
      <c r="F117" s="3" t="str">
        <f>IF(E117=" "," ",Data!F$26)</f>
        <v xml:space="preserve"> </v>
      </c>
      <c r="G117" s="3" t="str">
        <f>IF($C117&lt;Data!$F$37,"x"," ")</f>
        <v xml:space="preserve"> </v>
      </c>
      <c r="H117" s="3" t="e">
        <f>IF(I117="",#REF!,I117)</f>
        <v>#N/A</v>
      </c>
      <c r="I117" s="2" t="e">
        <f t="shared" si="403"/>
        <v>#N/A</v>
      </c>
      <c r="J117" s="3" t="str">
        <f>IF(AND(Data!$F$37&lt;&gt;""),IF(AD117=$E117,1,""))</f>
        <v/>
      </c>
      <c r="K117" s="3">
        <f>IF(AND(Data!$F$40&lt;&gt;""),IF(AE117=$E117,2,""))</f>
        <v>2</v>
      </c>
      <c r="L117" s="3" t="str">
        <f>IF(AND(Data!$F$43&lt;&gt;""),IF(AF117=$E117,3,""))</f>
        <v/>
      </c>
      <c r="M117" s="3" t="str">
        <f>IF(AND(Data!$F$46&lt;&gt;""),IF(AG117=$E117,4,""))</f>
        <v/>
      </c>
      <c r="N117" s="3" t="str">
        <f>IF(AND(Data!$F$49&lt;&gt;""),IF(AH117=$E117,5,""))</f>
        <v/>
      </c>
      <c r="O117" s="3" t="str">
        <f>IF(AND(Calc!$LQ$3&lt;&gt;""),IF(AI117=$E117,6,""))</f>
        <v/>
      </c>
      <c r="P117" s="3">
        <f t="shared" si="404"/>
        <v>2</v>
      </c>
      <c r="Q117" s="3">
        <f t="shared" si="405"/>
        <v>2</v>
      </c>
      <c r="R117" s="3" t="str">
        <f t="shared" si="406"/>
        <v/>
      </c>
      <c r="S117" s="3" t="str">
        <f t="shared" si="407"/>
        <v/>
      </c>
      <c r="T117" s="3" t="str">
        <f t="shared" si="408"/>
        <v/>
      </c>
      <c r="U117" s="3">
        <f t="shared" si="409"/>
        <v>2</v>
      </c>
      <c r="V117" s="3">
        <f t="shared" si="410"/>
        <v>2</v>
      </c>
      <c r="W117" s="3" t="str">
        <f t="shared" si="411"/>
        <v/>
      </c>
      <c r="X117" s="3" t="str">
        <f t="shared" si="412"/>
        <v/>
      </c>
      <c r="Y117" s="3">
        <f t="shared" si="413"/>
        <v>2</v>
      </c>
      <c r="Z117" s="3">
        <f t="shared" si="414"/>
        <v>2</v>
      </c>
      <c r="AA117" s="3" t="str">
        <f t="shared" si="415"/>
        <v/>
      </c>
      <c r="AB117" s="3">
        <f t="shared" si="416"/>
        <v>2</v>
      </c>
      <c r="AC117" s="49">
        <f t="shared" si="417"/>
        <v>2</v>
      </c>
      <c r="AD117" s="3" t="str">
        <f>IF($C117&lt;Data!$F$37,E117,"")</f>
        <v/>
      </c>
      <c r="AE117" s="3" t="str">
        <f>IF(AND($C117&gt;=Data!$F$37),IF($C117&lt;Data!$F$40,E117,""))</f>
        <v xml:space="preserve"> </v>
      </c>
      <c r="AF117" s="3" t="b">
        <f>IF(AND($C117&gt;=Data!$F$40),IF($C117&lt;Data!$F$43,E117,""))</f>
        <v>0</v>
      </c>
      <c r="AG117" s="3" t="b">
        <f>IF(AND($C117&gt;=Data!$F$43),IF($C117&lt;Data!$F$46,E117,""))</f>
        <v>0</v>
      </c>
      <c r="AH117" s="3" t="b">
        <f>IF(AND($C117&gt;=Data!$F$46),IF($C117&lt;Data!$F$49,E117,""))</f>
        <v>0</v>
      </c>
      <c r="AI117" s="3" t="b">
        <f>IF(AND($C117&gt;=Data!$F$49),IF($C117&lt;=Calc!$LQ$3,E117,""))</f>
        <v>0</v>
      </c>
      <c r="AJ117" s="3" t="str">
        <f t="shared" si="569"/>
        <v xml:space="preserve"> </v>
      </c>
      <c r="AK117" s="3" t="str">
        <f t="shared" si="350"/>
        <v/>
      </c>
      <c r="AL117" s="3" t="e">
        <f t="shared" si="418"/>
        <v>#NUM!</v>
      </c>
      <c r="AM117" s="3" t="str">
        <f t="shared" si="419"/>
        <v/>
      </c>
      <c r="AN117" s="3" t="str">
        <f t="shared" si="420"/>
        <v/>
      </c>
      <c r="AO117" s="3" t="str">
        <f t="shared" si="421"/>
        <v/>
      </c>
      <c r="AP117" s="3" t="str">
        <f t="shared" si="422"/>
        <v/>
      </c>
      <c r="AQ117" s="3" t="e">
        <f t="shared" si="632"/>
        <v>#NUM!</v>
      </c>
      <c r="AR117" s="3" t="e">
        <f t="shared" si="633"/>
        <v>#NUM!</v>
      </c>
      <c r="AS117" s="3" t="str">
        <f t="shared" si="634"/>
        <v/>
      </c>
      <c r="AT117" s="3" t="str">
        <f t="shared" si="423"/>
        <v/>
      </c>
      <c r="AU117" s="3" t="str">
        <f t="shared" si="424"/>
        <v/>
      </c>
      <c r="AV117" s="3" t="e">
        <f t="shared" si="425"/>
        <v>#NUM!</v>
      </c>
      <c r="AW117" s="3" t="e">
        <f t="shared" si="426"/>
        <v>#NUM!</v>
      </c>
      <c r="AX117" s="3" t="str">
        <f t="shared" si="427"/>
        <v/>
      </c>
      <c r="AY117" s="3" t="str">
        <f t="shared" si="428"/>
        <v/>
      </c>
      <c r="AZ117" s="3" t="e">
        <f t="shared" si="429"/>
        <v>#NUM!</v>
      </c>
      <c r="BA117" s="3" t="e">
        <f t="shared" si="430"/>
        <v>#NUM!</v>
      </c>
      <c r="BB117" s="3" t="str">
        <f t="shared" si="431"/>
        <v/>
      </c>
      <c r="BC117" s="3" t="e">
        <f t="shared" si="432"/>
        <v>#NUM!</v>
      </c>
      <c r="BD117" s="3" t="e">
        <f t="shared" si="433"/>
        <v>#NUM!</v>
      </c>
      <c r="BE117" s="3" t="e">
        <f t="shared" si="434"/>
        <v>#NUM!</v>
      </c>
      <c r="BF117" s="9" t="e">
        <f t="shared" si="570"/>
        <v>#N/A</v>
      </c>
      <c r="BG117" s="3" t="e">
        <f t="shared" si="571"/>
        <v>#N/A</v>
      </c>
      <c r="BH117" s="3" t="e">
        <f t="shared" si="567"/>
        <v>#N/A</v>
      </c>
      <c r="BI117" s="3" t="e">
        <f t="shared" si="435"/>
        <v>#NUM!</v>
      </c>
      <c r="BJ117" s="44" t="str">
        <f t="shared" si="436"/>
        <v/>
      </c>
      <c r="BK117" s="52">
        <f t="shared" si="572"/>
        <v>2</v>
      </c>
      <c r="BL117" s="52" t="str">
        <f t="shared" ca="1" si="635"/>
        <v xml:space="preserve"> </v>
      </c>
      <c r="BM117" s="52" t="str">
        <f t="shared" ca="1" si="539"/>
        <v xml:space="preserve"> </v>
      </c>
      <c r="BN117" s="52" t="str">
        <f t="shared" ca="1" si="539"/>
        <v xml:space="preserve"> </v>
      </c>
      <c r="BO117" s="52" t="str">
        <f t="shared" ca="1" si="539"/>
        <v xml:space="preserve"> </v>
      </c>
      <c r="BP117" s="52" t="str">
        <f t="shared" ca="1" si="539"/>
        <v xml:space="preserve"> </v>
      </c>
      <c r="BQ117" s="52" t="str">
        <f t="shared" ca="1" si="540"/>
        <v xml:space="preserve"> </v>
      </c>
      <c r="BR117" s="52" t="e">
        <f t="shared" ca="1" si="573"/>
        <v>#N/A</v>
      </c>
      <c r="BS117" s="52"/>
      <c r="BT117" s="3" t="str">
        <f t="shared" si="574"/>
        <v/>
      </c>
      <c r="BU117" s="3">
        <f t="shared" si="575"/>
        <v>0</v>
      </c>
      <c r="BV117" s="3">
        <f t="shared" si="437"/>
        <v>1</v>
      </c>
      <c r="BW117" s="3">
        <f t="shared" si="620"/>
        <v>0</v>
      </c>
      <c r="BX117" s="3" t="str">
        <f t="shared" ca="1" si="576"/>
        <v xml:space="preserve"> </v>
      </c>
      <c r="BY117" s="3" t="str">
        <f t="shared" ca="1" si="541"/>
        <v/>
      </c>
      <c r="BZ117" s="3" t="str">
        <f t="shared" ca="1" si="541"/>
        <v/>
      </c>
      <c r="CA117" s="3" t="str">
        <f t="shared" ca="1" si="541"/>
        <v/>
      </c>
      <c r="CB117" s="3" t="str">
        <f t="shared" ca="1" si="541"/>
        <v/>
      </c>
      <c r="CC117" s="3" t="str">
        <f t="shared" ca="1" si="542"/>
        <v/>
      </c>
      <c r="CD117" s="3" t="str">
        <f t="shared" ca="1" si="358"/>
        <v/>
      </c>
      <c r="CE117" s="3" t="str">
        <f t="shared" ca="1" si="577"/>
        <v/>
      </c>
      <c r="CF117" s="3" t="str">
        <f t="shared" si="578"/>
        <v/>
      </c>
      <c r="CG117" s="37" t="e">
        <f t="shared" ca="1" si="579"/>
        <v>#N/A</v>
      </c>
      <c r="CH117" s="3" t="str">
        <f t="shared" si="580"/>
        <v/>
      </c>
      <c r="CI117" s="3">
        <f t="shared" si="439"/>
        <v>0</v>
      </c>
      <c r="CJ117" s="3">
        <f t="shared" si="529"/>
        <v>1</v>
      </c>
      <c r="CK117" s="3">
        <f t="shared" si="621"/>
        <v>0</v>
      </c>
      <c r="CL117" s="3" t="str">
        <f t="shared" ca="1" si="581"/>
        <v xml:space="preserve"> </v>
      </c>
      <c r="CM117" s="3" t="str">
        <f t="shared" ca="1" si="543"/>
        <v/>
      </c>
      <c r="CN117" s="3" t="str">
        <f t="shared" ca="1" si="543"/>
        <v/>
      </c>
      <c r="CO117" s="3" t="str">
        <f t="shared" ca="1" si="543"/>
        <v/>
      </c>
      <c r="CP117" s="3" t="str">
        <f t="shared" ca="1" si="543"/>
        <v/>
      </c>
      <c r="CQ117" s="3" t="str">
        <f t="shared" ca="1" si="544"/>
        <v/>
      </c>
      <c r="CR117" s="3" t="str">
        <f t="shared" ca="1" si="441"/>
        <v/>
      </c>
      <c r="CS117" s="3" t="str">
        <f t="shared" ca="1" si="582"/>
        <v/>
      </c>
      <c r="CT117" s="3" t="str">
        <f t="shared" si="442"/>
        <v/>
      </c>
      <c r="CU117" s="37" t="e">
        <f t="shared" ca="1" si="443"/>
        <v>#N/A</v>
      </c>
      <c r="CW117" s="3" t="str">
        <f t="shared" ca="1" si="622"/>
        <v/>
      </c>
      <c r="CX117" s="3">
        <f t="shared" ca="1" si="530"/>
        <v>0</v>
      </c>
      <c r="CY117" s="2">
        <f t="shared" ca="1" si="445"/>
        <v>0</v>
      </c>
      <c r="CZ117" s="3" t="str">
        <f t="shared" ca="1" si="583"/>
        <v/>
      </c>
      <c r="DA117" s="3" t="str">
        <f t="shared" ca="1" si="584"/>
        <v/>
      </c>
      <c r="DB117" s="3" t="str">
        <f t="shared" ca="1" si="585"/>
        <v/>
      </c>
      <c r="DC117" s="3" t="str">
        <f t="shared" ca="1" si="586"/>
        <v/>
      </c>
      <c r="DD117" s="37" t="e">
        <f t="shared" ca="1" si="587"/>
        <v>#N/A</v>
      </c>
      <c r="DE117" s="3" t="str">
        <f t="shared" ca="1" si="623"/>
        <v/>
      </c>
      <c r="DF117" s="3">
        <f t="shared" ca="1" si="531"/>
        <v>0</v>
      </c>
      <c r="DG117" s="2">
        <f t="shared" ca="1" si="447"/>
        <v>0</v>
      </c>
      <c r="DH117" s="3" t="str">
        <f t="shared" ca="1" si="588"/>
        <v/>
      </c>
      <c r="DI117" s="3" t="str">
        <f t="shared" ca="1" si="568"/>
        <v/>
      </c>
      <c r="DJ117" s="3" t="str">
        <f t="shared" ca="1" si="589"/>
        <v/>
      </c>
      <c r="DK117" s="3" t="str">
        <f t="shared" ca="1" si="448"/>
        <v/>
      </c>
      <c r="DL117" s="37" t="e">
        <f t="shared" ca="1" si="590"/>
        <v>#N/A</v>
      </c>
      <c r="DN117" s="2" t="str">
        <f t="shared" si="373"/>
        <v xml:space="preserve"> </v>
      </c>
      <c r="DO117" s="3" t="str">
        <f t="shared" si="449"/>
        <v xml:space="preserve"> </v>
      </c>
      <c r="DP117" s="3" t="str">
        <f t="shared" si="450"/>
        <v xml:space="preserve"> </v>
      </c>
      <c r="DT117" s="37" t="e">
        <f t="shared" si="591"/>
        <v>#N/A</v>
      </c>
      <c r="DU117" s="7">
        <v>110</v>
      </c>
      <c r="DV117" s="7">
        <v>46</v>
      </c>
      <c r="DW117" s="7">
        <v>65</v>
      </c>
      <c r="DX117" s="7"/>
      <c r="DY117" s="7" t="e">
        <f t="shared" si="592"/>
        <v>#NUM!</v>
      </c>
      <c r="DZ117" s="7" t="e">
        <f t="shared" si="593"/>
        <v>#NUM!</v>
      </c>
      <c r="EA117" s="7" t="e">
        <f t="shared" si="594"/>
        <v>#NUM!</v>
      </c>
      <c r="EB117" s="7" t="e">
        <f t="shared" si="624"/>
        <v>#NUM!</v>
      </c>
      <c r="EC117" s="3" t="e">
        <f t="shared" si="595"/>
        <v>#NUM!</v>
      </c>
      <c r="ED117" s="3" t="str">
        <f t="shared" si="452"/>
        <v/>
      </c>
      <c r="EE117" s="3" t="e">
        <f t="shared" si="453"/>
        <v>#DIV/0!</v>
      </c>
      <c r="EF117" s="3" t="str">
        <f t="shared" si="454"/>
        <v/>
      </c>
      <c r="EG117" s="3" t="str">
        <f t="shared" si="455"/>
        <v/>
      </c>
      <c r="EH117" s="3" t="str">
        <f t="shared" si="456"/>
        <v/>
      </c>
      <c r="EI117" s="3" t="str">
        <f t="shared" si="457"/>
        <v/>
      </c>
      <c r="EJ117" s="3" t="e">
        <f t="shared" si="458"/>
        <v>#DIV/0!</v>
      </c>
      <c r="EK117" s="3" t="e">
        <f t="shared" si="459"/>
        <v>#DIV/0!</v>
      </c>
      <c r="EL117" s="3" t="str">
        <f t="shared" si="460"/>
        <v/>
      </c>
      <c r="EM117" s="3" t="str">
        <f t="shared" si="461"/>
        <v/>
      </c>
      <c r="EN117" s="3" t="str">
        <f t="shared" si="462"/>
        <v/>
      </c>
      <c r="EO117" s="3" t="e">
        <f t="shared" si="463"/>
        <v>#DIV/0!</v>
      </c>
      <c r="EP117" s="3" t="e">
        <f t="shared" si="464"/>
        <v>#DIV/0!</v>
      </c>
      <c r="EQ117" s="3" t="str">
        <f t="shared" si="465"/>
        <v/>
      </c>
      <c r="ER117" s="3" t="str">
        <f t="shared" si="466"/>
        <v/>
      </c>
      <c r="ES117" s="3" t="e">
        <f t="shared" si="467"/>
        <v>#DIV/0!</v>
      </c>
      <c r="ET117" s="3" t="e">
        <f t="shared" si="468"/>
        <v>#DIV/0!</v>
      </c>
      <c r="EU117" s="3" t="str">
        <f t="shared" si="469"/>
        <v/>
      </c>
      <c r="EV117" s="3" t="e">
        <f t="shared" si="470"/>
        <v>#DIV/0!</v>
      </c>
      <c r="EW117" s="3" t="e">
        <f t="shared" si="471"/>
        <v>#DIV/0!</v>
      </c>
      <c r="EX117" s="3" t="e">
        <f t="shared" si="472"/>
        <v>#NUM!</v>
      </c>
      <c r="EZ117" s="40">
        <f t="shared" si="596"/>
        <v>1</v>
      </c>
      <c r="FA117" s="9" t="e">
        <f t="shared" si="597"/>
        <v>#NUM!</v>
      </c>
      <c r="FB117" s="9" t="e">
        <f t="shared" si="598"/>
        <v>#N/A</v>
      </c>
      <c r="FC117" s="9" t="e">
        <f t="shared" si="599"/>
        <v>#N/A</v>
      </c>
      <c r="FD117" s="9" t="e">
        <f t="shared" si="600"/>
        <v>#N/A</v>
      </c>
      <c r="FE117" s="3" t="e">
        <f t="shared" si="473"/>
        <v>#NUM!</v>
      </c>
      <c r="FG117" s="3" t="str">
        <f t="shared" si="474"/>
        <v/>
      </c>
      <c r="FH117" s="3" t="e">
        <f t="shared" si="475"/>
        <v>#DIV/0!</v>
      </c>
      <c r="FI117" s="3" t="str">
        <f t="shared" si="476"/>
        <v/>
      </c>
      <c r="FJ117" s="3" t="str">
        <f t="shared" si="477"/>
        <v/>
      </c>
      <c r="FK117" s="3" t="str">
        <f t="shared" si="478"/>
        <v/>
      </c>
      <c r="FL117" s="3" t="str">
        <f t="shared" si="479"/>
        <v/>
      </c>
      <c r="FM117" s="3" t="e">
        <f t="shared" si="480"/>
        <v>#DIV/0!</v>
      </c>
      <c r="FN117" s="3" t="e">
        <f t="shared" si="481"/>
        <v>#DIV/0!</v>
      </c>
      <c r="FO117" s="3" t="str">
        <f t="shared" si="482"/>
        <v/>
      </c>
      <c r="FP117" s="3" t="str">
        <f t="shared" si="483"/>
        <v/>
      </c>
      <c r="FQ117" s="3" t="str">
        <f t="shared" si="484"/>
        <v/>
      </c>
      <c r="FR117" s="3" t="e">
        <f t="shared" si="485"/>
        <v>#DIV/0!</v>
      </c>
      <c r="FS117" s="3" t="e">
        <f t="shared" si="486"/>
        <v>#DIV/0!</v>
      </c>
      <c r="FT117" s="3" t="str">
        <f t="shared" si="487"/>
        <v/>
      </c>
      <c r="FU117" s="3" t="str">
        <f t="shared" si="488"/>
        <v/>
      </c>
      <c r="FV117" s="3" t="e">
        <f t="shared" si="489"/>
        <v>#DIV/0!</v>
      </c>
      <c r="FW117" s="3" t="e">
        <f t="shared" si="490"/>
        <v>#DIV/0!</v>
      </c>
      <c r="FX117" s="3" t="str">
        <f t="shared" si="491"/>
        <v/>
      </c>
      <c r="FY117" s="3" t="e">
        <f t="shared" si="492"/>
        <v>#DIV/0!</v>
      </c>
      <c r="FZ117" s="3" t="e">
        <f t="shared" si="493"/>
        <v>#DIV/0!</v>
      </c>
      <c r="GA117" s="3" t="e">
        <f t="shared" si="494"/>
        <v>#NUM!</v>
      </c>
      <c r="GB117" s="3" t="str">
        <f t="shared" si="495"/>
        <v/>
      </c>
      <c r="GC117" s="3" t="str">
        <f t="shared" si="496"/>
        <v/>
      </c>
      <c r="GD117" s="3" t="str">
        <f t="shared" si="497"/>
        <v/>
      </c>
      <c r="GE117" s="3" t="str">
        <f t="shared" si="498"/>
        <v/>
      </c>
      <c r="GF117" s="3" t="str">
        <f t="shared" si="499"/>
        <v/>
      </c>
      <c r="GG117" s="3" t="str">
        <f t="shared" si="500"/>
        <v/>
      </c>
      <c r="GI117" s="9" t="str">
        <f t="shared" si="532"/>
        <v/>
      </c>
      <c r="GJ117" s="9" t="str">
        <f t="shared" si="625"/>
        <v/>
      </c>
      <c r="GK117" s="9" t="str">
        <f t="shared" si="626"/>
        <v/>
      </c>
      <c r="GL117" s="41" t="e">
        <f t="shared" si="503"/>
        <v>#DIV/0!</v>
      </c>
      <c r="GM117" s="41" t="e">
        <f t="shared" si="504"/>
        <v>#DIV/0!</v>
      </c>
      <c r="GN117" s="41" t="e">
        <f t="shared" si="601"/>
        <v>#N/A</v>
      </c>
      <c r="GO117" s="41" t="e">
        <f t="shared" si="602"/>
        <v>#N/A</v>
      </c>
      <c r="GP117" s="3" t="e">
        <f t="shared" si="505"/>
        <v>#NUM!</v>
      </c>
      <c r="GQ117" s="55" t="e">
        <f t="shared" si="603"/>
        <v>#NUM!</v>
      </c>
      <c r="GR117" s="55" t="e">
        <f t="shared" si="604"/>
        <v>#NUM!</v>
      </c>
      <c r="GS117" s="3" t="e">
        <f t="shared" si="605"/>
        <v>#NUM!</v>
      </c>
      <c r="GT117" s="3" t="e">
        <f t="shared" si="606"/>
        <v>#NUM!</v>
      </c>
      <c r="GU117" s="3" t="e">
        <f t="shared" si="607"/>
        <v>#NUM!</v>
      </c>
      <c r="GV117" s="3" t="e">
        <f t="shared" si="608"/>
        <v>#NUM!</v>
      </c>
      <c r="GX117" s="37" t="e">
        <f t="shared" si="609"/>
        <v>#NUM!</v>
      </c>
      <c r="GZ117" s="3" t="e">
        <f t="shared" si="610"/>
        <v>#NUM!</v>
      </c>
      <c r="HA117" s="3" t="e">
        <f t="shared" ca="1" si="630"/>
        <v>#NUM!</v>
      </c>
      <c r="HB117" s="2" t="e">
        <f t="shared" ca="1" si="536"/>
        <v>#NUM!</v>
      </c>
      <c r="HC117" s="2" t="e">
        <f t="shared" ca="1" si="537"/>
        <v>#NUM!</v>
      </c>
      <c r="HD117" s="39" t="e">
        <f t="shared" ca="1" si="506"/>
        <v>#NUM!</v>
      </c>
      <c r="HF117" s="3" t="str">
        <f t="shared" si="611"/>
        <v/>
      </c>
      <c r="HG117" s="3" t="str">
        <f t="shared" si="612"/>
        <v/>
      </c>
      <c r="HH117" s="3" t="str">
        <f t="shared" ca="1" si="636"/>
        <v xml:space="preserve"> </v>
      </c>
      <c r="HI117" s="3" t="str">
        <f t="shared" ca="1" si="546"/>
        <v/>
      </c>
      <c r="HJ117" s="3" t="str">
        <f t="shared" ca="1" si="546"/>
        <v/>
      </c>
      <c r="HK117" s="3" t="str">
        <f t="shared" ca="1" si="546"/>
        <v/>
      </c>
      <c r="HL117" s="3" t="str">
        <f t="shared" ca="1" si="546"/>
        <v/>
      </c>
      <c r="HM117" s="3" t="str">
        <f t="shared" ca="1" si="547"/>
        <v/>
      </c>
      <c r="HN117" s="3" t="str">
        <f t="shared" ca="1" si="547"/>
        <v/>
      </c>
      <c r="HO117" s="3" t="str">
        <f t="shared" ca="1" si="547"/>
        <v/>
      </c>
      <c r="HP117" s="37" t="e">
        <f t="shared" ca="1" si="613"/>
        <v>#N/A</v>
      </c>
      <c r="HQ117" s="3" t="str">
        <f t="shared" ca="1" si="637"/>
        <v xml:space="preserve"> </v>
      </c>
      <c r="HR117" s="3" t="str">
        <f t="shared" ca="1" si="549"/>
        <v/>
      </c>
      <c r="HS117" s="3" t="str">
        <f t="shared" ca="1" si="549"/>
        <v/>
      </c>
      <c r="HT117" s="3" t="str">
        <f t="shared" ca="1" si="549"/>
        <v/>
      </c>
      <c r="HU117" s="3" t="str">
        <f t="shared" ca="1" si="549"/>
        <v/>
      </c>
      <c r="HV117" s="3" t="str">
        <f t="shared" ca="1" si="550"/>
        <v/>
      </c>
      <c r="HW117" s="3" t="str">
        <f t="shared" ca="1" si="550"/>
        <v/>
      </c>
      <c r="HX117" s="3" t="str">
        <f t="shared" ca="1" si="550"/>
        <v/>
      </c>
      <c r="HY117" s="37" t="e">
        <f t="shared" ca="1" si="614"/>
        <v>#N/A</v>
      </c>
      <c r="IA117" s="3" t="e">
        <f t="shared" ca="1" si="627"/>
        <v>#NUM!</v>
      </c>
      <c r="IB117" s="3" t="e">
        <f t="shared" ca="1" si="534"/>
        <v>#NUM!</v>
      </c>
      <c r="IC117" s="2" t="e">
        <f t="shared" ca="1" si="508"/>
        <v>#NUM!</v>
      </c>
      <c r="ID117" s="37" t="e">
        <f t="shared" ca="1" si="615"/>
        <v>#NUM!</v>
      </c>
      <c r="IE117" s="3" t="e">
        <f t="shared" ca="1" si="628"/>
        <v>#NUM!</v>
      </c>
      <c r="IF117" s="3" t="e">
        <f t="shared" ca="1" si="629"/>
        <v>#NUM!</v>
      </c>
      <c r="IG117" s="2" t="e">
        <f t="shared" ca="1" si="511"/>
        <v>#NUM!</v>
      </c>
      <c r="IH117" s="37" t="e">
        <f t="shared" ca="1" si="616"/>
        <v>#NUM!</v>
      </c>
      <c r="II117" s="3" t="e">
        <f t="shared" si="512"/>
        <v>#N/A</v>
      </c>
      <c r="IJ117" s="3" t="e">
        <f t="shared" si="513"/>
        <v>#N/A</v>
      </c>
      <c r="IK117" s="3" t="e">
        <f t="shared" ca="1" si="557"/>
        <v>#N/A</v>
      </c>
      <c r="IL117" s="3" t="e">
        <f t="shared" ca="1" si="558"/>
        <v>#N/A</v>
      </c>
      <c r="IM117" s="3" t="e">
        <f t="shared" ca="1" si="558"/>
        <v>#N/A</v>
      </c>
      <c r="IN117" s="3" t="e">
        <f t="shared" ca="1" si="558"/>
        <v>#N/A</v>
      </c>
      <c r="IO117" s="3" t="e">
        <f t="shared" ca="1" si="558"/>
        <v>#N/A</v>
      </c>
      <c r="IP117" s="3" t="e">
        <f t="shared" ca="1" si="559"/>
        <v>#N/A</v>
      </c>
      <c r="IQ117" s="3" t="e">
        <f t="shared" ca="1" si="559"/>
        <v>#N/A</v>
      </c>
      <c r="IR117" s="3" t="e">
        <f t="shared" ca="1" si="559"/>
        <v>#N/A</v>
      </c>
      <c r="IS117" s="3" t="e">
        <f t="shared" ca="1" si="559"/>
        <v>#N/A</v>
      </c>
      <c r="IT117" s="3" t="e">
        <f t="shared" ca="1" si="560"/>
        <v>#N/A</v>
      </c>
      <c r="IU117" s="3" t="e">
        <f t="shared" ca="1" si="560"/>
        <v>#N/A</v>
      </c>
      <c r="IV117" s="3" t="e">
        <f t="shared" ca="1" si="560"/>
        <v>#N/A</v>
      </c>
      <c r="IW117" s="3" t="e">
        <f t="shared" ca="1" si="560"/>
        <v>#N/A</v>
      </c>
      <c r="IX117" s="3" t="e">
        <f t="shared" ca="1" si="561"/>
        <v>#N/A</v>
      </c>
      <c r="IY117" s="3" t="e">
        <f t="shared" ca="1" si="561"/>
        <v>#N/A</v>
      </c>
      <c r="IZ117" s="37" t="e">
        <f t="shared" ca="1" si="617"/>
        <v>#N/A</v>
      </c>
      <c r="JB117" s="3" t="str">
        <f t="shared" si="514"/>
        <v/>
      </c>
      <c r="JC117" s="55" t="e">
        <f t="shared" si="618"/>
        <v>#NUM!</v>
      </c>
      <c r="JD117" s="41" t="e">
        <f t="shared" si="515"/>
        <v>#NUM!</v>
      </c>
      <c r="JE117" s="41" t="e">
        <f t="shared" si="516"/>
        <v>#NUM!</v>
      </c>
      <c r="JF117" s="3" t="e">
        <f t="shared" si="517"/>
        <v>#NUM!</v>
      </c>
      <c r="JG117" s="41" t="e">
        <f t="shared" si="518"/>
        <v>#NUM!</v>
      </c>
      <c r="JH117" s="41" t="e">
        <f t="shared" si="519"/>
        <v>#NUM!</v>
      </c>
      <c r="JJ117" s="37" t="e">
        <f t="shared" si="520"/>
        <v>#NUM!</v>
      </c>
      <c r="JL117" s="3" t="e">
        <f t="shared" si="521"/>
        <v>#NUM!</v>
      </c>
      <c r="JM117" s="3" t="e">
        <f t="shared" ca="1" si="631"/>
        <v>#NUM!</v>
      </c>
      <c r="JP117" s="37" t="e">
        <f t="shared" ca="1" si="522"/>
        <v>#NUM!</v>
      </c>
      <c r="JR117" s="37" t="str">
        <f t="shared" si="523"/>
        <v/>
      </c>
      <c r="JS117" s="3" t="str">
        <f t="shared" si="524"/>
        <v/>
      </c>
      <c r="JT117" s="3" t="str">
        <f t="shared" ca="1" si="638"/>
        <v xml:space="preserve"> </v>
      </c>
      <c r="JU117" s="3" t="str">
        <f t="shared" ca="1" si="552"/>
        <v/>
      </c>
      <c r="JV117" s="3" t="str">
        <f t="shared" ca="1" si="552"/>
        <v/>
      </c>
      <c r="JW117" s="3" t="str">
        <f t="shared" ca="1" si="552"/>
        <v/>
      </c>
      <c r="JX117" s="3" t="str">
        <f t="shared" ca="1" si="552"/>
        <v/>
      </c>
      <c r="JY117" s="3" t="str">
        <f t="shared" ca="1" si="553"/>
        <v/>
      </c>
      <c r="JZ117" s="3" t="str">
        <f t="shared" ca="1" si="553"/>
        <v/>
      </c>
      <c r="KA117" s="3" t="str">
        <f t="shared" ca="1" si="553"/>
        <v/>
      </c>
      <c r="KB117" s="3" t="e">
        <f t="shared" ca="1" si="525"/>
        <v>#N/A</v>
      </c>
      <c r="KC117" s="3" t="str">
        <f t="shared" ca="1" si="639"/>
        <v xml:space="preserve"> </v>
      </c>
      <c r="KD117" s="3" t="str">
        <f t="shared" ca="1" si="555"/>
        <v/>
      </c>
      <c r="KE117" s="3" t="str">
        <f t="shared" ca="1" si="555"/>
        <v/>
      </c>
      <c r="KF117" s="3" t="str">
        <f t="shared" ca="1" si="555"/>
        <v/>
      </c>
      <c r="KG117" s="3" t="str">
        <f t="shared" ca="1" si="555"/>
        <v/>
      </c>
      <c r="KH117" s="3" t="str">
        <f t="shared" ca="1" si="556"/>
        <v/>
      </c>
      <c r="KI117" s="3" t="str">
        <f t="shared" ca="1" si="556"/>
        <v/>
      </c>
      <c r="KJ117" s="3" t="str">
        <f t="shared" ca="1" si="556"/>
        <v/>
      </c>
      <c r="KK117" s="3" t="e">
        <f t="shared" ca="1" si="526"/>
        <v>#N/A</v>
      </c>
      <c r="KU117" s="3" t="e">
        <f t="shared" si="527"/>
        <v>#NUM!</v>
      </c>
      <c r="KV117" s="3" t="e">
        <f t="shared" si="528"/>
        <v>#NUM!</v>
      </c>
      <c r="KW117" s="3" t="e">
        <f t="shared" ca="1" si="562"/>
        <v>#NUM!</v>
      </c>
      <c r="KX117" s="3" t="e">
        <f t="shared" ca="1" si="563"/>
        <v>#NUM!</v>
      </c>
      <c r="KY117" s="3" t="e">
        <f t="shared" ca="1" si="563"/>
        <v>#NUM!</v>
      </c>
      <c r="KZ117" s="3" t="e">
        <f t="shared" ca="1" si="563"/>
        <v>#NUM!</v>
      </c>
      <c r="LA117" s="3" t="e">
        <f t="shared" ca="1" si="563"/>
        <v>#NUM!</v>
      </c>
      <c r="LB117" s="3" t="e">
        <f t="shared" ca="1" si="564"/>
        <v>#NUM!</v>
      </c>
      <c r="LC117" s="3" t="e">
        <f t="shared" ca="1" si="564"/>
        <v>#NUM!</v>
      </c>
      <c r="LD117" s="3" t="e">
        <f t="shared" ca="1" si="564"/>
        <v>#NUM!</v>
      </c>
      <c r="LE117" s="3" t="e">
        <f t="shared" ca="1" si="564"/>
        <v>#NUM!</v>
      </c>
      <c r="LF117" s="3" t="e">
        <f t="shared" ca="1" si="565"/>
        <v>#NUM!</v>
      </c>
      <c r="LG117" s="3" t="e">
        <f t="shared" ca="1" si="565"/>
        <v>#NUM!</v>
      </c>
      <c r="LH117" s="3" t="e">
        <f t="shared" ca="1" si="565"/>
        <v>#NUM!</v>
      </c>
      <c r="LI117" s="3" t="e">
        <f t="shared" ca="1" si="565"/>
        <v>#NUM!</v>
      </c>
      <c r="LJ117" s="3" t="e">
        <f t="shared" ca="1" si="566"/>
        <v>#NUM!</v>
      </c>
      <c r="LK117" s="3" t="e">
        <f t="shared" ca="1" si="566"/>
        <v>#NUM!</v>
      </c>
      <c r="LL117" s="37" t="e">
        <f t="shared" ca="1" si="619"/>
        <v>#NUM!</v>
      </c>
    </row>
    <row r="118" spans="1:324" s="3" customFormat="1">
      <c r="A118" s="42" t="e">
        <f>IF(D118="","",Data!C126)</f>
        <v>#N/A</v>
      </c>
      <c r="B118" s="5" t="e">
        <f>IF(D118="","",Data!B126)</f>
        <v>#N/A</v>
      </c>
      <c r="C118" s="3">
        <v>110</v>
      </c>
      <c r="D118" s="3" t="e">
        <f>IF(Data!C126="", NA(), Data!C126)</f>
        <v>#N/A</v>
      </c>
      <c r="E118" s="3" t="str">
        <f>IF(Data!C126="", " ", Data!D126)</f>
        <v xml:space="preserve"> </v>
      </c>
      <c r="F118" s="3" t="str">
        <f>IF(E118=" "," ",Data!F$26)</f>
        <v xml:space="preserve"> </v>
      </c>
      <c r="G118" s="3" t="str">
        <f>IF($C118&lt;Data!$F$37,"x"," ")</f>
        <v xml:space="preserve"> </v>
      </c>
      <c r="H118" s="3" t="e">
        <f>IF(I118="",#REF!,I118)</f>
        <v>#N/A</v>
      </c>
      <c r="I118" s="2" t="e">
        <f t="shared" si="403"/>
        <v>#N/A</v>
      </c>
      <c r="J118" s="3" t="str">
        <f>IF(AND(Data!$F$37&lt;&gt;""),IF(AD118=$E118,1,""))</f>
        <v/>
      </c>
      <c r="K118" s="3">
        <f>IF(AND(Data!$F$40&lt;&gt;""),IF(AE118=$E118,2,""))</f>
        <v>2</v>
      </c>
      <c r="L118" s="3" t="str">
        <f>IF(AND(Data!$F$43&lt;&gt;""),IF(AF118=$E118,3,""))</f>
        <v/>
      </c>
      <c r="M118" s="3" t="str">
        <f>IF(AND(Data!$F$46&lt;&gt;""),IF(AG118=$E118,4,""))</f>
        <v/>
      </c>
      <c r="N118" s="3" t="str">
        <f>IF(AND(Data!$F$49&lt;&gt;""),IF(AH118=$E118,5,""))</f>
        <v/>
      </c>
      <c r="O118" s="3" t="str">
        <f>IF(AND(Calc!$LQ$3&lt;&gt;""),IF(AI118=$E118,6,""))</f>
        <v/>
      </c>
      <c r="P118" s="3">
        <f t="shared" si="404"/>
        <v>2</v>
      </c>
      <c r="Q118" s="3">
        <f t="shared" si="405"/>
        <v>2</v>
      </c>
      <c r="R118" s="3" t="str">
        <f t="shared" si="406"/>
        <v/>
      </c>
      <c r="S118" s="3" t="str">
        <f t="shared" si="407"/>
        <v/>
      </c>
      <c r="T118" s="3" t="str">
        <f t="shared" si="408"/>
        <v/>
      </c>
      <c r="U118" s="3">
        <f t="shared" si="409"/>
        <v>2</v>
      </c>
      <c r="V118" s="3">
        <f t="shared" si="410"/>
        <v>2</v>
      </c>
      <c r="W118" s="3" t="str">
        <f t="shared" si="411"/>
        <v/>
      </c>
      <c r="X118" s="3" t="str">
        <f t="shared" si="412"/>
        <v/>
      </c>
      <c r="Y118" s="3">
        <f t="shared" si="413"/>
        <v>2</v>
      </c>
      <c r="Z118" s="3">
        <f t="shared" si="414"/>
        <v>2</v>
      </c>
      <c r="AA118" s="3" t="str">
        <f t="shared" si="415"/>
        <v/>
      </c>
      <c r="AB118" s="3">
        <f t="shared" si="416"/>
        <v>2</v>
      </c>
      <c r="AC118" s="49">
        <f t="shared" si="417"/>
        <v>2</v>
      </c>
      <c r="AD118" s="3" t="str">
        <f>IF($C118&lt;Data!$F$37,E118,"")</f>
        <v/>
      </c>
      <c r="AE118" s="3" t="str">
        <f>IF(AND($C118&gt;=Data!$F$37),IF($C118&lt;Data!$F$40,E118,""))</f>
        <v xml:space="preserve"> </v>
      </c>
      <c r="AF118" s="3" t="b">
        <f>IF(AND($C118&gt;=Data!$F$40),IF($C118&lt;Data!$F$43,E118,""))</f>
        <v>0</v>
      </c>
      <c r="AG118" s="3" t="b">
        <f>IF(AND($C118&gt;=Data!$F$43),IF($C118&lt;Data!$F$46,E118,""))</f>
        <v>0</v>
      </c>
      <c r="AH118" s="3" t="b">
        <f>IF(AND($C118&gt;=Data!$F$46),IF($C118&lt;Data!$F$49,E118,""))</f>
        <v>0</v>
      </c>
      <c r="AI118" s="3" t="b">
        <f>IF(AND($C118&gt;=Data!$F$49),IF($C118&lt;=Calc!$LQ$3,E118,""))</f>
        <v>0</v>
      </c>
      <c r="AJ118" s="3" t="str">
        <f t="shared" si="569"/>
        <v xml:space="preserve"> </v>
      </c>
      <c r="AK118" s="3" t="str">
        <f t="shared" si="350"/>
        <v/>
      </c>
      <c r="AL118" s="3" t="e">
        <f t="shared" si="418"/>
        <v>#NUM!</v>
      </c>
      <c r="AM118" s="3" t="str">
        <f t="shared" si="419"/>
        <v/>
      </c>
      <c r="AN118" s="3" t="str">
        <f t="shared" si="420"/>
        <v/>
      </c>
      <c r="AO118" s="3" t="str">
        <f t="shared" si="421"/>
        <v/>
      </c>
      <c r="AP118" s="3" t="str">
        <f t="shared" si="422"/>
        <v/>
      </c>
      <c r="AQ118" s="3" t="e">
        <f t="shared" si="632"/>
        <v>#NUM!</v>
      </c>
      <c r="AR118" s="3" t="e">
        <f t="shared" si="633"/>
        <v>#NUM!</v>
      </c>
      <c r="AS118" s="3" t="str">
        <f t="shared" si="634"/>
        <v/>
      </c>
      <c r="AT118" s="3" t="str">
        <f t="shared" si="423"/>
        <v/>
      </c>
      <c r="AU118" s="3" t="str">
        <f t="shared" si="424"/>
        <v/>
      </c>
      <c r="AV118" s="3" t="e">
        <f t="shared" si="425"/>
        <v>#NUM!</v>
      </c>
      <c r="AW118" s="3" t="e">
        <f t="shared" si="426"/>
        <v>#NUM!</v>
      </c>
      <c r="AX118" s="3" t="str">
        <f t="shared" si="427"/>
        <v/>
      </c>
      <c r="AY118" s="3" t="str">
        <f t="shared" si="428"/>
        <v/>
      </c>
      <c r="AZ118" s="3" t="e">
        <f t="shared" si="429"/>
        <v>#NUM!</v>
      </c>
      <c r="BA118" s="3" t="e">
        <f t="shared" si="430"/>
        <v>#NUM!</v>
      </c>
      <c r="BB118" s="3" t="str">
        <f t="shared" si="431"/>
        <v/>
      </c>
      <c r="BC118" s="3" t="e">
        <f t="shared" si="432"/>
        <v>#NUM!</v>
      </c>
      <c r="BD118" s="3" t="e">
        <f t="shared" si="433"/>
        <v>#NUM!</v>
      </c>
      <c r="BE118" s="3" t="e">
        <f t="shared" si="434"/>
        <v>#NUM!</v>
      </c>
      <c r="BF118" s="9" t="e">
        <f t="shared" si="570"/>
        <v>#N/A</v>
      </c>
      <c r="BG118" s="3" t="e">
        <f t="shared" si="571"/>
        <v>#N/A</v>
      </c>
      <c r="BH118" s="3" t="e">
        <f t="shared" si="567"/>
        <v>#N/A</v>
      </c>
      <c r="BI118" s="3" t="e">
        <f t="shared" si="435"/>
        <v>#NUM!</v>
      </c>
      <c r="BJ118" s="44" t="str">
        <f t="shared" si="436"/>
        <v/>
      </c>
      <c r="BK118" s="52">
        <f t="shared" si="572"/>
        <v>2</v>
      </c>
      <c r="BL118" s="52" t="str">
        <f t="shared" ca="1" si="635"/>
        <v xml:space="preserve"> </v>
      </c>
      <c r="BM118" s="52" t="str">
        <f t="shared" ca="1" si="539"/>
        <v xml:space="preserve"> </v>
      </c>
      <c r="BN118" s="52" t="str">
        <f t="shared" ca="1" si="539"/>
        <v xml:space="preserve"> </v>
      </c>
      <c r="BO118" s="52" t="str">
        <f t="shared" ca="1" si="539"/>
        <v xml:space="preserve"> </v>
      </c>
      <c r="BP118" s="52" t="str">
        <f t="shared" ca="1" si="539"/>
        <v xml:space="preserve"> </v>
      </c>
      <c r="BQ118" s="52" t="str">
        <f t="shared" ca="1" si="540"/>
        <v xml:space="preserve"> </v>
      </c>
      <c r="BR118" s="52" t="e">
        <f t="shared" ca="1" si="573"/>
        <v>#N/A</v>
      </c>
      <c r="BS118" s="52"/>
      <c r="BT118" s="3" t="str">
        <f t="shared" si="574"/>
        <v/>
      </c>
      <c r="BU118" s="3">
        <f t="shared" si="575"/>
        <v>0</v>
      </c>
      <c r="BV118" s="3">
        <f t="shared" si="437"/>
        <v>1</v>
      </c>
      <c r="BW118" s="3">
        <f t="shared" si="620"/>
        <v>0</v>
      </c>
      <c r="BX118" s="3" t="str">
        <f t="shared" ca="1" si="576"/>
        <v xml:space="preserve"> </v>
      </c>
      <c r="BY118" s="3" t="str">
        <f t="shared" ca="1" si="541"/>
        <v/>
      </c>
      <c r="BZ118" s="3" t="str">
        <f t="shared" ca="1" si="541"/>
        <v/>
      </c>
      <c r="CA118" s="3" t="str">
        <f t="shared" ca="1" si="541"/>
        <v/>
      </c>
      <c r="CB118" s="3" t="str">
        <f t="shared" ca="1" si="541"/>
        <v/>
      </c>
      <c r="CC118" s="3" t="str">
        <f t="shared" ca="1" si="542"/>
        <v/>
      </c>
      <c r="CD118" s="3" t="str">
        <f t="shared" ca="1" si="358"/>
        <v/>
      </c>
      <c r="CE118" s="3" t="str">
        <f t="shared" ca="1" si="577"/>
        <v/>
      </c>
      <c r="CF118" s="3" t="str">
        <f t="shared" si="578"/>
        <v/>
      </c>
      <c r="CG118" s="37" t="e">
        <f t="shared" ca="1" si="579"/>
        <v>#N/A</v>
      </c>
      <c r="CH118" s="3" t="str">
        <f t="shared" si="580"/>
        <v/>
      </c>
      <c r="CI118" s="3">
        <f t="shared" si="439"/>
        <v>0</v>
      </c>
      <c r="CJ118" s="3">
        <f t="shared" si="529"/>
        <v>1</v>
      </c>
      <c r="CK118" s="3">
        <f t="shared" si="621"/>
        <v>0</v>
      </c>
      <c r="CL118" s="3" t="str">
        <f t="shared" ca="1" si="581"/>
        <v xml:space="preserve"> </v>
      </c>
      <c r="CM118" s="3" t="str">
        <f t="shared" ca="1" si="543"/>
        <v/>
      </c>
      <c r="CN118" s="3" t="str">
        <f t="shared" ca="1" si="543"/>
        <v/>
      </c>
      <c r="CO118" s="3" t="str">
        <f t="shared" ca="1" si="543"/>
        <v/>
      </c>
      <c r="CP118" s="3" t="str">
        <f t="shared" ca="1" si="543"/>
        <v/>
      </c>
      <c r="CQ118" s="3" t="str">
        <f t="shared" ca="1" si="544"/>
        <v/>
      </c>
      <c r="CR118" s="3" t="str">
        <f t="shared" ca="1" si="441"/>
        <v/>
      </c>
      <c r="CS118" s="3" t="str">
        <f t="shared" ca="1" si="582"/>
        <v/>
      </c>
      <c r="CT118" s="3" t="str">
        <f t="shared" si="442"/>
        <v/>
      </c>
      <c r="CU118" s="37" t="e">
        <f t="shared" ca="1" si="443"/>
        <v>#N/A</v>
      </c>
      <c r="CW118" s="3" t="str">
        <f t="shared" ca="1" si="622"/>
        <v/>
      </c>
      <c r="CX118" s="3">
        <f t="shared" ca="1" si="530"/>
        <v>0</v>
      </c>
      <c r="CY118" s="2">
        <f t="shared" ca="1" si="445"/>
        <v>0</v>
      </c>
      <c r="CZ118" s="3" t="str">
        <f t="shared" ca="1" si="583"/>
        <v/>
      </c>
      <c r="DA118" s="3" t="str">
        <f t="shared" ca="1" si="584"/>
        <v/>
      </c>
      <c r="DB118" s="3" t="str">
        <f t="shared" ca="1" si="585"/>
        <v/>
      </c>
      <c r="DC118" s="3" t="str">
        <f t="shared" ca="1" si="586"/>
        <v/>
      </c>
      <c r="DD118" s="37" t="e">
        <f t="shared" ca="1" si="587"/>
        <v>#N/A</v>
      </c>
      <c r="DE118" s="3" t="str">
        <f t="shared" ca="1" si="623"/>
        <v/>
      </c>
      <c r="DF118" s="3">
        <f t="shared" ca="1" si="531"/>
        <v>0</v>
      </c>
      <c r="DG118" s="2">
        <f t="shared" ca="1" si="447"/>
        <v>0</v>
      </c>
      <c r="DH118" s="3" t="str">
        <f t="shared" ca="1" si="588"/>
        <v/>
      </c>
      <c r="DI118" s="3" t="str">
        <f t="shared" ca="1" si="568"/>
        <v/>
      </c>
      <c r="DJ118" s="3" t="str">
        <f t="shared" ca="1" si="589"/>
        <v/>
      </c>
      <c r="DK118" s="3" t="str">
        <f t="shared" ca="1" si="448"/>
        <v/>
      </c>
      <c r="DL118" s="37" t="e">
        <f t="shared" ca="1" si="590"/>
        <v>#N/A</v>
      </c>
      <c r="DN118" s="2" t="str">
        <f t="shared" si="373"/>
        <v xml:space="preserve"> </v>
      </c>
      <c r="DO118" s="3" t="str">
        <f t="shared" si="449"/>
        <v xml:space="preserve"> </v>
      </c>
      <c r="DP118" s="3" t="str">
        <f t="shared" si="450"/>
        <v xml:space="preserve"> </v>
      </c>
      <c r="DT118" s="37" t="e">
        <f t="shared" si="591"/>
        <v>#N/A</v>
      </c>
      <c r="DU118" s="7">
        <v>111</v>
      </c>
      <c r="DV118" s="7">
        <v>46</v>
      </c>
      <c r="DW118" s="7">
        <v>66</v>
      </c>
      <c r="DX118" s="7"/>
      <c r="DY118" s="7" t="e">
        <f t="shared" si="592"/>
        <v>#NUM!</v>
      </c>
      <c r="DZ118" s="7" t="e">
        <f t="shared" si="593"/>
        <v>#NUM!</v>
      </c>
      <c r="EA118" s="7" t="e">
        <f t="shared" si="594"/>
        <v>#NUM!</v>
      </c>
      <c r="EB118" s="7" t="e">
        <f t="shared" si="624"/>
        <v>#NUM!</v>
      </c>
      <c r="EC118" s="3" t="e">
        <f t="shared" si="595"/>
        <v>#NUM!</v>
      </c>
      <c r="ED118" s="3" t="str">
        <f t="shared" si="452"/>
        <v/>
      </c>
      <c r="EE118" s="3" t="e">
        <f t="shared" si="453"/>
        <v>#DIV/0!</v>
      </c>
      <c r="EF118" s="3" t="str">
        <f t="shared" si="454"/>
        <v/>
      </c>
      <c r="EG118" s="3" t="str">
        <f t="shared" si="455"/>
        <v/>
      </c>
      <c r="EH118" s="3" t="str">
        <f t="shared" si="456"/>
        <v/>
      </c>
      <c r="EI118" s="3" t="str">
        <f t="shared" si="457"/>
        <v/>
      </c>
      <c r="EJ118" s="3" t="e">
        <f t="shared" si="458"/>
        <v>#DIV/0!</v>
      </c>
      <c r="EK118" s="3" t="e">
        <f t="shared" si="459"/>
        <v>#DIV/0!</v>
      </c>
      <c r="EL118" s="3" t="str">
        <f t="shared" si="460"/>
        <v/>
      </c>
      <c r="EM118" s="3" t="str">
        <f t="shared" si="461"/>
        <v/>
      </c>
      <c r="EN118" s="3" t="str">
        <f t="shared" si="462"/>
        <v/>
      </c>
      <c r="EO118" s="3" t="e">
        <f t="shared" si="463"/>
        <v>#DIV/0!</v>
      </c>
      <c r="EP118" s="3" t="e">
        <f t="shared" si="464"/>
        <v>#DIV/0!</v>
      </c>
      <c r="EQ118" s="3" t="str">
        <f t="shared" si="465"/>
        <v/>
      </c>
      <c r="ER118" s="3" t="str">
        <f t="shared" si="466"/>
        <v/>
      </c>
      <c r="ES118" s="3" t="e">
        <f t="shared" si="467"/>
        <v>#DIV/0!</v>
      </c>
      <c r="ET118" s="3" t="e">
        <f t="shared" si="468"/>
        <v>#DIV/0!</v>
      </c>
      <c r="EU118" s="3" t="str">
        <f t="shared" si="469"/>
        <v/>
      </c>
      <c r="EV118" s="3" t="e">
        <f t="shared" si="470"/>
        <v>#DIV/0!</v>
      </c>
      <c r="EW118" s="3" t="e">
        <f t="shared" si="471"/>
        <v>#DIV/0!</v>
      </c>
      <c r="EX118" s="3" t="e">
        <f t="shared" si="472"/>
        <v>#NUM!</v>
      </c>
      <c r="EZ118" s="40">
        <f t="shared" si="596"/>
        <v>1</v>
      </c>
      <c r="FA118" s="9" t="e">
        <f t="shared" si="597"/>
        <v>#NUM!</v>
      </c>
      <c r="FB118" s="9" t="e">
        <f t="shared" si="598"/>
        <v>#N/A</v>
      </c>
      <c r="FC118" s="9" t="e">
        <f t="shared" si="599"/>
        <v>#N/A</v>
      </c>
      <c r="FD118" s="9" t="e">
        <f t="shared" si="600"/>
        <v>#N/A</v>
      </c>
      <c r="FE118" s="3" t="e">
        <f t="shared" si="473"/>
        <v>#NUM!</v>
      </c>
      <c r="FG118" s="3" t="str">
        <f t="shared" si="474"/>
        <v/>
      </c>
      <c r="FH118" s="3" t="e">
        <f t="shared" si="475"/>
        <v>#DIV/0!</v>
      </c>
      <c r="FI118" s="3" t="str">
        <f t="shared" si="476"/>
        <v/>
      </c>
      <c r="FJ118" s="3" t="str">
        <f t="shared" si="477"/>
        <v/>
      </c>
      <c r="FK118" s="3" t="str">
        <f t="shared" si="478"/>
        <v/>
      </c>
      <c r="FL118" s="3" t="str">
        <f t="shared" si="479"/>
        <v/>
      </c>
      <c r="FM118" s="3" t="e">
        <f t="shared" si="480"/>
        <v>#DIV/0!</v>
      </c>
      <c r="FN118" s="3" t="e">
        <f t="shared" si="481"/>
        <v>#DIV/0!</v>
      </c>
      <c r="FO118" s="3" t="str">
        <f t="shared" si="482"/>
        <v/>
      </c>
      <c r="FP118" s="3" t="str">
        <f t="shared" si="483"/>
        <v/>
      </c>
      <c r="FQ118" s="3" t="str">
        <f t="shared" si="484"/>
        <v/>
      </c>
      <c r="FR118" s="3" t="e">
        <f t="shared" si="485"/>
        <v>#DIV/0!</v>
      </c>
      <c r="FS118" s="3" t="e">
        <f t="shared" si="486"/>
        <v>#DIV/0!</v>
      </c>
      <c r="FT118" s="3" t="str">
        <f t="shared" si="487"/>
        <v/>
      </c>
      <c r="FU118" s="3" t="str">
        <f t="shared" si="488"/>
        <v/>
      </c>
      <c r="FV118" s="3" t="e">
        <f t="shared" si="489"/>
        <v>#DIV/0!</v>
      </c>
      <c r="FW118" s="3" t="e">
        <f t="shared" si="490"/>
        <v>#DIV/0!</v>
      </c>
      <c r="FX118" s="3" t="str">
        <f t="shared" si="491"/>
        <v/>
      </c>
      <c r="FY118" s="3" t="e">
        <f t="shared" si="492"/>
        <v>#DIV/0!</v>
      </c>
      <c r="FZ118" s="3" t="e">
        <f t="shared" si="493"/>
        <v>#DIV/0!</v>
      </c>
      <c r="GA118" s="3" t="e">
        <f t="shared" si="494"/>
        <v>#NUM!</v>
      </c>
      <c r="GB118" s="3" t="str">
        <f t="shared" si="495"/>
        <v/>
      </c>
      <c r="GC118" s="3" t="str">
        <f t="shared" si="496"/>
        <v/>
      </c>
      <c r="GD118" s="3" t="str">
        <f t="shared" si="497"/>
        <v/>
      </c>
      <c r="GE118" s="3" t="str">
        <f t="shared" si="498"/>
        <v/>
      </c>
      <c r="GF118" s="3" t="str">
        <f t="shared" si="499"/>
        <v/>
      </c>
      <c r="GG118" s="3" t="str">
        <f t="shared" si="500"/>
        <v/>
      </c>
      <c r="GI118" s="9" t="str">
        <f t="shared" si="532"/>
        <v/>
      </c>
      <c r="GJ118" s="9" t="str">
        <f t="shared" si="625"/>
        <v/>
      </c>
      <c r="GK118" s="9" t="str">
        <f t="shared" si="626"/>
        <v/>
      </c>
      <c r="GL118" s="41" t="e">
        <f t="shared" si="503"/>
        <v>#DIV/0!</v>
      </c>
      <c r="GM118" s="41" t="e">
        <f t="shared" si="504"/>
        <v>#DIV/0!</v>
      </c>
      <c r="GN118" s="41" t="e">
        <f t="shared" si="601"/>
        <v>#N/A</v>
      </c>
      <c r="GO118" s="41" t="e">
        <f t="shared" si="602"/>
        <v>#N/A</v>
      </c>
      <c r="GP118" s="3" t="e">
        <f t="shared" si="505"/>
        <v>#NUM!</v>
      </c>
      <c r="GQ118" s="55" t="e">
        <f t="shared" si="603"/>
        <v>#NUM!</v>
      </c>
      <c r="GR118" s="55" t="e">
        <f t="shared" si="604"/>
        <v>#NUM!</v>
      </c>
      <c r="GS118" s="3" t="e">
        <f t="shared" si="605"/>
        <v>#NUM!</v>
      </c>
      <c r="GT118" s="3" t="e">
        <f t="shared" si="606"/>
        <v>#NUM!</v>
      </c>
      <c r="GU118" s="3" t="e">
        <f t="shared" si="607"/>
        <v>#NUM!</v>
      </c>
      <c r="GV118" s="3" t="e">
        <f t="shared" si="608"/>
        <v>#NUM!</v>
      </c>
      <c r="GX118" s="37" t="e">
        <f t="shared" si="609"/>
        <v>#NUM!</v>
      </c>
      <c r="GZ118" s="3" t="e">
        <f t="shared" si="610"/>
        <v>#NUM!</v>
      </c>
      <c r="HA118" s="3" t="e">
        <f t="shared" ca="1" si="630"/>
        <v>#NUM!</v>
      </c>
      <c r="HB118" s="2" t="e">
        <f t="shared" ca="1" si="536"/>
        <v>#NUM!</v>
      </c>
      <c r="HC118" s="2" t="e">
        <f t="shared" ca="1" si="537"/>
        <v>#NUM!</v>
      </c>
      <c r="HD118" s="39" t="e">
        <f t="shared" ca="1" si="506"/>
        <v>#NUM!</v>
      </c>
      <c r="HF118" s="3" t="str">
        <f t="shared" si="611"/>
        <v/>
      </c>
      <c r="HG118" s="3" t="str">
        <f t="shared" si="612"/>
        <v/>
      </c>
      <c r="HH118" s="3" t="str">
        <f t="shared" ca="1" si="636"/>
        <v xml:space="preserve"> </v>
      </c>
      <c r="HI118" s="3" t="str">
        <f t="shared" ca="1" si="546"/>
        <v/>
      </c>
      <c r="HJ118" s="3" t="str">
        <f t="shared" ca="1" si="546"/>
        <v/>
      </c>
      <c r="HK118" s="3" t="str">
        <f t="shared" ca="1" si="546"/>
        <v/>
      </c>
      <c r="HL118" s="3" t="str">
        <f t="shared" ca="1" si="546"/>
        <v/>
      </c>
      <c r="HM118" s="3" t="str">
        <f t="shared" ca="1" si="547"/>
        <v/>
      </c>
      <c r="HN118" s="3" t="str">
        <f t="shared" ca="1" si="547"/>
        <v/>
      </c>
      <c r="HO118" s="3" t="str">
        <f t="shared" ca="1" si="547"/>
        <v/>
      </c>
      <c r="HP118" s="37" t="e">
        <f t="shared" ca="1" si="613"/>
        <v>#N/A</v>
      </c>
      <c r="HQ118" s="3" t="str">
        <f t="shared" ca="1" si="637"/>
        <v xml:space="preserve"> </v>
      </c>
      <c r="HR118" s="3" t="str">
        <f t="shared" ca="1" si="549"/>
        <v/>
      </c>
      <c r="HS118" s="3" t="str">
        <f t="shared" ca="1" si="549"/>
        <v/>
      </c>
      <c r="HT118" s="3" t="str">
        <f t="shared" ca="1" si="549"/>
        <v/>
      </c>
      <c r="HU118" s="3" t="str">
        <f t="shared" ca="1" si="549"/>
        <v/>
      </c>
      <c r="HV118" s="3" t="str">
        <f t="shared" ca="1" si="550"/>
        <v/>
      </c>
      <c r="HW118" s="3" t="str">
        <f t="shared" ca="1" si="550"/>
        <v/>
      </c>
      <c r="HX118" s="3" t="str">
        <f t="shared" ca="1" si="550"/>
        <v/>
      </c>
      <c r="HY118" s="37" t="e">
        <f t="shared" ca="1" si="614"/>
        <v>#N/A</v>
      </c>
      <c r="IA118" s="3" t="e">
        <f t="shared" ca="1" si="627"/>
        <v>#NUM!</v>
      </c>
      <c r="IB118" s="3" t="e">
        <f t="shared" ca="1" si="534"/>
        <v>#NUM!</v>
      </c>
      <c r="IC118" s="2" t="e">
        <f t="shared" ca="1" si="508"/>
        <v>#NUM!</v>
      </c>
      <c r="ID118" s="37" t="e">
        <f t="shared" ca="1" si="615"/>
        <v>#NUM!</v>
      </c>
      <c r="IE118" s="3" t="e">
        <f t="shared" ca="1" si="628"/>
        <v>#NUM!</v>
      </c>
      <c r="IF118" s="3" t="e">
        <f t="shared" ca="1" si="629"/>
        <v>#NUM!</v>
      </c>
      <c r="IG118" s="2" t="e">
        <f t="shared" ca="1" si="511"/>
        <v>#NUM!</v>
      </c>
      <c r="IH118" s="37" t="e">
        <f t="shared" ca="1" si="616"/>
        <v>#NUM!</v>
      </c>
      <c r="II118" s="3" t="e">
        <f t="shared" si="512"/>
        <v>#N/A</v>
      </c>
      <c r="IJ118" s="3" t="e">
        <f t="shared" si="513"/>
        <v>#N/A</v>
      </c>
      <c r="IK118" s="3" t="e">
        <f t="shared" ca="1" si="557"/>
        <v>#N/A</v>
      </c>
      <c r="IL118" s="3" t="e">
        <f t="shared" ca="1" si="558"/>
        <v>#N/A</v>
      </c>
      <c r="IM118" s="3" t="e">
        <f t="shared" ca="1" si="558"/>
        <v>#N/A</v>
      </c>
      <c r="IN118" s="3" t="e">
        <f t="shared" ca="1" si="558"/>
        <v>#N/A</v>
      </c>
      <c r="IO118" s="3" t="e">
        <f t="shared" ca="1" si="558"/>
        <v>#N/A</v>
      </c>
      <c r="IP118" s="3" t="e">
        <f t="shared" ca="1" si="559"/>
        <v>#N/A</v>
      </c>
      <c r="IQ118" s="3" t="e">
        <f t="shared" ca="1" si="559"/>
        <v>#N/A</v>
      </c>
      <c r="IR118" s="3" t="e">
        <f t="shared" ca="1" si="559"/>
        <v>#N/A</v>
      </c>
      <c r="IS118" s="3" t="e">
        <f t="shared" ca="1" si="559"/>
        <v>#N/A</v>
      </c>
      <c r="IT118" s="3" t="e">
        <f t="shared" ca="1" si="560"/>
        <v>#N/A</v>
      </c>
      <c r="IU118" s="3" t="e">
        <f t="shared" ca="1" si="560"/>
        <v>#N/A</v>
      </c>
      <c r="IV118" s="3" t="e">
        <f t="shared" ca="1" si="560"/>
        <v>#N/A</v>
      </c>
      <c r="IW118" s="3" t="e">
        <f t="shared" ca="1" si="560"/>
        <v>#N/A</v>
      </c>
      <c r="IX118" s="3" t="e">
        <f t="shared" ca="1" si="561"/>
        <v>#N/A</v>
      </c>
      <c r="IY118" s="3" t="e">
        <f t="shared" ca="1" si="561"/>
        <v>#N/A</v>
      </c>
      <c r="IZ118" s="37" t="e">
        <f t="shared" ca="1" si="617"/>
        <v>#N/A</v>
      </c>
      <c r="JB118" s="3" t="str">
        <f t="shared" si="514"/>
        <v/>
      </c>
      <c r="JC118" s="55" t="e">
        <f t="shared" si="618"/>
        <v>#NUM!</v>
      </c>
      <c r="JD118" s="41" t="e">
        <f t="shared" si="515"/>
        <v>#NUM!</v>
      </c>
      <c r="JE118" s="41" t="e">
        <f t="shared" si="516"/>
        <v>#NUM!</v>
      </c>
      <c r="JF118" s="3" t="e">
        <f t="shared" si="517"/>
        <v>#NUM!</v>
      </c>
      <c r="JG118" s="41" t="e">
        <f t="shared" si="518"/>
        <v>#NUM!</v>
      </c>
      <c r="JH118" s="41" t="e">
        <f t="shared" si="519"/>
        <v>#NUM!</v>
      </c>
      <c r="JJ118" s="37" t="e">
        <f t="shared" si="520"/>
        <v>#NUM!</v>
      </c>
      <c r="JL118" s="3" t="e">
        <f t="shared" si="521"/>
        <v>#NUM!</v>
      </c>
      <c r="JM118" s="3" t="e">
        <f t="shared" ca="1" si="631"/>
        <v>#NUM!</v>
      </c>
      <c r="JP118" s="37" t="e">
        <f t="shared" ca="1" si="522"/>
        <v>#NUM!</v>
      </c>
      <c r="JR118" s="37" t="str">
        <f t="shared" si="523"/>
        <v/>
      </c>
      <c r="JS118" s="3" t="str">
        <f t="shared" si="524"/>
        <v/>
      </c>
      <c r="JT118" s="3" t="str">
        <f t="shared" ca="1" si="638"/>
        <v xml:space="preserve"> </v>
      </c>
      <c r="JU118" s="3" t="str">
        <f t="shared" ca="1" si="552"/>
        <v/>
      </c>
      <c r="JV118" s="3" t="str">
        <f t="shared" ca="1" si="552"/>
        <v/>
      </c>
      <c r="JW118" s="3" t="str">
        <f t="shared" ca="1" si="552"/>
        <v/>
      </c>
      <c r="JX118" s="3" t="str">
        <f t="shared" ca="1" si="552"/>
        <v/>
      </c>
      <c r="JY118" s="3" t="str">
        <f t="shared" ca="1" si="553"/>
        <v/>
      </c>
      <c r="JZ118" s="3" t="str">
        <f t="shared" ca="1" si="553"/>
        <v/>
      </c>
      <c r="KA118" s="3" t="str">
        <f t="shared" ca="1" si="553"/>
        <v/>
      </c>
      <c r="KB118" s="3" t="e">
        <f t="shared" ca="1" si="525"/>
        <v>#N/A</v>
      </c>
      <c r="KC118" s="3" t="str">
        <f t="shared" ca="1" si="639"/>
        <v xml:space="preserve"> </v>
      </c>
      <c r="KD118" s="3" t="str">
        <f t="shared" ca="1" si="555"/>
        <v/>
      </c>
      <c r="KE118" s="3" t="str">
        <f t="shared" ca="1" si="555"/>
        <v/>
      </c>
      <c r="KF118" s="3" t="str">
        <f t="shared" ca="1" si="555"/>
        <v/>
      </c>
      <c r="KG118" s="3" t="str">
        <f t="shared" ca="1" si="555"/>
        <v/>
      </c>
      <c r="KH118" s="3" t="str">
        <f t="shared" ca="1" si="556"/>
        <v/>
      </c>
      <c r="KI118" s="3" t="str">
        <f t="shared" ca="1" si="556"/>
        <v/>
      </c>
      <c r="KJ118" s="3" t="str">
        <f t="shared" ca="1" si="556"/>
        <v/>
      </c>
      <c r="KK118" s="3" t="e">
        <f t="shared" ca="1" si="526"/>
        <v>#N/A</v>
      </c>
      <c r="KU118" s="3" t="e">
        <f t="shared" si="527"/>
        <v>#NUM!</v>
      </c>
      <c r="KV118" s="3" t="e">
        <f t="shared" si="528"/>
        <v>#NUM!</v>
      </c>
      <c r="KW118" s="3" t="e">
        <f t="shared" ca="1" si="562"/>
        <v>#NUM!</v>
      </c>
      <c r="KX118" s="3" t="e">
        <f t="shared" ca="1" si="563"/>
        <v>#NUM!</v>
      </c>
      <c r="KY118" s="3" t="e">
        <f t="shared" ca="1" si="563"/>
        <v>#NUM!</v>
      </c>
      <c r="KZ118" s="3" t="e">
        <f t="shared" ca="1" si="563"/>
        <v>#NUM!</v>
      </c>
      <c r="LA118" s="3" t="e">
        <f t="shared" ca="1" si="563"/>
        <v>#NUM!</v>
      </c>
      <c r="LB118" s="3" t="e">
        <f t="shared" ca="1" si="564"/>
        <v>#NUM!</v>
      </c>
      <c r="LC118" s="3" t="e">
        <f t="shared" ca="1" si="564"/>
        <v>#NUM!</v>
      </c>
      <c r="LD118" s="3" t="e">
        <f t="shared" ca="1" si="564"/>
        <v>#NUM!</v>
      </c>
      <c r="LE118" s="3" t="e">
        <f t="shared" ca="1" si="564"/>
        <v>#NUM!</v>
      </c>
      <c r="LF118" s="3" t="e">
        <f t="shared" ca="1" si="565"/>
        <v>#NUM!</v>
      </c>
      <c r="LG118" s="3" t="e">
        <f t="shared" ca="1" si="565"/>
        <v>#NUM!</v>
      </c>
      <c r="LH118" s="3" t="e">
        <f t="shared" ca="1" si="565"/>
        <v>#NUM!</v>
      </c>
      <c r="LI118" s="3" t="e">
        <f t="shared" ca="1" si="565"/>
        <v>#NUM!</v>
      </c>
      <c r="LJ118" s="3" t="e">
        <f t="shared" ca="1" si="566"/>
        <v>#NUM!</v>
      </c>
      <c r="LK118" s="3" t="e">
        <f t="shared" ca="1" si="566"/>
        <v>#NUM!</v>
      </c>
      <c r="LL118" s="37" t="e">
        <f t="shared" ca="1" si="619"/>
        <v>#NUM!</v>
      </c>
    </row>
    <row r="119" spans="1:324" s="3" customFormat="1">
      <c r="A119" s="42" t="e">
        <f>IF(D119="","",Data!C127)</f>
        <v>#N/A</v>
      </c>
      <c r="B119" s="5" t="e">
        <f>IF(D119="","",Data!B127)</f>
        <v>#N/A</v>
      </c>
      <c r="C119" s="3">
        <v>111</v>
      </c>
      <c r="D119" s="3" t="e">
        <f>IF(Data!C127="", NA(), Data!C127)</f>
        <v>#N/A</v>
      </c>
      <c r="E119" s="3" t="str">
        <f>IF(Data!C127="", " ", Data!D127)</f>
        <v xml:space="preserve"> </v>
      </c>
      <c r="F119" s="3" t="str">
        <f>IF(E119=" "," ",Data!F$26)</f>
        <v xml:space="preserve"> </v>
      </c>
      <c r="G119" s="3" t="str">
        <f>IF($C119&lt;Data!$F$37,"x"," ")</f>
        <v xml:space="preserve"> </v>
      </c>
      <c r="H119" s="3" t="e">
        <f>IF(I119="",#REF!,I119)</f>
        <v>#N/A</v>
      </c>
      <c r="I119" s="2" t="e">
        <f t="shared" si="403"/>
        <v>#N/A</v>
      </c>
      <c r="J119" s="3" t="str">
        <f>IF(AND(Data!$F$37&lt;&gt;""),IF(AD119=$E119,1,""))</f>
        <v/>
      </c>
      <c r="K119" s="3">
        <f>IF(AND(Data!$F$40&lt;&gt;""),IF(AE119=$E119,2,""))</f>
        <v>2</v>
      </c>
      <c r="L119" s="3" t="str">
        <f>IF(AND(Data!$F$43&lt;&gt;""),IF(AF119=$E119,3,""))</f>
        <v/>
      </c>
      <c r="M119" s="3" t="str">
        <f>IF(AND(Data!$F$46&lt;&gt;""),IF(AG119=$E119,4,""))</f>
        <v/>
      </c>
      <c r="N119" s="3" t="str">
        <f>IF(AND(Data!$F$49&lt;&gt;""),IF(AH119=$E119,5,""))</f>
        <v/>
      </c>
      <c r="O119" s="3" t="str">
        <f>IF(AND(Calc!$LQ$3&lt;&gt;""),IF(AI119=$E119,6,""))</f>
        <v/>
      </c>
      <c r="P119" s="3">
        <f t="shared" si="404"/>
        <v>2</v>
      </c>
      <c r="Q119" s="3">
        <f t="shared" si="405"/>
        <v>2</v>
      </c>
      <c r="R119" s="3" t="str">
        <f t="shared" si="406"/>
        <v/>
      </c>
      <c r="S119" s="3" t="str">
        <f t="shared" si="407"/>
        <v/>
      </c>
      <c r="T119" s="3" t="str">
        <f t="shared" si="408"/>
        <v/>
      </c>
      <c r="U119" s="3">
        <f t="shared" si="409"/>
        <v>2</v>
      </c>
      <c r="V119" s="3">
        <f t="shared" si="410"/>
        <v>2</v>
      </c>
      <c r="W119" s="3" t="str">
        <f t="shared" si="411"/>
        <v/>
      </c>
      <c r="X119" s="3" t="str">
        <f t="shared" si="412"/>
        <v/>
      </c>
      <c r="Y119" s="3">
        <f t="shared" si="413"/>
        <v>2</v>
      </c>
      <c r="Z119" s="3">
        <f t="shared" si="414"/>
        <v>2</v>
      </c>
      <c r="AA119" s="3" t="str">
        <f t="shared" si="415"/>
        <v/>
      </c>
      <c r="AB119" s="3">
        <f t="shared" si="416"/>
        <v>2</v>
      </c>
      <c r="AC119" s="49">
        <f t="shared" si="417"/>
        <v>2</v>
      </c>
      <c r="AD119" s="3" t="str">
        <f>IF($C119&lt;Data!$F$37,E119,"")</f>
        <v/>
      </c>
      <c r="AE119" s="3" t="str">
        <f>IF(AND($C119&gt;=Data!$F$37),IF($C119&lt;Data!$F$40,E119,""))</f>
        <v xml:space="preserve"> </v>
      </c>
      <c r="AF119" s="3" t="b">
        <f>IF(AND($C119&gt;=Data!$F$40),IF($C119&lt;Data!$F$43,E119,""))</f>
        <v>0</v>
      </c>
      <c r="AG119" s="3" t="b">
        <f>IF(AND($C119&gt;=Data!$F$43),IF($C119&lt;Data!$F$46,E119,""))</f>
        <v>0</v>
      </c>
      <c r="AH119" s="3" t="b">
        <f>IF(AND($C119&gt;=Data!$F$46),IF($C119&lt;Data!$F$49,E119,""))</f>
        <v>0</v>
      </c>
      <c r="AI119" s="3" t="b">
        <f>IF(AND($C119&gt;=Data!$F$49),IF($C119&lt;=Calc!$LQ$3,E119,""))</f>
        <v>0</v>
      </c>
      <c r="AJ119" s="3" t="str">
        <f t="shared" si="569"/>
        <v xml:space="preserve"> </v>
      </c>
      <c r="AK119" s="3" t="str">
        <f t="shared" si="350"/>
        <v/>
      </c>
      <c r="AL119" s="3" t="e">
        <f t="shared" si="418"/>
        <v>#NUM!</v>
      </c>
      <c r="AM119" s="3" t="str">
        <f t="shared" si="419"/>
        <v/>
      </c>
      <c r="AN119" s="3" t="str">
        <f t="shared" si="420"/>
        <v/>
      </c>
      <c r="AO119" s="3" t="str">
        <f t="shared" si="421"/>
        <v/>
      </c>
      <c r="AP119" s="3" t="str">
        <f t="shared" si="422"/>
        <v/>
      </c>
      <c r="AQ119" s="3" t="e">
        <f t="shared" si="632"/>
        <v>#NUM!</v>
      </c>
      <c r="AR119" s="3" t="e">
        <f t="shared" si="633"/>
        <v>#NUM!</v>
      </c>
      <c r="AS119" s="3" t="str">
        <f t="shared" si="634"/>
        <v/>
      </c>
      <c r="AT119" s="3" t="str">
        <f t="shared" si="423"/>
        <v/>
      </c>
      <c r="AU119" s="3" t="str">
        <f t="shared" si="424"/>
        <v/>
      </c>
      <c r="AV119" s="3" t="e">
        <f t="shared" si="425"/>
        <v>#NUM!</v>
      </c>
      <c r="AW119" s="3" t="e">
        <f t="shared" si="426"/>
        <v>#NUM!</v>
      </c>
      <c r="AX119" s="3" t="str">
        <f t="shared" si="427"/>
        <v/>
      </c>
      <c r="AY119" s="3" t="str">
        <f t="shared" si="428"/>
        <v/>
      </c>
      <c r="AZ119" s="3" t="e">
        <f t="shared" si="429"/>
        <v>#NUM!</v>
      </c>
      <c r="BA119" s="3" t="e">
        <f t="shared" si="430"/>
        <v>#NUM!</v>
      </c>
      <c r="BB119" s="3" t="str">
        <f t="shared" si="431"/>
        <v/>
      </c>
      <c r="BC119" s="3" t="e">
        <f t="shared" si="432"/>
        <v>#NUM!</v>
      </c>
      <c r="BD119" s="3" t="e">
        <f t="shared" si="433"/>
        <v>#NUM!</v>
      </c>
      <c r="BE119" s="3" t="e">
        <f t="shared" si="434"/>
        <v>#NUM!</v>
      </c>
      <c r="BF119" s="9" t="e">
        <f t="shared" si="570"/>
        <v>#N/A</v>
      </c>
      <c r="BG119" s="3" t="e">
        <f t="shared" si="571"/>
        <v>#N/A</v>
      </c>
      <c r="BH119" s="3" t="e">
        <f t="shared" si="567"/>
        <v>#N/A</v>
      </c>
      <c r="BI119" s="3" t="e">
        <f t="shared" si="435"/>
        <v>#NUM!</v>
      </c>
      <c r="BJ119" s="44" t="str">
        <f t="shared" si="436"/>
        <v/>
      </c>
      <c r="BK119" s="52">
        <f t="shared" si="572"/>
        <v>2</v>
      </c>
      <c r="BL119" s="52" t="str">
        <f t="shared" ca="1" si="635"/>
        <v xml:space="preserve"> </v>
      </c>
      <c r="BM119" s="52" t="str">
        <f t="shared" ca="1" si="539"/>
        <v xml:space="preserve"> </v>
      </c>
      <c r="BN119" s="52" t="str">
        <f t="shared" ca="1" si="539"/>
        <v xml:space="preserve"> </v>
      </c>
      <c r="BO119" s="52" t="str">
        <f t="shared" ca="1" si="539"/>
        <v xml:space="preserve"> </v>
      </c>
      <c r="BP119" s="52" t="str">
        <f t="shared" ca="1" si="539"/>
        <v xml:space="preserve"> </v>
      </c>
      <c r="BQ119" s="52" t="str">
        <f t="shared" ca="1" si="540"/>
        <v xml:space="preserve"> </v>
      </c>
      <c r="BR119" s="52" t="e">
        <f t="shared" ca="1" si="573"/>
        <v>#N/A</v>
      </c>
      <c r="BS119" s="52"/>
      <c r="BT119" s="3" t="str">
        <f t="shared" si="574"/>
        <v/>
      </c>
      <c r="BU119" s="3">
        <f t="shared" si="575"/>
        <v>0</v>
      </c>
      <c r="BV119" s="3">
        <f t="shared" si="437"/>
        <v>1</v>
      </c>
      <c r="BW119" s="3">
        <f t="shared" si="620"/>
        <v>0</v>
      </c>
      <c r="BX119" s="3" t="str">
        <f t="shared" ca="1" si="576"/>
        <v xml:space="preserve"> </v>
      </c>
      <c r="BY119" s="3" t="str">
        <f t="shared" ca="1" si="541"/>
        <v/>
      </c>
      <c r="BZ119" s="3" t="str">
        <f t="shared" ca="1" si="541"/>
        <v/>
      </c>
      <c r="CA119" s="3" t="str">
        <f t="shared" ca="1" si="541"/>
        <v/>
      </c>
      <c r="CB119" s="3" t="str">
        <f t="shared" ca="1" si="541"/>
        <v/>
      </c>
      <c r="CC119" s="3" t="str">
        <f t="shared" ca="1" si="542"/>
        <v/>
      </c>
      <c r="CD119" s="3" t="str">
        <f t="shared" ca="1" si="358"/>
        <v/>
      </c>
      <c r="CE119" s="3" t="str">
        <f t="shared" ca="1" si="577"/>
        <v/>
      </c>
      <c r="CF119" s="3" t="str">
        <f t="shared" si="578"/>
        <v/>
      </c>
      <c r="CG119" s="37" t="e">
        <f t="shared" ca="1" si="579"/>
        <v>#N/A</v>
      </c>
      <c r="CH119" s="3" t="str">
        <f t="shared" si="580"/>
        <v/>
      </c>
      <c r="CI119" s="3">
        <f t="shared" si="439"/>
        <v>0</v>
      </c>
      <c r="CJ119" s="3">
        <f t="shared" si="529"/>
        <v>1</v>
      </c>
      <c r="CK119" s="3">
        <f t="shared" si="621"/>
        <v>0</v>
      </c>
      <c r="CL119" s="3" t="str">
        <f t="shared" ca="1" si="581"/>
        <v xml:space="preserve"> </v>
      </c>
      <c r="CM119" s="3" t="str">
        <f t="shared" ca="1" si="543"/>
        <v/>
      </c>
      <c r="CN119" s="3" t="str">
        <f t="shared" ca="1" si="543"/>
        <v/>
      </c>
      <c r="CO119" s="3" t="str">
        <f t="shared" ca="1" si="543"/>
        <v/>
      </c>
      <c r="CP119" s="3" t="str">
        <f t="shared" ca="1" si="543"/>
        <v/>
      </c>
      <c r="CQ119" s="3" t="str">
        <f t="shared" ca="1" si="544"/>
        <v/>
      </c>
      <c r="CR119" s="3" t="str">
        <f t="shared" ca="1" si="441"/>
        <v/>
      </c>
      <c r="CS119" s="3" t="str">
        <f t="shared" ca="1" si="582"/>
        <v/>
      </c>
      <c r="CT119" s="3" t="str">
        <f t="shared" si="442"/>
        <v/>
      </c>
      <c r="CU119" s="37" t="e">
        <f t="shared" ca="1" si="443"/>
        <v>#N/A</v>
      </c>
      <c r="CW119" s="3" t="str">
        <f t="shared" ca="1" si="622"/>
        <v/>
      </c>
      <c r="CX119" s="3">
        <f t="shared" ca="1" si="530"/>
        <v>0</v>
      </c>
      <c r="CY119" s="2">
        <f t="shared" ca="1" si="445"/>
        <v>0</v>
      </c>
      <c r="CZ119" s="3" t="str">
        <f t="shared" ca="1" si="583"/>
        <v/>
      </c>
      <c r="DA119" s="3" t="str">
        <f t="shared" ca="1" si="584"/>
        <v/>
      </c>
      <c r="DB119" s="3" t="str">
        <f t="shared" ca="1" si="585"/>
        <v/>
      </c>
      <c r="DC119" s="3" t="str">
        <f t="shared" ca="1" si="586"/>
        <v/>
      </c>
      <c r="DD119" s="37" t="e">
        <f t="shared" ca="1" si="587"/>
        <v>#N/A</v>
      </c>
      <c r="DE119" s="3" t="str">
        <f t="shared" ca="1" si="623"/>
        <v/>
      </c>
      <c r="DF119" s="3">
        <f t="shared" ca="1" si="531"/>
        <v>0</v>
      </c>
      <c r="DG119" s="2">
        <f t="shared" ca="1" si="447"/>
        <v>0</v>
      </c>
      <c r="DH119" s="3" t="str">
        <f t="shared" ca="1" si="588"/>
        <v/>
      </c>
      <c r="DI119" s="3" t="str">
        <f t="shared" ca="1" si="568"/>
        <v/>
      </c>
      <c r="DJ119" s="3" t="str">
        <f t="shared" ca="1" si="589"/>
        <v/>
      </c>
      <c r="DK119" s="3" t="str">
        <f t="shared" ca="1" si="448"/>
        <v/>
      </c>
      <c r="DL119" s="37" t="e">
        <f t="shared" ca="1" si="590"/>
        <v>#N/A</v>
      </c>
      <c r="DN119" s="2" t="str">
        <f t="shared" si="373"/>
        <v xml:space="preserve"> </v>
      </c>
      <c r="DO119" s="3" t="str">
        <f t="shared" si="449"/>
        <v xml:space="preserve"> </v>
      </c>
      <c r="DP119" s="3" t="str">
        <f t="shared" si="450"/>
        <v xml:space="preserve"> </v>
      </c>
      <c r="DT119" s="37" t="e">
        <f t="shared" si="591"/>
        <v>#N/A</v>
      </c>
      <c r="DU119" s="7">
        <v>112</v>
      </c>
      <c r="DV119" s="7">
        <v>47</v>
      </c>
      <c r="DW119" s="7">
        <v>66</v>
      </c>
      <c r="DX119" s="7"/>
      <c r="DY119" s="7" t="e">
        <f t="shared" si="592"/>
        <v>#NUM!</v>
      </c>
      <c r="DZ119" s="7" t="e">
        <f t="shared" si="593"/>
        <v>#NUM!</v>
      </c>
      <c r="EA119" s="7" t="e">
        <f t="shared" si="594"/>
        <v>#NUM!</v>
      </c>
      <c r="EB119" s="7" t="e">
        <f t="shared" si="624"/>
        <v>#NUM!</v>
      </c>
      <c r="EC119" s="3" t="e">
        <f t="shared" si="595"/>
        <v>#NUM!</v>
      </c>
      <c r="ED119" s="3" t="str">
        <f t="shared" si="452"/>
        <v/>
      </c>
      <c r="EE119" s="3" t="e">
        <f t="shared" si="453"/>
        <v>#DIV/0!</v>
      </c>
      <c r="EF119" s="3" t="str">
        <f t="shared" si="454"/>
        <v/>
      </c>
      <c r="EG119" s="3" t="str">
        <f t="shared" si="455"/>
        <v/>
      </c>
      <c r="EH119" s="3" t="str">
        <f t="shared" si="456"/>
        <v/>
      </c>
      <c r="EI119" s="3" t="str">
        <f t="shared" si="457"/>
        <v/>
      </c>
      <c r="EJ119" s="3" t="e">
        <f t="shared" si="458"/>
        <v>#DIV/0!</v>
      </c>
      <c r="EK119" s="3" t="e">
        <f t="shared" si="459"/>
        <v>#DIV/0!</v>
      </c>
      <c r="EL119" s="3" t="str">
        <f t="shared" si="460"/>
        <v/>
      </c>
      <c r="EM119" s="3" t="str">
        <f t="shared" si="461"/>
        <v/>
      </c>
      <c r="EN119" s="3" t="str">
        <f t="shared" si="462"/>
        <v/>
      </c>
      <c r="EO119" s="3" t="e">
        <f t="shared" si="463"/>
        <v>#DIV/0!</v>
      </c>
      <c r="EP119" s="3" t="e">
        <f t="shared" si="464"/>
        <v>#DIV/0!</v>
      </c>
      <c r="EQ119" s="3" t="str">
        <f t="shared" si="465"/>
        <v/>
      </c>
      <c r="ER119" s="3" t="str">
        <f t="shared" si="466"/>
        <v/>
      </c>
      <c r="ES119" s="3" t="e">
        <f t="shared" si="467"/>
        <v>#DIV/0!</v>
      </c>
      <c r="ET119" s="3" t="e">
        <f t="shared" si="468"/>
        <v>#DIV/0!</v>
      </c>
      <c r="EU119" s="3" t="str">
        <f t="shared" si="469"/>
        <v/>
      </c>
      <c r="EV119" s="3" t="e">
        <f t="shared" si="470"/>
        <v>#DIV/0!</v>
      </c>
      <c r="EW119" s="3" t="e">
        <f t="shared" si="471"/>
        <v>#DIV/0!</v>
      </c>
      <c r="EX119" s="3" t="e">
        <f t="shared" si="472"/>
        <v>#NUM!</v>
      </c>
      <c r="EZ119" s="40">
        <f t="shared" si="596"/>
        <v>1</v>
      </c>
      <c r="FA119" s="9" t="e">
        <f t="shared" si="597"/>
        <v>#NUM!</v>
      </c>
      <c r="FB119" s="9" t="e">
        <f t="shared" si="598"/>
        <v>#N/A</v>
      </c>
      <c r="FC119" s="9" t="e">
        <f t="shared" si="599"/>
        <v>#N/A</v>
      </c>
      <c r="FD119" s="9" t="e">
        <f t="shared" si="600"/>
        <v>#N/A</v>
      </c>
      <c r="FE119" s="3" t="e">
        <f t="shared" si="473"/>
        <v>#NUM!</v>
      </c>
      <c r="FG119" s="3" t="str">
        <f t="shared" si="474"/>
        <v/>
      </c>
      <c r="FH119" s="3" t="e">
        <f t="shared" si="475"/>
        <v>#DIV/0!</v>
      </c>
      <c r="FI119" s="3" t="str">
        <f t="shared" si="476"/>
        <v/>
      </c>
      <c r="FJ119" s="3" t="str">
        <f t="shared" si="477"/>
        <v/>
      </c>
      <c r="FK119" s="3" t="str">
        <f t="shared" si="478"/>
        <v/>
      </c>
      <c r="FL119" s="3" t="str">
        <f t="shared" si="479"/>
        <v/>
      </c>
      <c r="FM119" s="3" t="e">
        <f t="shared" si="480"/>
        <v>#DIV/0!</v>
      </c>
      <c r="FN119" s="3" t="e">
        <f t="shared" si="481"/>
        <v>#DIV/0!</v>
      </c>
      <c r="FO119" s="3" t="str">
        <f t="shared" si="482"/>
        <v/>
      </c>
      <c r="FP119" s="3" t="str">
        <f t="shared" si="483"/>
        <v/>
      </c>
      <c r="FQ119" s="3" t="str">
        <f t="shared" si="484"/>
        <v/>
      </c>
      <c r="FR119" s="3" t="e">
        <f t="shared" si="485"/>
        <v>#DIV/0!</v>
      </c>
      <c r="FS119" s="3" t="e">
        <f t="shared" si="486"/>
        <v>#DIV/0!</v>
      </c>
      <c r="FT119" s="3" t="str">
        <f t="shared" si="487"/>
        <v/>
      </c>
      <c r="FU119" s="3" t="str">
        <f t="shared" si="488"/>
        <v/>
      </c>
      <c r="FV119" s="3" t="e">
        <f t="shared" si="489"/>
        <v>#DIV/0!</v>
      </c>
      <c r="FW119" s="3" t="e">
        <f t="shared" si="490"/>
        <v>#DIV/0!</v>
      </c>
      <c r="FX119" s="3" t="str">
        <f t="shared" si="491"/>
        <v/>
      </c>
      <c r="FY119" s="3" t="e">
        <f t="shared" si="492"/>
        <v>#DIV/0!</v>
      </c>
      <c r="FZ119" s="3" t="e">
        <f t="shared" si="493"/>
        <v>#DIV/0!</v>
      </c>
      <c r="GA119" s="3" t="e">
        <f t="shared" si="494"/>
        <v>#NUM!</v>
      </c>
      <c r="GB119" s="3" t="str">
        <f t="shared" si="495"/>
        <v/>
      </c>
      <c r="GC119" s="3" t="str">
        <f t="shared" si="496"/>
        <v/>
      </c>
      <c r="GD119" s="3" t="str">
        <f t="shared" si="497"/>
        <v/>
      </c>
      <c r="GE119" s="3" t="str">
        <f t="shared" si="498"/>
        <v/>
      </c>
      <c r="GF119" s="3" t="str">
        <f t="shared" si="499"/>
        <v/>
      </c>
      <c r="GG119" s="3" t="str">
        <f t="shared" si="500"/>
        <v/>
      </c>
      <c r="GI119" s="9" t="str">
        <f t="shared" si="532"/>
        <v/>
      </c>
      <c r="GJ119" s="9" t="str">
        <f t="shared" si="625"/>
        <v/>
      </c>
      <c r="GK119" s="9" t="str">
        <f t="shared" si="626"/>
        <v/>
      </c>
      <c r="GL119" s="41" t="e">
        <f t="shared" si="503"/>
        <v>#DIV/0!</v>
      </c>
      <c r="GM119" s="41" t="e">
        <f t="shared" si="504"/>
        <v>#DIV/0!</v>
      </c>
      <c r="GN119" s="41" t="e">
        <f t="shared" si="601"/>
        <v>#N/A</v>
      </c>
      <c r="GO119" s="41" t="e">
        <f t="shared" si="602"/>
        <v>#N/A</v>
      </c>
      <c r="GP119" s="3" t="e">
        <f t="shared" si="505"/>
        <v>#NUM!</v>
      </c>
      <c r="GQ119" s="55" t="e">
        <f t="shared" si="603"/>
        <v>#NUM!</v>
      </c>
      <c r="GR119" s="55" t="e">
        <f t="shared" si="604"/>
        <v>#NUM!</v>
      </c>
      <c r="GS119" s="3" t="e">
        <f t="shared" si="605"/>
        <v>#NUM!</v>
      </c>
      <c r="GT119" s="3" t="e">
        <f t="shared" si="606"/>
        <v>#NUM!</v>
      </c>
      <c r="GU119" s="3" t="e">
        <f t="shared" si="607"/>
        <v>#NUM!</v>
      </c>
      <c r="GV119" s="3" t="e">
        <f t="shared" si="608"/>
        <v>#NUM!</v>
      </c>
      <c r="GX119" s="37" t="e">
        <f t="shared" si="609"/>
        <v>#NUM!</v>
      </c>
      <c r="GZ119" s="3" t="e">
        <f t="shared" si="610"/>
        <v>#NUM!</v>
      </c>
      <c r="HA119" s="3" t="e">
        <f t="shared" ca="1" si="630"/>
        <v>#NUM!</v>
      </c>
      <c r="HB119" s="2" t="e">
        <f t="shared" ca="1" si="536"/>
        <v>#NUM!</v>
      </c>
      <c r="HC119" s="2" t="e">
        <f t="shared" ca="1" si="537"/>
        <v>#NUM!</v>
      </c>
      <c r="HD119" s="39" t="e">
        <f t="shared" ca="1" si="506"/>
        <v>#NUM!</v>
      </c>
      <c r="HF119" s="3" t="str">
        <f t="shared" si="611"/>
        <v/>
      </c>
      <c r="HG119" s="3" t="str">
        <f t="shared" si="612"/>
        <v/>
      </c>
      <c r="HH119" s="3" t="str">
        <f t="shared" ca="1" si="636"/>
        <v xml:space="preserve"> </v>
      </c>
      <c r="HI119" s="3" t="str">
        <f t="shared" ca="1" si="546"/>
        <v/>
      </c>
      <c r="HJ119" s="3" t="str">
        <f t="shared" ca="1" si="546"/>
        <v/>
      </c>
      <c r="HK119" s="3" t="str">
        <f t="shared" ca="1" si="546"/>
        <v/>
      </c>
      <c r="HL119" s="3" t="str">
        <f t="shared" ca="1" si="546"/>
        <v/>
      </c>
      <c r="HM119" s="3" t="str">
        <f t="shared" ca="1" si="547"/>
        <v/>
      </c>
      <c r="HN119" s="3" t="str">
        <f t="shared" ca="1" si="547"/>
        <v/>
      </c>
      <c r="HO119" s="3" t="str">
        <f t="shared" ca="1" si="547"/>
        <v/>
      </c>
      <c r="HP119" s="37" t="e">
        <f t="shared" ca="1" si="613"/>
        <v>#N/A</v>
      </c>
      <c r="HQ119" s="3" t="str">
        <f t="shared" ca="1" si="637"/>
        <v xml:space="preserve"> </v>
      </c>
      <c r="HR119" s="3" t="str">
        <f t="shared" ca="1" si="549"/>
        <v/>
      </c>
      <c r="HS119" s="3" t="str">
        <f t="shared" ca="1" si="549"/>
        <v/>
      </c>
      <c r="HT119" s="3" t="str">
        <f t="shared" ca="1" si="549"/>
        <v/>
      </c>
      <c r="HU119" s="3" t="str">
        <f t="shared" ca="1" si="549"/>
        <v/>
      </c>
      <c r="HV119" s="3" t="str">
        <f t="shared" ca="1" si="550"/>
        <v/>
      </c>
      <c r="HW119" s="3" t="str">
        <f t="shared" ca="1" si="550"/>
        <v/>
      </c>
      <c r="HX119" s="3" t="str">
        <f t="shared" ca="1" si="550"/>
        <v/>
      </c>
      <c r="HY119" s="37" t="e">
        <f t="shared" ca="1" si="614"/>
        <v>#N/A</v>
      </c>
      <c r="IA119" s="3" t="e">
        <f t="shared" ca="1" si="627"/>
        <v>#NUM!</v>
      </c>
      <c r="IB119" s="3" t="e">
        <f t="shared" ca="1" si="534"/>
        <v>#NUM!</v>
      </c>
      <c r="IC119" s="2" t="e">
        <f t="shared" ca="1" si="508"/>
        <v>#NUM!</v>
      </c>
      <c r="ID119" s="37" t="e">
        <f t="shared" ca="1" si="615"/>
        <v>#NUM!</v>
      </c>
      <c r="IE119" s="3" t="e">
        <f t="shared" ca="1" si="628"/>
        <v>#NUM!</v>
      </c>
      <c r="IF119" s="3" t="e">
        <f t="shared" ca="1" si="629"/>
        <v>#NUM!</v>
      </c>
      <c r="IG119" s="2" t="e">
        <f t="shared" ca="1" si="511"/>
        <v>#NUM!</v>
      </c>
      <c r="IH119" s="37" t="e">
        <f t="shared" ca="1" si="616"/>
        <v>#NUM!</v>
      </c>
      <c r="II119" s="3" t="e">
        <f t="shared" si="512"/>
        <v>#N/A</v>
      </c>
      <c r="IJ119" s="3" t="e">
        <f t="shared" si="513"/>
        <v>#N/A</v>
      </c>
      <c r="IK119" s="3" t="e">
        <f t="shared" ref="IK119:IK150" ca="1" si="640">IF(AND(G119=" ",OFFSET(G119,-14,0)="x"), " ", IF(SUM(OFFSET(IJ119,0,0,-15,1))&gt;14,1," "))</f>
        <v>#N/A</v>
      </c>
      <c r="IL119" s="3" t="e">
        <f t="shared" ca="1" si="558"/>
        <v>#N/A</v>
      </c>
      <c r="IM119" s="3" t="e">
        <f t="shared" ca="1" si="558"/>
        <v>#N/A</v>
      </c>
      <c r="IN119" s="3" t="e">
        <f t="shared" ca="1" si="558"/>
        <v>#N/A</v>
      </c>
      <c r="IO119" s="3" t="e">
        <f t="shared" ca="1" si="558"/>
        <v>#N/A</v>
      </c>
      <c r="IP119" s="3" t="e">
        <f t="shared" ca="1" si="559"/>
        <v>#N/A</v>
      </c>
      <c r="IQ119" s="3" t="e">
        <f t="shared" ca="1" si="559"/>
        <v>#N/A</v>
      </c>
      <c r="IR119" s="3" t="e">
        <f t="shared" ca="1" si="559"/>
        <v>#N/A</v>
      </c>
      <c r="IS119" s="3" t="e">
        <f t="shared" ca="1" si="559"/>
        <v>#N/A</v>
      </c>
      <c r="IT119" s="3" t="e">
        <f t="shared" ca="1" si="560"/>
        <v>#N/A</v>
      </c>
      <c r="IU119" s="3" t="e">
        <f t="shared" ca="1" si="560"/>
        <v>#N/A</v>
      </c>
      <c r="IV119" s="3" t="e">
        <f t="shared" ca="1" si="560"/>
        <v>#N/A</v>
      </c>
      <c r="IW119" s="3" t="e">
        <f t="shared" ca="1" si="560"/>
        <v>#N/A</v>
      </c>
      <c r="IX119" s="3" t="e">
        <f t="shared" ca="1" si="561"/>
        <v>#N/A</v>
      </c>
      <c r="IY119" s="3" t="e">
        <f t="shared" ca="1" si="561"/>
        <v>#N/A</v>
      </c>
      <c r="IZ119" s="37" t="e">
        <f t="shared" ca="1" si="617"/>
        <v>#N/A</v>
      </c>
      <c r="JB119" s="3" t="str">
        <f t="shared" si="514"/>
        <v/>
      </c>
      <c r="JC119" s="55" t="e">
        <f t="shared" si="618"/>
        <v>#NUM!</v>
      </c>
      <c r="JD119" s="41" t="e">
        <f t="shared" si="515"/>
        <v>#NUM!</v>
      </c>
      <c r="JE119" s="41" t="e">
        <f t="shared" si="516"/>
        <v>#NUM!</v>
      </c>
      <c r="JF119" s="3" t="e">
        <f t="shared" si="517"/>
        <v>#NUM!</v>
      </c>
      <c r="JG119" s="41" t="e">
        <f t="shared" si="518"/>
        <v>#NUM!</v>
      </c>
      <c r="JH119" s="41" t="e">
        <f t="shared" si="519"/>
        <v>#NUM!</v>
      </c>
      <c r="JJ119" s="37" t="e">
        <f t="shared" si="520"/>
        <v>#NUM!</v>
      </c>
      <c r="JL119" s="3" t="e">
        <f t="shared" si="521"/>
        <v>#NUM!</v>
      </c>
      <c r="JM119" s="3" t="e">
        <f t="shared" ca="1" si="631"/>
        <v>#NUM!</v>
      </c>
      <c r="JP119" s="37" t="e">
        <f t="shared" ca="1" si="522"/>
        <v>#NUM!</v>
      </c>
      <c r="JR119" s="37" t="str">
        <f t="shared" si="523"/>
        <v/>
      </c>
      <c r="JS119" s="3" t="str">
        <f t="shared" si="524"/>
        <v/>
      </c>
      <c r="JT119" s="3" t="str">
        <f t="shared" ca="1" si="638"/>
        <v xml:space="preserve"> </v>
      </c>
      <c r="JU119" s="3" t="str">
        <f t="shared" ca="1" si="552"/>
        <v/>
      </c>
      <c r="JV119" s="3" t="str">
        <f t="shared" ca="1" si="552"/>
        <v/>
      </c>
      <c r="JW119" s="3" t="str">
        <f t="shared" ca="1" si="552"/>
        <v/>
      </c>
      <c r="JX119" s="3" t="str">
        <f t="shared" ca="1" si="552"/>
        <v/>
      </c>
      <c r="JY119" s="3" t="str">
        <f t="shared" ca="1" si="553"/>
        <v/>
      </c>
      <c r="JZ119" s="3" t="str">
        <f t="shared" ca="1" si="553"/>
        <v/>
      </c>
      <c r="KA119" s="3" t="str">
        <f t="shared" ca="1" si="553"/>
        <v/>
      </c>
      <c r="KB119" s="3" t="e">
        <f t="shared" ca="1" si="525"/>
        <v>#N/A</v>
      </c>
      <c r="KC119" s="3" t="str">
        <f t="shared" ca="1" si="639"/>
        <v xml:space="preserve"> </v>
      </c>
      <c r="KD119" s="3" t="str">
        <f t="shared" ca="1" si="555"/>
        <v/>
      </c>
      <c r="KE119" s="3" t="str">
        <f t="shared" ca="1" si="555"/>
        <v/>
      </c>
      <c r="KF119" s="3" t="str">
        <f t="shared" ca="1" si="555"/>
        <v/>
      </c>
      <c r="KG119" s="3" t="str">
        <f t="shared" ca="1" si="555"/>
        <v/>
      </c>
      <c r="KH119" s="3" t="str">
        <f t="shared" ca="1" si="556"/>
        <v/>
      </c>
      <c r="KI119" s="3" t="str">
        <f t="shared" ca="1" si="556"/>
        <v/>
      </c>
      <c r="KJ119" s="3" t="str">
        <f t="shared" ca="1" si="556"/>
        <v/>
      </c>
      <c r="KK119" s="3" t="e">
        <f t="shared" ca="1" si="526"/>
        <v>#N/A</v>
      </c>
      <c r="KU119" s="3" t="e">
        <f t="shared" si="527"/>
        <v>#NUM!</v>
      </c>
      <c r="KV119" s="3" t="e">
        <f t="shared" si="528"/>
        <v>#NUM!</v>
      </c>
      <c r="KW119" s="3" t="e">
        <f t="shared" ref="KW119:KW150" ca="1" si="641">IF(AND(G119=" ",OFFSET(G119,-14,0)="x"), " ", IF(SUM(OFFSET(KV119,0,0,-15,1))&gt;14,1," "))</f>
        <v>#NUM!</v>
      </c>
      <c r="KX119" s="3" t="e">
        <f t="shared" ca="1" si="563"/>
        <v>#NUM!</v>
      </c>
      <c r="KY119" s="3" t="e">
        <f t="shared" ca="1" si="563"/>
        <v>#NUM!</v>
      </c>
      <c r="KZ119" s="3" t="e">
        <f t="shared" ca="1" si="563"/>
        <v>#NUM!</v>
      </c>
      <c r="LA119" s="3" t="e">
        <f t="shared" ca="1" si="563"/>
        <v>#NUM!</v>
      </c>
      <c r="LB119" s="3" t="e">
        <f t="shared" ca="1" si="564"/>
        <v>#NUM!</v>
      </c>
      <c r="LC119" s="3" t="e">
        <f t="shared" ca="1" si="564"/>
        <v>#NUM!</v>
      </c>
      <c r="LD119" s="3" t="e">
        <f t="shared" ca="1" si="564"/>
        <v>#NUM!</v>
      </c>
      <c r="LE119" s="3" t="e">
        <f t="shared" ca="1" si="564"/>
        <v>#NUM!</v>
      </c>
      <c r="LF119" s="3" t="e">
        <f t="shared" ca="1" si="565"/>
        <v>#NUM!</v>
      </c>
      <c r="LG119" s="3" t="e">
        <f t="shared" ca="1" si="565"/>
        <v>#NUM!</v>
      </c>
      <c r="LH119" s="3" t="e">
        <f t="shared" ca="1" si="565"/>
        <v>#NUM!</v>
      </c>
      <c r="LI119" s="3" t="e">
        <f t="shared" ca="1" si="565"/>
        <v>#NUM!</v>
      </c>
      <c r="LJ119" s="3" t="e">
        <f t="shared" ca="1" si="566"/>
        <v>#NUM!</v>
      </c>
      <c r="LK119" s="3" t="e">
        <f t="shared" ca="1" si="566"/>
        <v>#NUM!</v>
      </c>
      <c r="LL119" s="37" t="e">
        <f t="shared" ca="1" si="619"/>
        <v>#NUM!</v>
      </c>
    </row>
    <row r="120" spans="1:324" s="3" customFormat="1">
      <c r="A120" s="42" t="e">
        <f>IF(D120="","",Data!C128)</f>
        <v>#N/A</v>
      </c>
      <c r="B120" s="5" t="e">
        <f>IF(D120="","",Data!B128)</f>
        <v>#N/A</v>
      </c>
      <c r="C120" s="3">
        <v>112</v>
      </c>
      <c r="D120" s="3" t="e">
        <f>IF(Data!C128="", NA(), Data!C128)</f>
        <v>#N/A</v>
      </c>
      <c r="E120" s="3" t="str">
        <f>IF(Data!C128="", " ", Data!D128)</f>
        <v xml:space="preserve"> </v>
      </c>
      <c r="F120" s="3" t="str">
        <f>IF(E120=" "," ",Data!F$26)</f>
        <v xml:space="preserve"> </v>
      </c>
      <c r="G120" s="3" t="str">
        <f>IF($C120&lt;Data!$F$37,"x"," ")</f>
        <v xml:space="preserve"> </v>
      </c>
      <c r="H120" s="3" t="e">
        <f>IF(I120="",#REF!,I120)</f>
        <v>#N/A</v>
      </c>
      <c r="I120" s="2" t="e">
        <f t="shared" si="403"/>
        <v>#N/A</v>
      </c>
      <c r="J120" s="3" t="str">
        <f>IF(AND(Data!$F$37&lt;&gt;""),IF(AD120=$E120,1,""))</f>
        <v/>
      </c>
      <c r="K120" s="3">
        <f>IF(AND(Data!$F$40&lt;&gt;""),IF(AE120=$E120,2,""))</f>
        <v>2</v>
      </c>
      <c r="L120" s="3" t="str">
        <f>IF(AND(Data!$F$43&lt;&gt;""),IF(AF120=$E120,3,""))</f>
        <v/>
      </c>
      <c r="M120" s="3" t="str">
        <f>IF(AND(Data!$F$46&lt;&gt;""),IF(AG120=$E120,4,""))</f>
        <v/>
      </c>
      <c r="N120" s="3" t="str">
        <f>IF(AND(Data!$F$49&lt;&gt;""),IF(AH120=$E120,5,""))</f>
        <v/>
      </c>
      <c r="O120" s="3" t="str">
        <f>IF(AND(Calc!$LQ$3&lt;&gt;""),IF(AI120=$E120,6,""))</f>
        <v/>
      </c>
      <c r="P120" s="3">
        <f t="shared" si="404"/>
        <v>2</v>
      </c>
      <c r="Q120" s="3">
        <f t="shared" si="405"/>
        <v>2</v>
      </c>
      <c r="R120" s="3" t="str">
        <f t="shared" si="406"/>
        <v/>
      </c>
      <c r="S120" s="3" t="str">
        <f t="shared" si="407"/>
        <v/>
      </c>
      <c r="T120" s="3" t="str">
        <f t="shared" si="408"/>
        <v/>
      </c>
      <c r="U120" s="3">
        <f t="shared" si="409"/>
        <v>2</v>
      </c>
      <c r="V120" s="3">
        <f t="shared" si="410"/>
        <v>2</v>
      </c>
      <c r="W120" s="3" t="str">
        <f t="shared" si="411"/>
        <v/>
      </c>
      <c r="X120" s="3" t="str">
        <f t="shared" si="412"/>
        <v/>
      </c>
      <c r="Y120" s="3">
        <f t="shared" si="413"/>
        <v>2</v>
      </c>
      <c r="Z120" s="3">
        <f t="shared" si="414"/>
        <v>2</v>
      </c>
      <c r="AA120" s="3" t="str">
        <f t="shared" si="415"/>
        <v/>
      </c>
      <c r="AB120" s="3">
        <f t="shared" si="416"/>
        <v>2</v>
      </c>
      <c r="AC120" s="49">
        <f t="shared" si="417"/>
        <v>2</v>
      </c>
      <c r="AD120" s="3" t="str">
        <f>IF($C120&lt;Data!$F$37,E120,"")</f>
        <v/>
      </c>
      <c r="AE120" s="3" t="str">
        <f>IF(AND($C120&gt;=Data!$F$37),IF($C120&lt;Data!$F$40,E120,""))</f>
        <v xml:space="preserve"> </v>
      </c>
      <c r="AF120" s="3" t="b">
        <f>IF(AND($C120&gt;=Data!$F$40),IF($C120&lt;Data!$F$43,E120,""))</f>
        <v>0</v>
      </c>
      <c r="AG120" s="3" t="b">
        <f>IF(AND($C120&gt;=Data!$F$43),IF($C120&lt;Data!$F$46,E120,""))</f>
        <v>0</v>
      </c>
      <c r="AH120" s="3" t="b">
        <f>IF(AND($C120&gt;=Data!$F$46),IF($C120&lt;Data!$F$49,E120,""))</f>
        <v>0</v>
      </c>
      <c r="AI120" s="3" t="b">
        <f>IF(AND($C120&gt;=Data!$F$49),IF($C120&lt;=Calc!$LQ$3,E120,""))</f>
        <v>0</v>
      </c>
      <c r="AJ120" s="3" t="str">
        <f t="shared" si="569"/>
        <v xml:space="preserve"> </v>
      </c>
      <c r="AK120" s="3" t="str">
        <f t="shared" si="350"/>
        <v/>
      </c>
      <c r="AL120" s="3" t="e">
        <f t="shared" si="418"/>
        <v>#NUM!</v>
      </c>
      <c r="AM120" s="3" t="str">
        <f t="shared" si="419"/>
        <v/>
      </c>
      <c r="AN120" s="3" t="str">
        <f t="shared" si="420"/>
        <v/>
      </c>
      <c r="AO120" s="3" t="str">
        <f t="shared" si="421"/>
        <v/>
      </c>
      <c r="AP120" s="3" t="str">
        <f t="shared" si="422"/>
        <v/>
      </c>
      <c r="AQ120" s="3" t="e">
        <f t="shared" si="632"/>
        <v>#NUM!</v>
      </c>
      <c r="AR120" s="3" t="e">
        <f t="shared" si="633"/>
        <v>#NUM!</v>
      </c>
      <c r="AS120" s="3" t="str">
        <f t="shared" si="634"/>
        <v/>
      </c>
      <c r="AT120" s="3" t="str">
        <f t="shared" si="423"/>
        <v/>
      </c>
      <c r="AU120" s="3" t="str">
        <f t="shared" si="424"/>
        <v/>
      </c>
      <c r="AV120" s="3" t="e">
        <f t="shared" si="425"/>
        <v>#NUM!</v>
      </c>
      <c r="AW120" s="3" t="e">
        <f t="shared" si="426"/>
        <v>#NUM!</v>
      </c>
      <c r="AX120" s="3" t="str">
        <f t="shared" si="427"/>
        <v/>
      </c>
      <c r="AY120" s="3" t="str">
        <f t="shared" si="428"/>
        <v/>
      </c>
      <c r="AZ120" s="3" t="e">
        <f t="shared" si="429"/>
        <v>#NUM!</v>
      </c>
      <c r="BA120" s="3" t="e">
        <f t="shared" si="430"/>
        <v>#NUM!</v>
      </c>
      <c r="BB120" s="3" t="str">
        <f t="shared" si="431"/>
        <v/>
      </c>
      <c r="BC120" s="3" t="e">
        <f t="shared" si="432"/>
        <v>#NUM!</v>
      </c>
      <c r="BD120" s="3" t="e">
        <f t="shared" si="433"/>
        <v>#NUM!</v>
      </c>
      <c r="BE120" s="3" t="e">
        <f t="shared" si="434"/>
        <v>#NUM!</v>
      </c>
      <c r="BF120" s="9" t="e">
        <f t="shared" si="570"/>
        <v>#N/A</v>
      </c>
      <c r="BG120" s="3" t="e">
        <f t="shared" si="571"/>
        <v>#N/A</v>
      </c>
      <c r="BH120" s="3" t="e">
        <f t="shared" ref="BH120:BH151" si="642">IF(E120=" ", #N/A, IF(G120=" ", AM120,#N/A))</f>
        <v>#N/A</v>
      </c>
      <c r="BI120" s="3" t="e">
        <f t="shared" si="435"/>
        <v>#NUM!</v>
      </c>
      <c r="BJ120" s="44" t="str">
        <f t="shared" si="436"/>
        <v/>
      </c>
      <c r="BK120" s="52">
        <f t="shared" si="572"/>
        <v>2</v>
      </c>
      <c r="BL120" s="52" t="str">
        <f t="shared" ca="1" si="635"/>
        <v xml:space="preserve"> </v>
      </c>
      <c r="BM120" s="52" t="str">
        <f t="shared" ca="1" si="539"/>
        <v xml:space="preserve"> </v>
      </c>
      <c r="BN120" s="52" t="str">
        <f t="shared" ca="1" si="539"/>
        <v xml:space="preserve"> </v>
      </c>
      <c r="BO120" s="52" t="str">
        <f t="shared" ca="1" si="539"/>
        <v xml:space="preserve"> </v>
      </c>
      <c r="BP120" s="52" t="str">
        <f t="shared" ca="1" si="539"/>
        <v xml:space="preserve"> </v>
      </c>
      <c r="BQ120" s="52" t="str">
        <f t="shared" ca="1" si="540"/>
        <v xml:space="preserve"> </v>
      </c>
      <c r="BR120" s="52" t="e">
        <f t="shared" ca="1" si="573"/>
        <v>#N/A</v>
      </c>
      <c r="BS120" s="52"/>
      <c r="BT120" s="3" t="str">
        <f t="shared" si="574"/>
        <v/>
      </c>
      <c r="BU120" s="3">
        <f t="shared" si="575"/>
        <v>0</v>
      </c>
      <c r="BV120" s="3">
        <f t="shared" si="437"/>
        <v>1</v>
      </c>
      <c r="BW120" s="3">
        <f t="shared" si="620"/>
        <v>0</v>
      </c>
      <c r="BX120" s="3" t="str">
        <f t="shared" ca="1" si="576"/>
        <v xml:space="preserve"> </v>
      </c>
      <c r="BY120" s="3" t="str">
        <f t="shared" ca="1" si="541"/>
        <v/>
      </c>
      <c r="BZ120" s="3" t="str">
        <f t="shared" ca="1" si="541"/>
        <v/>
      </c>
      <c r="CA120" s="3" t="str">
        <f t="shared" ca="1" si="541"/>
        <v/>
      </c>
      <c r="CB120" s="3" t="str">
        <f t="shared" ca="1" si="541"/>
        <v/>
      </c>
      <c r="CC120" s="3" t="str">
        <f t="shared" ca="1" si="542"/>
        <v/>
      </c>
      <c r="CD120" s="3" t="str">
        <f t="shared" ca="1" si="358"/>
        <v/>
      </c>
      <c r="CE120" s="3" t="str">
        <f t="shared" ca="1" si="577"/>
        <v/>
      </c>
      <c r="CF120" s="3" t="str">
        <f t="shared" si="578"/>
        <v/>
      </c>
      <c r="CG120" s="37" t="e">
        <f t="shared" ca="1" si="579"/>
        <v>#N/A</v>
      </c>
      <c r="CH120" s="3" t="str">
        <f t="shared" si="580"/>
        <v/>
      </c>
      <c r="CI120" s="3">
        <f t="shared" si="439"/>
        <v>0</v>
      </c>
      <c r="CJ120" s="3">
        <f t="shared" si="529"/>
        <v>1</v>
      </c>
      <c r="CK120" s="3">
        <f t="shared" si="621"/>
        <v>0</v>
      </c>
      <c r="CL120" s="3" t="str">
        <f t="shared" ca="1" si="581"/>
        <v xml:space="preserve"> </v>
      </c>
      <c r="CM120" s="3" t="str">
        <f t="shared" ca="1" si="543"/>
        <v/>
      </c>
      <c r="CN120" s="3" t="str">
        <f t="shared" ca="1" si="543"/>
        <v/>
      </c>
      <c r="CO120" s="3" t="str">
        <f t="shared" ca="1" si="543"/>
        <v/>
      </c>
      <c r="CP120" s="3" t="str">
        <f t="shared" ca="1" si="543"/>
        <v/>
      </c>
      <c r="CQ120" s="3" t="str">
        <f t="shared" ca="1" si="544"/>
        <v/>
      </c>
      <c r="CR120" s="3" t="str">
        <f t="shared" ca="1" si="441"/>
        <v/>
      </c>
      <c r="CS120" s="3" t="str">
        <f t="shared" ca="1" si="582"/>
        <v/>
      </c>
      <c r="CT120" s="3" t="str">
        <f t="shared" si="442"/>
        <v/>
      </c>
      <c r="CU120" s="37" t="e">
        <f t="shared" ca="1" si="443"/>
        <v>#N/A</v>
      </c>
      <c r="CW120" s="3" t="str">
        <f t="shared" ca="1" si="622"/>
        <v/>
      </c>
      <c r="CX120" s="3">
        <f t="shared" ca="1" si="530"/>
        <v>0</v>
      </c>
      <c r="CY120" s="2">
        <f t="shared" ca="1" si="445"/>
        <v>0</v>
      </c>
      <c r="CZ120" s="3" t="str">
        <f t="shared" ca="1" si="583"/>
        <v/>
      </c>
      <c r="DA120" s="3" t="str">
        <f t="shared" ca="1" si="584"/>
        <v/>
      </c>
      <c r="DB120" s="3" t="str">
        <f t="shared" ca="1" si="585"/>
        <v/>
      </c>
      <c r="DC120" s="3" t="str">
        <f t="shared" ca="1" si="586"/>
        <v/>
      </c>
      <c r="DD120" s="37" t="e">
        <f t="shared" ca="1" si="587"/>
        <v>#N/A</v>
      </c>
      <c r="DE120" s="3" t="str">
        <f t="shared" ca="1" si="623"/>
        <v/>
      </c>
      <c r="DF120" s="3">
        <f t="shared" ca="1" si="531"/>
        <v>0</v>
      </c>
      <c r="DG120" s="2">
        <f t="shared" ca="1" si="447"/>
        <v>0</v>
      </c>
      <c r="DH120" s="3" t="str">
        <f t="shared" ca="1" si="588"/>
        <v/>
      </c>
      <c r="DI120" s="3" t="str">
        <f t="shared" ca="1" si="568"/>
        <v/>
      </c>
      <c r="DJ120" s="3" t="str">
        <f t="shared" ca="1" si="589"/>
        <v/>
      </c>
      <c r="DK120" s="3" t="str">
        <f t="shared" ca="1" si="448"/>
        <v/>
      </c>
      <c r="DL120" s="37" t="e">
        <f t="shared" ca="1" si="590"/>
        <v>#N/A</v>
      </c>
      <c r="DN120" s="2" t="str">
        <f t="shared" si="373"/>
        <v xml:space="preserve"> </v>
      </c>
      <c r="DO120" s="3" t="str">
        <f t="shared" si="449"/>
        <v xml:space="preserve"> </v>
      </c>
      <c r="DP120" s="3" t="str">
        <f t="shared" si="450"/>
        <v xml:space="preserve"> </v>
      </c>
      <c r="DT120" s="37" t="e">
        <f t="shared" si="591"/>
        <v>#N/A</v>
      </c>
      <c r="DU120" s="7">
        <v>113</v>
      </c>
      <c r="DV120" s="7">
        <v>47</v>
      </c>
      <c r="DW120" s="7">
        <v>67</v>
      </c>
      <c r="DX120" s="7"/>
      <c r="DY120" s="7" t="e">
        <f t="shared" si="592"/>
        <v>#NUM!</v>
      </c>
      <c r="DZ120" s="7" t="e">
        <f t="shared" si="593"/>
        <v>#NUM!</v>
      </c>
      <c r="EA120" s="7" t="e">
        <f t="shared" si="594"/>
        <v>#NUM!</v>
      </c>
      <c r="EB120" s="7" t="e">
        <f t="shared" si="624"/>
        <v>#NUM!</v>
      </c>
      <c r="EC120" s="3" t="e">
        <f t="shared" si="595"/>
        <v>#NUM!</v>
      </c>
      <c r="ED120" s="3" t="str">
        <f t="shared" si="452"/>
        <v/>
      </c>
      <c r="EE120" s="3" t="e">
        <f t="shared" si="453"/>
        <v>#DIV/0!</v>
      </c>
      <c r="EF120" s="3" t="str">
        <f t="shared" si="454"/>
        <v/>
      </c>
      <c r="EG120" s="3" t="str">
        <f t="shared" si="455"/>
        <v/>
      </c>
      <c r="EH120" s="3" t="str">
        <f t="shared" si="456"/>
        <v/>
      </c>
      <c r="EI120" s="3" t="str">
        <f t="shared" si="457"/>
        <v/>
      </c>
      <c r="EJ120" s="3" t="e">
        <f t="shared" si="458"/>
        <v>#DIV/0!</v>
      </c>
      <c r="EK120" s="3" t="e">
        <f t="shared" si="459"/>
        <v>#DIV/0!</v>
      </c>
      <c r="EL120" s="3" t="str">
        <f t="shared" si="460"/>
        <v/>
      </c>
      <c r="EM120" s="3" t="str">
        <f t="shared" si="461"/>
        <v/>
      </c>
      <c r="EN120" s="3" t="str">
        <f t="shared" si="462"/>
        <v/>
      </c>
      <c r="EO120" s="3" t="e">
        <f t="shared" si="463"/>
        <v>#DIV/0!</v>
      </c>
      <c r="EP120" s="3" t="e">
        <f t="shared" si="464"/>
        <v>#DIV/0!</v>
      </c>
      <c r="EQ120" s="3" t="str">
        <f t="shared" si="465"/>
        <v/>
      </c>
      <c r="ER120" s="3" t="str">
        <f t="shared" si="466"/>
        <v/>
      </c>
      <c r="ES120" s="3" t="e">
        <f t="shared" si="467"/>
        <v>#DIV/0!</v>
      </c>
      <c r="ET120" s="3" t="e">
        <f t="shared" si="468"/>
        <v>#DIV/0!</v>
      </c>
      <c r="EU120" s="3" t="str">
        <f t="shared" si="469"/>
        <v/>
      </c>
      <c r="EV120" s="3" t="e">
        <f t="shared" si="470"/>
        <v>#DIV/0!</v>
      </c>
      <c r="EW120" s="3" t="e">
        <f t="shared" si="471"/>
        <v>#DIV/0!</v>
      </c>
      <c r="EX120" s="3" t="e">
        <f t="shared" si="472"/>
        <v>#NUM!</v>
      </c>
      <c r="EZ120" s="40">
        <f t="shared" si="596"/>
        <v>1</v>
      </c>
      <c r="FA120" s="9" t="e">
        <f t="shared" si="597"/>
        <v>#NUM!</v>
      </c>
      <c r="FB120" s="9" t="e">
        <f t="shared" si="598"/>
        <v>#N/A</v>
      </c>
      <c r="FC120" s="9" t="e">
        <f t="shared" si="599"/>
        <v>#N/A</v>
      </c>
      <c r="FD120" s="9" t="e">
        <f t="shared" si="600"/>
        <v>#N/A</v>
      </c>
      <c r="FE120" s="3" t="e">
        <f t="shared" si="473"/>
        <v>#NUM!</v>
      </c>
      <c r="FG120" s="3" t="str">
        <f t="shared" si="474"/>
        <v/>
      </c>
      <c r="FH120" s="3" t="e">
        <f t="shared" si="475"/>
        <v>#DIV/0!</v>
      </c>
      <c r="FI120" s="3" t="str">
        <f t="shared" si="476"/>
        <v/>
      </c>
      <c r="FJ120" s="3" t="str">
        <f t="shared" si="477"/>
        <v/>
      </c>
      <c r="FK120" s="3" t="str">
        <f t="shared" si="478"/>
        <v/>
      </c>
      <c r="FL120" s="3" t="str">
        <f t="shared" si="479"/>
        <v/>
      </c>
      <c r="FM120" s="3" t="e">
        <f t="shared" si="480"/>
        <v>#DIV/0!</v>
      </c>
      <c r="FN120" s="3" t="e">
        <f t="shared" si="481"/>
        <v>#DIV/0!</v>
      </c>
      <c r="FO120" s="3" t="str">
        <f t="shared" si="482"/>
        <v/>
      </c>
      <c r="FP120" s="3" t="str">
        <f t="shared" si="483"/>
        <v/>
      </c>
      <c r="FQ120" s="3" t="str">
        <f t="shared" si="484"/>
        <v/>
      </c>
      <c r="FR120" s="3" t="e">
        <f t="shared" si="485"/>
        <v>#DIV/0!</v>
      </c>
      <c r="FS120" s="3" t="e">
        <f t="shared" si="486"/>
        <v>#DIV/0!</v>
      </c>
      <c r="FT120" s="3" t="str">
        <f t="shared" si="487"/>
        <v/>
      </c>
      <c r="FU120" s="3" t="str">
        <f t="shared" si="488"/>
        <v/>
      </c>
      <c r="FV120" s="3" t="e">
        <f t="shared" si="489"/>
        <v>#DIV/0!</v>
      </c>
      <c r="FW120" s="3" t="e">
        <f t="shared" si="490"/>
        <v>#DIV/0!</v>
      </c>
      <c r="FX120" s="3" t="str">
        <f t="shared" si="491"/>
        <v/>
      </c>
      <c r="FY120" s="3" t="e">
        <f t="shared" si="492"/>
        <v>#DIV/0!</v>
      </c>
      <c r="FZ120" s="3" t="e">
        <f t="shared" si="493"/>
        <v>#DIV/0!</v>
      </c>
      <c r="GA120" s="3" t="e">
        <f t="shared" si="494"/>
        <v>#NUM!</v>
      </c>
      <c r="GB120" s="3" t="str">
        <f t="shared" si="495"/>
        <v/>
      </c>
      <c r="GC120" s="3" t="str">
        <f t="shared" si="496"/>
        <v/>
      </c>
      <c r="GD120" s="3" t="str">
        <f t="shared" si="497"/>
        <v/>
      </c>
      <c r="GE120" s="3" t="str">
        <f t="shared" si="498"/>
        <v/>
      </c>
      <c r="GF120" s="3" t="str">
        <f t="shared" si="499"/>
        <v/>
      </c>
      <c r="GG120" s="3" t="str">
        <f t="shared" si="500"/>
        <v/>
      </c>
      <c r="GI120" s="9" t="str">
        <f t="shared" si="532"/>
        <v/>
      </c>
      <c r="GJ120" s="9" t="str">
        <f t="shared" si="625"/>
        <v/>
      </c>
      <c r="GK120" s="9" t="str">
        <f t="shared" si="626"/>
        <v/>
      </c>
      <c r="GL120" s="41" t="e">
        <f t="shared" si="503"/>
        <v>#DIV/0!</v>
      </c>
      <c r="GM120" s="41" t="e">
        <f t="shared" si="504"/>
        <v>#DIV/0!</v>
      </c>
      <c r="GN120" s="41" t="e">
        <f t="shared" si="601"/>
        <v>#N/A</v>
      </c>
      <c r="GO120" s="41" t="e">
        <f t="shared" si="602"/>
        <v>#N/A</v>
      </c>
      <c r="GP120" s="3" t="e">
        <f t="shared" si="505"/>
        <v>#NUM!</v>
      </c>
      <c r="GQ120" s="55" t="e">
        <f t="shared" si="603"/>
        <v>#NUM!</v>
      </c>
      <c r="GR120" s="55" t="e">
        <f t="shared" si="604"/>
        <v>#NUM!</v>
      </c>
      <c r="GS120" s="3" t="e">
        <f t="shared" si="605"/>
        <v>#NUM!</v>
      </c>
      <c r="GT120" s="3" t="e">
        <f t="shared" si="606"/>
        <v>#NUM!</v>
      </c>
      <c r="GU120" s="3" t="e">
        <f t="shared" si="607"/>
        <v>#NUM!</v>
      </c>
      <c r="GV120" s="3" t="e">
        <f t="shared" si="608"/>
        <v>#NUM!</v>
      </c>
      <c r="GX120" s="37" t="e">
        <f t="shared" si="609"/>
        <v>#NUM!</v>
      </c>
      <c r="GZ120" s="3" t="e">
        <f t="shared" si="610"/>
        <v>#NUM!</v>
      </c>
      <c r="HA120" s="3" t="e">
        <f t="shared" ca="1" si="630"/>
        <v>#NUM!</v>
      </c>
      <c r="HB120" s="2" t="e">
        <f t="shared" ca="1" si="536"/>
        <v>#NUM!</v>
      </c>
      <c r="HC120" s="2" t="e">
        <f t="shared" ca="1" si="537"/>
        <v>#NUM!</v>
      </c>
      <c r="HD120" s="39" t="e">
        <f t="shared" ca="1" si="506"/>
        <v>#NUM!</v>
      </c>
      <c r="HF120" s="3" t="str">
        <f t="shared" si="611"/>
        <v/>
      </c>
      <c r="HG120" s="3" t="str">
        <f t="shared" si="612"/>
        <v/>
      </c>
      <c r="HH120" s="3" t="str">
        <f t="shared" ca="1" si="636"/>
        <v xml:space="preserve"> </v>
      </c>
      <c r="HI120" s="3" t="str">
        <f t="shared" ca="1" si="546"/>
        <v/>
      </c>
      <c r="HJ120" s="3" t="str">
        <f t="shared" ca="1" si="546"/>
        <v/>
      </c>
      <c r="HK120" s="3" t="str">
        <f t="shared" ca="1" si="546"/>
        <v/>
      </c>
      <c r="HL120" s="3" t="str">
        <f t="shared" ca="1" si="546"/>
        <v/>
      </c>
      <c r="HM120" s="3" t="str">
        <f t="shared" ca="1" si="547"/>
        <v/>
      </c>
      <c r="HN120" s="3" t="str">
        <f t="shared" ca="1" si="547"/>
        <v/>
      </c>
      <c r="HO120" s="3" t="str">
        <f t="shared" ca="1" si="547"/>
        <v/>
      </c>
      <c r="HP120" s="37" t="e">
        <f t="shared" ca="1" si="613"/>
        <v>#N/A</v>
      </c>
      <c r="HQ120" s="3" t="str">
        <f t="shared" ca="1" si="637"/>
        <v xml:space="preserve"> </v>
      </c>
      <c r="HR120" s="3" t="str">
        <f t="shared" ca="1" si="549"/>
        <v/>
      </c>
      <c r="HS120" s="3" t="str">
        <f t="shared" ca="1" si="549"/>
        <v/>
      </c>
      <c r="HT120" s="3" t="str">
        <f t="shared" ca="1" si="549"/>
        <v/>
      </c>
      <c r="HU120" s="3" t="str">
        <f t="shared" ca="1" si="549"/>
        <v/>
      </c>
      <c r="HV120" s="3" t="str">
        <f t="shared" ca="1" si="550"/>
        <v/>
      </c>
      <c r="HW120" s="3" t="str">
        <f t="shared" ca="1" si="550"/>
        <v/>
      </c>
      <c r="HX120" s="3" t="str">
        <f t="shared" ca="1" si="550"/>
        <v/>
      </c>
      <c r="HY120" s="37" t="e">
        <f t="shared" ca="1" si="614"/>
        <v>#N/A</v>
      </c>
      <c r="IA120" s="3" t="e">
        <f t="shared" ca="1" si="627"/>
        <v>#NUM!</v>
      </c>
      <c r="IB120" s="3" t="e">
        <f t="shared" ca="1" si="534"/>
        <v>#NUM!</v>
      </c>
      <c r="IC120" s="2" t="e">
        <f t="shared" ca="1" si="508"/>
        <v>#NUM!</v>
      </c>
      <c r="ID120" s="37" t="e">
        <f t="shared" ca="1" si="615"/>
        <v>#NUM!</v>
      </c>
      <c r="IE120" s="3" t="e">
        <f t="shared" ca="1" si="628"/>
        <v>#NUM!</v>
      </c>
      <c r="IF120" s="3" t="e">
        <f t="shared" ca="1" si="629"/>
        <v>#NUM!</v>
      </c>
      <c r="IG120" s="2" t="e">
        <f t="shared" ca="1" si="511"/>
        <v>#NUM!</v>
      </c>
      <c r="IH120" s="37" t="e">
        <f t="shared" ca="1" si="616"/>
        <v>#NUM!</v>
      </c>
      <c r="II120" s="3" t="e">
        <f t="shared" si="512"/>
        <v>#N/A</v>
      </c>
      <c r="IJ120" s="3" t="e">
        <f t="shared" si="513"/>
        <v>#N/A</v>
      </c>
      <c r="IK120" s="3" t="e">
        <f t="shared" ca="1" si="640"/>
        <v>#N/A</v>
      </c>
      <c r="IL120" s="3" t="e">
        <f t="shared" ca="1" si="558"/>
        <v>#N/A</v>
      </c>
      <c r="IM120" s="3" t="e">
        <f t="shared" ca="1" si="558"/>
        <v>#N/A</v>
      </c>
      <c r="IN120" s="3" t="e">
        <f t="shared" ca="1" si="558"/>
        <v>#N/A</v>
      </c>
      <c r="IO120" s="3" t="e">
        <f t="shared" ca="1" si="558"/>
        <v>#N/A</v>
      </c>
      <c r="IP120" s="3" t="e">
        <f t="shared" ca="1" si="559"/>
        <v>#N/A</v>
      </c>
      <c r="IQ120" s="3" t="e">
        <f t="shared" ca="1" si="559"/>
        <v>#N/A</v>
      </c>
      <c r="IR120" s="3" t="e">
        <f t="shared" ca="1" si="559"/>
        <v>#N/A</v>
      </c>
      <c r="IS120" s="3" t="e">
        <f t="shared" ca="1" si="559"/>
        <v>#N/A</v>
      </c>
      <c r="IT120" s="3" t="e">
        <f t="shared" ca="1" si="560"/>
        <v>#N/A</v>
      </c>
      <c r="IU120" s="3" t="e">
        <f t="shared" ca="1" si="560"/>
        <v>#N/A</v>
      </c>
      <c r="IV120" s="3" t="e">
        <f t="shared" ca="1" si="560"/>
        <v>#N/A</v>
      </c>
      <c r="IW120" s="3" t="e">
        <f t="shared" ca="1" si="560"/>
        <v>#N/A</v>
      </c>
      <c r="IX120" s="3" t="e">
        <f t="shared" ca="1" si="561"/>
        <v>#N/A</v>
      </c>
      <c r="IY120" s="3" t="e">
        <f t="shared" ca="1" si="561"/>
        <v>#N/A</v>
      </c>
      <c r="IZ120" s="37" t="e">
        <f t="shared" ca="1" si="617"/>
        <v>#N/A</v>
      </c>
      <c r="JB120" s="3" t="str">
        <f t="shared" si="514"/>
        <v/>
      </c>
      <c r="JC120" s="55" t="e">
        <f t="shared" si="618"/>
        <v>#NUM!</v>
      </c>
      <c r="JD120" s="41" t="e">
        <f t="shared" si="515"/>
        <v>#NUM!</v>
      </c>
      <c r="JE120" s="41" t="e">
        <f t="shared" si="516"/>
        <v>#NUM!</v>
      </c>
      <c r="JF120" s="3" t="e">
        <f t="shared" si="517"/>
        <v>#NUM!</v>
      </c>
      <c r="JG120" s="41" t="e">
        <f t="shared" si="518"/>
        <v>#NUM!</v>
      </c>
      <c r="JH120" s="41" t="e">
        <f t="shared" si="519"/>
        <v>#NUM!</v>
      </c>
      <c r="JJ120" s="37" t="e">
        <f t="shared" si="520"/>
        <v>#NUM!</v>
      </c>
      <c r="JL120" s="3" t="e">
        <f t="shared" si="521"/>
        <v>#NUM!</v>
      </c>
      <c r="JM120" s="3" t="e">
        <f t="shared" ca="1" si="631"/>
        <v>#NUM!</v>
      </c>
      <c r="JP120" s="37" t="e">
        <f t="shared" ca="1" si="522"/>
        <v>#NUM!</v>
      </c>
      <c r="JR120" s="37" t="str">
        <f t="shared" si="523"/>
        <v/>
      </c>
      <c r="JS120" s="3" t="str">
        <f t="shared" si="524"/>
        <v/>
      </c>
      <c r="JT120" s="3" t="str">
        <f t="shared" ca="1" si="638"/>
        <v xml:space="preserve"> </v>
      </c>
      <c r="JU120" s="3" t="str">
        <f t="shared" ca="1" si="552"/>
        <v/>
      </c>
      <c r="JV120" s="3" t="str">
        <f t="shared" ca="1" si="552"/>
        <v/>
      </c>
      <c r="JW120" s="3" t="str">
        <f t="shared" ca="1" si="552"/>
        <v/>
      </c>
      <c r="JX120" s="3" t="str">
        <f t="shared" ca="1" si="552"/>
        <v/>
      </c>
      <c r="JY120" s="3" t="str">
        <f t="shared" ca="1" si="553"/>
        <v/>
      </c>
      <c r="JZ120" s="3" t="str">
        <f t="shared" ca="1" si="553"/>
        <v/>
      </c>
      <c r="KA120" s="3" t="str">
        <f t="shared" ca="1" si="553"/>
        <v/>
      </c>
      <c r="KB120" s="3" t="e">
        <f t="shared" ca="1" si="525"/>
        <v>#N/A</v>
      </c>
      <c r="KC120" s="3" t="str">
        <f t="shared" ca="1" si="639"/>
        <v xml:space="preserve"> </v>
      </c>
      <c r="KD120" s="3" t="str">
        <f t="shared" ca="1" si="555"/>
        <v/>
      </c>
      <c r="KE120" s="3" t="str">
        <f t="shared" ca="1" si="555"/>
        <v/>
      </c>
      <c r="KF120" s="3" t="str">
        <f t="shared" ca="1" si="555"/>
        <v/>
      </c>
      <c r="KG120" s="3" t="str">
        <f t="shared" ca="1" si="555"/>
        <v/>
      </c>
      <c r="KH120" s="3" t="str">
        <f t="shared" ca="1" si="556"/>
        <v/>
      </c>
      <c r="KI120" s="3" t="str">
        <f t="shared" ca="1" si="556"/>
        <v/>
      </c>
      <c r="KJ120" s="3" t="str">
        <f t="shared" ca="1" si="556"/>
        <v/>
      </c>
      <c r="KK120" s="3" t="e">
        <f t="shared" ca="1" si="526"/>
        <v>#N/A</v>
      </c>
      <c r="KU120" s="3" t="e">
        <f t="shared" si="527"/>
        <v>#NUM!</v>
      </c>
      <c r="KV120" s="3" t="e">
        <f t="shared" si="528"/>
        <v>#NUM!</v>
      </c>
      <c r="KW120" s="3" t="e">
        <f t="shared" ca="1" si="641"/>
        <v>#NUM!</v>
      </c>
      <c r="KX120" s="3" t="e">
        <f t="shared" ca="1" si="563"/>
        <v>#NUM!</v>
      </c>
      <c r="KY120" s="3" t="e">
        <f t="shared" ca="1" si="563"/>
        <v>#NUM!</v>
      </c>
      <c r="KZ120" s="3" t="e">
        <f t="shared" ca="1" si="563"/>
        <v>#NUM!</v>
      </c>
      <c r="LA120" s="3" t="e">
        <f t="shared" ca="1" si="563"/>
        <v>#NUM!</v>
      </c>
      <c r="LB120" s="3" t="e">
        <f t="shared" ca="1" si="564"/>
        <v>#NUM!</v>
      </c>
      <c r="LC120" s="3" t="e">
        <f t="shared" ca="1" si="564"/>
        <v>#NUM!</v>
      </c>
      <c r="LD120" s="3" t="e">
        <f t="shared" ca="1" si="564"/>
        <v>#NUM!</v>
      </c>
      <c r="LE120" s="3" t="e">
        <f t="shared" ca="1" si="564"/>
        <v>#NUM!</v>
      </c>
      <c r="LF120" s="3" t="e">
        <f t="shared" ca="1" si="565"/>
        <v>#NUM!</v>
      </c>
      <c r="LG120" s="3" t="e">
        <f t="shared" ca="1" si="565"/>
        <v>#NUM!</v>
      </c>
      <c r="LH120" s="3" t="e">
        <f t="shared" ca="1" si="565"/>
        <v>#NUM!</v>
      </c>
      <c r="LI120" s="3" t="e">
        <f t="shared" ca="1" si="565"/>
        <v>#NUM!</v>
      </c>
      <c r="LJ120" s="3" t="e">
        <f t="shared" ca="1" si="566"/>
        <v>#NUM!</v>
      </c>
      <c r="LK120" s="3" t="e">
        <f t="shared" ca="1" si="566"/>
        <v>#NUM!</v>
      </c>
      <c r="LL120" s="37" t="e">
        <f t="shared" ca="1" si="619"/>
        <v>#NUM!</v>
      </c>
    </row>
    <row r="121" spans="1:324" s="3" customFormat="1">
      <c r="A121" s="42" t="e">
        <f>IF(D121="","",Data!C129)</f>
        <v>#N/A</v>
      </c>
      <c r="B121" s="5" t="e">
        <f>IF(D121="","",Data!B129)</f>
        <v>#N/A</v>
      </c>
      <c r="C121" s="3">
        <v>113</v>
      </c>
      <c r="D121" s="3" t="e">
        <f>IF(Data!C129="", NA(), Data!C129)</f>
        <v>#N/A</v>
      </c>
      <c r="E121" s="3" t="str">
        <f>IF(Data!C129="", " ", Data!D129)</f>
        <v xml:space="preserve"> </v>
      </c>
      <c r="F121" s="3" t="str">
        <f>IF(E121=" "," ",Data!F$26)</f>
        <v xml:space="preserve"> </v>
      </c>
      <c r="G121" s="3" t="str">
        <f>IF($C121&lt;Data!$F$37,"x"," ")</f>
        <v xml:space="preserve"> </v>
      </c>
      <c r="H121" s="3" t="e">
        <f>IF(I121="",#REF!,I121)</f>
        <v>#N/A</v>
      </c>
      <c r="I121" s="2" t="e">
        <f t="shared" si="403"/>
        <v>#N/A</v>
      </c>
      <c r="J121" s="3" t="str">
        <f>IF(AND(Data!$F$37&lt;&gt;""),IF(AD121=$E121,1,""))</f>
        <v/>
      </c>
      <c r="K121" s="3">
        <f>IF(AND(Data!$F$40&lt;&gt;""),IF(AE121=$E121,2,""))</f>
        <v>2</v>
      </c>
      <c r="L121" s="3" t="str">
        <f>IF(AND(Data!$F$43&lt;&gt;""),IF(AF121=$E121,3,""))</f>
        <v/>
      </c>
      <c r="M121" s="3" t="str">
        <f>IF(AND(Data!$F$46&lt;&gt;""),IF(AG121=$E121,4,""))</f>
        <v/>
      </c>
      <c r="N121" s="3" t="str">
        <f>IF(AND(Data!$F$49&lt;&gt;""),IF(AH121=$E121,5,""))</f>
        <v/>
      </c>
      <c r="O121" s="3" t="str">
        <f>IF(AND(Calc!$LQ$3&lt;&gt;""),IF(AI121=$E121,6,""))</f>
        <v/>
      </c>
      <c r="P121" s="3">
        <f t="shared" si="404"/>
        <v>2</v>
      </c>
      <c r="Q121" s="3">
        <f t="shared" si="405"/>
        <v>2</v>
      </c>
      <c r="R121" s="3" t="str">
        <f t="shared" si="406"/>
        <v/>
      </c>
      <c r="S121" s="3" t="str">
        <f t="shared" si="407"/>
        <v/>
      </c>
      <c r="T121" s="3" t="str">
        <f t="shared" si="408"/>
        <v/>
      </c>
      <c r="U121" s="3">
        <f t="shared" si="409"/>
        <v>2</v>
      </c>
      <c r="V121" s="3">
        <f t="shared" si="410"/>
        <v>2</v>
      </c>
      <c r="W121" s="3" t="str">
        <f t="shared" si="411"/>
        <v/>
      </c>
      <c r="X121" s="3" t="str">
        <f t="shared" si="412"/>
        <v/>
      </c>
      <c r="Y121" s="3">
        <f t="shared" si="413"/>
        <v>2</v>
      </c>
      <c r="Z121" s="3">
        <f t="shared" si="414"/>
        <v>2</v>
      </c>
      <c r="AA121" s="3" t="str">
        <f t="shared" si="415"/>
        <v/>
      </c>
      <c r="AB121" s="3">
        <f t="shared" si="416"/>
        <v>2</v>
      </c>
      <c r="AC121" s="49">
        <f t="shared" si="417"/>
        <v>2</v>
      </c>
      <c r="AD121" s="3" t="str">
        <f>IF($C121&lt;Data!$F$37,E121,"")</f>
        <v/>
      </c>
      <c r="AE121" s="3" t="str">
        <f>IF(AND($C121&gt;=Data!$F$37),IF($C121&lt;Data!$F$40,E121,""))</f>
        <v xml:space="preserve"> </v>
      </c>
      <c r="AF121" s="3" t="b">
        <f>IF(AND($C121&gt;=Data!$F$40),IF($C121&lt;Data!$F$43,E121,""))</f>
        <v>0</v>
      </c>
      <c r="AG121" s="3" t="b">
        <f>IF(AND($C121&gt;=Data!$F$43),IF($C121&lt;Data!$F$46,E121,""))</f>
        <v>0</v>
      </c>
      <c r="AH121" s="3" t="b">
        <f>IF(AND($C121&gt;=Data!$F$46),IF($C121&lt;Data!$F$49,E121,""))</f>
        <v>0</v>
      </c>
      <c r="AI121" s="3" t="b">
        <f>IF(AND($C121&gt;=Data!$F$49),IF($C121&lt;=Calc!$LQ$3,E121,""))</f>
        <v>0</v>
      </c>
      <c r="AJ121" s="3" t="str">
        <f t="shared" si="569"/>
        <v xml:space="preserve"> </v>
      </c>
      <c r="AK121" s="3" t="str">
        <f t="shared" si="350"/>
        <v/>
      </c>
      <c r="AL121" s="3" t="e">
        <f t="shared" si="418"/>
        <v>#NUM!</v>
      </c>
      <c r="AM121" s="3" t="str">
        <f t="shared" si="419"/>
        <v/>
      </c>
      <c r="AN121" s="3" t="str">
        <f t="shared" si="420"/>
        <v/>
      </c>
      <c r="AO121" s="3" t="str">
        <f t="shared" si="421"/>
        <v/>
      </c>
      <c r="AP121" s="3" t="str">
        <f t="shared" si="422"/>
        <v/>
      </c>
      <c r="AQ121" s="3" t="e">
        <f t="shared" si="632"/>
        <v>#NUM!</v>
      </c>
      <c r="AR121" s="3" t="e">
        <f t="shared" si="633"/>
        <v>#NUM!</v>
      </c>
      <c r="AS121" s="3" t="str">
        <f t="shared" si="634"/>
        <v/>
      </c>
      <c r="AT121" s="3" t="str">
        <f t="shared" si="423"/>
        <v/>
      </c>
      <c r="AU121" s="3" t="str">
        <f t="shared" si="424"/>
        <v/>
      </c>
      <c r="AV121" s="3" t="e">
        <f t="shared" si="425"/>
        <v>#NUM!</v>
      </c>
      <c r="AW121" s="3" t="e">
        <f t="shared" si="426"/>
        <v>#NUM!</v>
      </c>
      <c r="AX121" s="3" t="str">
        <f t="shared" si="427"/>
        <v/>
      </c>
      <c r="AY121" s="3" t="str">
        <f t="shared" si="428"/>
        <v/>
      </c>
      <c r="AZ121" s="3" t="e">
        <f t="shared" si="429"/>
        <v>#NUM!</v>
      </c>
      <c r="BA121" s="3" t="e">
        <f t="shared" si="430"/>
        <v>#NUM!</v>
      </c>
      <c r="BB121" s="3" t="str">
        <f t="shared" si="431"/>
        <v/>
      </c>
      <c r="BC121" s="3" t="e">
        <f t="shared" si="432"/>
        <v>#NUM!</v>
      </c>
      <c r="BD121" s="3" t="e">
        <f t="shared" si="433"/>
        <v>#NUM!</v>
      </c>
      <c r="BE121" s="3" t="e">
        <f t="shared" si="434"/>
        <v>#NUM!</v>
      </c>
      <c r="BF121" s="9" t="e">
        <f t="shared" si="570"/>
        <v>#N/A</v>
      </c>
      <c r="BG121" s="3" t="e">
        <f t="shared" si="571"/>
        <v>#N/A</v>
      </c>
      <c r="BH121" s="3" t="e">
        <f t="shared" si="642"/>
        <v>#N/A</v>
      </c>
      <c r="BI121" s="3" t="e">
        <f t="shared" si="435"/>
        <v>#NUM!</v>
      </c>
      <c r="BJ121" s="44" t="str">
        <f t="shared" si="436"/>
        <v/>
      </c>
      <c r="BK121" s="52">
        <f t="shared" si="572"/>
        <v>2</v>
      </c>
      <c r="BL121" s="52" t="str">
        <f t="shared" ca="1" si="635"/>
        <v xml:space="preserve"> </v>
      </c>
      <c r="BM121" s="52" t="str">
        <f t="shared" ca="1" si="539"/>
        <v xml:space="preserve"> </v>
      </c>
      <c r="BN121" s="52" t="str">
        <f t="shared" ca="1" si="539"/>
        <v xml:space="preserve"> </v>
      </c>
      <c r="BO121" s="52" t="str">
        <f t="shared" ca="1" si="539"/>
        <v xml:space="preserve"> </v>
      </c>
      <c r="BP121" s="52" t="str">
        <f t="shared" ca="1" si="539"/>
        <v xml:space="preserve"> </v>
      </c>
      <c r="BQ121" s="52" t="str">
        <f t="shared" ca="1" si="540"/>
        <v xml:space="preserve"> </v>
      </c>
      <c r="BR121" s="52" t="e">
        <f t="shared" ca="1" si="573"/>
        <v>#N/A</v>
      </c>
      <c r="BS121" s="52"/>
      <c r="BT121" s="3" t="str">
        <f t="shared" si="574"/>
        <v/>
      </c>
      <c r="BU121" s="3">
        <f t="shared" si="575"/>
        <v>0</v>
      </c>
      <c r="BV121" s="3">
        <f t="shared" si="437"/>
        <v>1</v>
      </c>
      <c r="BW121" s="3">
        <f t="shared" si="620"/>
        <v>0</v>
      </c>
      <c r="BX121" s="3" t="str">
        <f t="shared" ca="1" si="576"/>
        <v xml:space="preserve"> </v>
      </c>
      <c r="BY121" s="3" t="str">
        <f t="shared" ca="1" si="541"/>
        <v/>
      </c>
      <c r="BZ121" s="3" t="str">
        <f t="shared" ca="1" si="541"/>
        <v/>
      </c>
      <c r="CA121" s="3" t="str">
        <f t="shared" ca="1" si="541"/>
        <v/>
      </c>
      <c r="CB121" s="3" t="str">
        <f t="shared" ca="1" si="541"/>
        <v/>
      </c>
      <c r="CC121" s="3" t="str">
        <f t="shared" ca="1" si="542"/>
        <v/>
      </c>
      <c r="CD121" s="3" t="str">
        <f t="shared" ca="1" si="358"/>
        <v/>
      </c>
      <c r="CE121" s="3" t="str">
        <f t="shared" ca="1" si="577"/>
        <v/>
      </c>
      <c r="CF121" s="3" t="str">
        <f t="shared" si="578"/>
        <v/>
      </c>
      <c r="CG121" s="37" t="e">
        <f t="shared" ca="1" si="579"/>
        <v>#N/A</v>
      </c>
      <c r="CH121" s="3" t="str">
        <f t="shared" si="580"/>
        <v/>
      </c>
      <c r="CI121" s="3">
        <f t="shared" si="439"/>
        <v>0</v>
      </c>
      <c r="CJ121" s="3">
        <f t="shared" si="529"/>
        <v>1</v>
      </c>
      <c r="CK121" s="3">
        <f t="shared" si="621"/>
        <v>0</v>
      </c>
      <c r="CL121" s="3" t="str">
        <f t="shared" ca="1" si="581"/>
        <v xml:space="preserve"> </v>
      </c>
      <c r="CM121" s="3" t="str">
        <f t="shared" ca="1" si="543"/>
        <v/>
      </c>
      <c r="CN121" s="3" t="str">
        <f t="shared" ca="1" si="543"/>
        <v/>
      </c>
      <c r="CO121" s="3" t="str">
        <f t="shared" ca="1" si="543"/>
        <v/>
      </c>
      <c r="CP121" s="3" t="str">
        <f t="shared" ca="1" si="543"/>
        <v/>
      </c>
      <c r="CQ121" s="3" t="str">
        <f t="shared" ca="1" si="544"/>
        <v/>
      </c>
      <c r="CR121" s="3" t="str">
        <f t="shared" ca="1" si="441"/>
        <v/>
      </c>
      <c r="CS121" s="3" t="str">
        <f t="shared" ca="1" si="582"/>
        <v/>
      </c>
      <c r="CT121" s="3" t="str">
        <f t="shared" si="442"/>
        <v/>
      </c>
      <c r="CU121" s="37" t="e">
        <f t="shared" ca="1" si="443"/>
        <v>#N/A</v>
      </c>
      <c r="CW121" s="3" t="str">
        <f t="shared" ca="1" si="622"/>
        <v/>
      </c>
      <c r="CX121" s="3">
        <f t="shared" ca="1" si="530"/>
        <v>0</v>
      </c>
      <c r="CY121" s="2">
        <f t="shared" ca="1" si="445"/>
        <v>0</v>
      </c>
      <c r="CZ121" s="3" t="str">
        <f t="shared" ca="1" si="583"/>
        <v/>
      </c>
      <c r="DA121" s="3" t="str">
        <f t="shared" ca="1" si="584"/>
        <v/>
      </c>
      <c r="DB121" s="3" t="str">
        <f t="shared" ca="1" si="585"/>
        <v/>
      </c>
      <c r="DC121" s="3" t="str">
        <f t="shared" ca="1" si="586"/>
        <v/>
      </c>
      <c r="DD121" s="37" t="e">
        <f t="shared" ca="1" si="587"/>
        <v>#N/A</v>
      </c>
      <c r="DE121" s="3" t="str">
        <f t="shared" ca="1" si="623"/>
        <v/>
      </c>
      <c r="DF121" s="3">
        <f t="shared" ca="1" si="531"/>
        <v>0</v>
      </c>
      <c r="DG121" s="2">
        <f t="shared" ca="1" si="447"/>
        <v>0</v>
      </c>
      <c r="DH121" s="3" t="str">
        <f t="shared" ca="1" si="588"/>
        <v/>
      </c>
      <c r="DI121" s="3" t="str">
        <f t="shared" ca="1" si="568"/>
        <v/>
      </c>
      <c r="DJ121" s="3" t="str">
        <f t="shared" ca="1" si="589"/>
        <v/>
      </c>
      <c r="DK121" s="3" t="str">
        <f t="shared" ca="1" si="448"/>
        <v/>
      </c>
      <c r="DL121" s="37" t="e">
        <f t="shared" ca="1" si="590"/>
        <v>#N/A</v>
      </c>
      <c r="DN121" s="2" t="str">
        <f t="shared" si="373"/>
        <v xml:space="preserve"> </v>
      </c>
      <c r="DO121" s="3" t="str">
        <f t="shared" si="449"/>
        <v xml:space="preserve"> </v>
      </c>
      <c r="DP121" s="3" t="str">
        <f t="shared" si="450"/>
        <v xml:space="preserve"> </v>
      </c>
      <c r="DT121" s="37" t="e">
        <f t="shared" si="591"/>
        <v>#N/A</v>
      </c>
      <c r="DU121" s="7">
        <v>114</v>
      </c>
      <c r="DV121" s="7">
        <v>48</v>
      </c>
      <c r="DW121" s="7">
        <v>67</v>
      </c>
      <c r="DX121" s="7"/>
      <c r="DY121" s="7" t="e">
        <f t="shared" si="592"/>
        <v>#NUM!</v>
      </c>
      <c r="DZ121" s="7" t="e">
        <f t="shared" si="593"/>
        <v>#NUM!</v>
      </c>
      <c r="EA121" s="7" t="e">
        <f t="shared" si="594"/>
        <v>#NUM!</v>
      </c>
      <c r="EB121" s="7" t="e">
        <f t="shared" si="624"/>
        <v>#NUM!</v>
      </c>
      <c r="EC121" s="3" t="e">
        <f t="shared" si="595"/>
        <v>#NUM!</v>
      </c>
      <c r="ED121" s="3" t="str">
        <f t="shared" si="452"/>
        <v/>
      </c>
      <c r="EE121" s="3" t="e">
        <f t="shared" si="453"/>
        <v>#DIV/0!</v>
      </c>
      <c r="EF121" s="3" t="str">
        <f t="shared" si="454"/>
        <v/>
      </c>
      <c r="EG121" s="3" t="str">
        <f t="shared" si="455"/>
        <v/>
      </c>
      <c r="EH121" s="3" t="str">
        <f t="shared" si="456"/>
        <v/>
      </c>
      <c r="EI121" s="3" t="str">
        <f t="shared" si="457"/>
        <v/>
      </c>
      <c r="EJ121" s="3" t="e">
        <f t="shared" si="458"/>
        <v>#DIV/0!</v>
      </c>
      <c r="EK121" s="3" t="e">
        <f t="shared" si="459"/>
        <v>#DIV/0!</v>
      </c>
      <c r="EL121" s="3" t="str">
        <f t="shared" si="460"/>
        <v/>
      </c>
      <c r="EM121" s="3" t="str">
        <f t="shared" si="461"/>
        <v/>
      </c>
      <c r="EN121" s="3" t="str">
        <f t="shared" si="462"/>
        <v/>
      </c>
      <c r="EO121" s="3" t="e">
        <f t="shared" si="463"/>
        <v>#DIV/0!</v>
      </c>
      <c r="EP121" s="3" t="e">
        <f t="shared" si="464"/>
        <v>#DIV/0!</v>
      </c>
      <c r="EQ121" s="3" t="str">
        <f t="shared" si="465"/>
        <v/>
      </c>
      <c r="ER121" s="3" t="str">
        <f t="shared" si="466"/>
        <v/>
      </c>
      <c r="ES121" s="3" t="e">
        <f t="shared" si="467"/>
        <v>#DIV/0!</v>
      </c>
      <c r="ET121" s="3" t="e">
        <f t="shared" si="468"/>
        <v>#DIV/0!</v>
      </c>
      <c r="EU121" s="3" t="str">
        <f t="shared" si="469"/>
        <v/>
      </c>
      <c r="EV121" s="3" t="e">
        <f t="shared" si="470"/>
        <v>#DIV/0!</v>
      </c>
      <c r="EW121" s="3" t="e">
        <f t="shared" si="471"/>
        <v>#DIV/0!</v>
      </c>
      <c r="EX121" s="3" t="e">
        <f t="shared" si="472"/>
        <v>#NUM!</v>
      </c>
      <c r="EZ121" s="40">
        <f t="shared" si="596"/>
        <v>1</v>
      </c>
      <c r="FA121" s="9" t="e">
        <f t="shared" si="597"/>
        <v>#NUM!</v>
      </c>
      <c r="FB121" s="9" t="e">
        <f t="shared" si="598"/>
        <v>#N/A</v>
      </c>
      <c r="FC121" s="9" t="e">
        <f t="shared" si="599"/>
        <v>#N/A</v>
      </c>
      <c r="FD121" s="9" t="e">
        <f t="shared" si="600"/>
        <v>#N/A</v>
      </c>
      <c r="FE121" s="3" t="e">
        <f t="shared" si="473"/>
        <v>#NUM!</v>
      </c>
      <c r="FG121" s="3" t="str">
        <f t="shared" si="474"/>
        <v/>
      </c>
      <c r="FH121" s="3" t="e">
        <f t="shared" si="475"/>
        <v>#DIV/0!</v>
      </c>
      <c r="FI121" s="3" t="str">
        <f t="shared" si="476"/>
        <v/>
      </c>
      <c r="FJ121" s="3" t="str">
        <f t="shared" si="477"/>
        <v/>
      </c>
      <c r="FK121" s="3" t="str">
        <f t="shared" si="478"/>
        <v/>
      </c>
      <c r="FL121" s="3" t="str">
        <f t="shared" si="479"/>
        <v/>
      </c>
      <c r="FM121" s="3" t="e">
        <f t="shared" si="480"/>
        <v>#DIV/0!</v>
      </c>
      <c r="FN121" s="3" t="e">
        <f t="shared" si="481"/>
        <v>#DIV/0!</v>
      </c>
      <c r="FO121" s="3" t="str">
        <f t="shared" si="482"/>
        <v/>
      </c>
      <c r="FP121" s="3" t="str">
        <f t="shared" si="483"/>
        <v/>
      </c>
      <c r="FQ121" s="3" t="str">
        <f t="shared" si="484"/>
        <v/>
      </c>
      <c r="FR121" s="3" t="e">
        <f t="shared" si="485"/>
        <v>#DIV/0!</v>
      </c>
      <c r="FS121" s="3" t="e">
        <f t="shared" si="486"/>
        <v>#DIV/0!</v>
      </c>
      <c r="FT121" s="3" t="str">
        <f t="shared" si="487"/>
        <v/>
      </c>
      <c r="FU121" s="3" t="str">
        <f t="shared" si="488"/>
        <v/>
      </c>
      <c r="FV121" s="3" t="e">
        <f t="shared" si="489"/>
        <v>#DIV/0!</v>
      </c>
      <c r="FW121" s="3" t="e">
        <f t="shared" si="490"/>
        <v>#DIV/0!</v>
      </c>
      <c r="FX121" s="3" t="str">
        <f t="shared" si="491"/>
        <v/>
      </c>
      <c r="FY121" s="3" t="e">
        <f t="shared" si="492"/>
        <v>#DIV/0!</v>
      </c>
      <c r="FZ121" s="3" t="e">
        <f t="shared" si="493"/>
        <v>#DIV/0!</v>
      </c>
      <c r="GA121" s="3" t="e">
        <f t="shared" si="494"/>
        <v>#NUM!</v>
      </c>
      <c r="GB121" s="3" t="str">
        <f t="shared" si="495"/>
        <v/>
      </c>
      <c r="GC121" s="3" t="str">
        <f t="shared" si="496"/>
        <v/>
      </c>
      <c r="GD121" s="3" t="str">
        <f t="shared" si="497"/>
        <v/>
      </c>
      <c r="GE121" s="3" t="str">
        <f t="shared" si="498"/>
        <v/>
      </c>
      <c r="GF121" s="3" t="str">
        <f t="shared" si="499"/>
        <v/>
      </c>
      <c r="GG121" s="3" t="str">
        <f t="shared" si="500"/>
        <v/>
      </c>
      <c r="GI121" s="9" t="str">
        <f t="shared" si="532"/>
        <v/>
      </c>
      <c r="GJ121" s="9" t="str">
        <f t="shared" si="625"/>
        <v/>
      </c>
      <c r="GK121" s="9" t="str">
        <f t="shared" si="626"/>
        <v/>
      </c>
      <c r="GL121" s="41" t="e">
        <f t="shared" si="503"/>
        <v>#DIV/0!</v>
      </c>
      <c r="GM121" s="41" t="e">
        <f t="shared" si="504"/>
        <v>#DIV/0!</v>
      </c>
      <c r="GN121" s="41" t="e">
        <f t="shared" si="601"/>
        <v>#N/A</v>
      </c>
      <c r="GO121" s="41" t="e">
        <f t="shared" si="602"/>
        <v>#N/A</v>
      </c>
      <c r="GP121" s="3" t="e">
        <f t="shared" si="505"/>
        <v>#NUM!</v>
      </c>
      <c r="GQ121" s="55" t="e">
        <f t="shared" si="603"/>
        <v>#NUM!</v>
      </c>
      <c r="GR121" s="55" t="e">
        <f t="shared" si="604"/>
        <v>#NUM!</v>
      </c>
      <c r="GS121" s="3" t="e">
        <f t="shared" si="605"/>
        <v>#NUM!</v>
      </c>
      <c r="GT121" s="3" t="e">
        <f t="shared" si="606"/>
        <v>#NUM!</v>
      </c>
      <c r="GU121" s="3" t="e">
        <f t="shared" si="607"/>
        <v>#NUM!</v>
      </c>
      <c r="GV121" s="3" t="e">
        <f t="shared" si="608"/>
        <v>#NUM!</v>
      </c>
      <c r="GX121" s="37" t="e">
        <f t="shared" si="609"/>
        <v>#NUM!</v>
      </c>
      <c r="GZ121" s="3" t="e">
        <f t="shared" si="610"/>
        <v>#NUM!</v>
      </c>
      <c r="HA121" s="3" t="e">
        <f t="shared" ca="1" si="630"/>
        <v>#NUM!</v>
      </c>
      <c r="HB121" s="2" t="e">
        <f t="shared" ca="1" si="536"/>
        <v>#NUM!</v>
      </c>
      <c r="HC121" s="2" t="e">
        <f t="shared" ca="1" si="537"/>
        <v>#NUM!</v>
      </c>
      <c r="HD121" s="39" t="e">
        <f t="shared" ca="1" si="506"/>
        <v>#NUM!</v>
      </c>
      <c r="HF121" s="3" t="str">
        <f t="shared" si="611"/>
        <v/>
      </c>
      <c r="HG121" s="3" t="str">
        <f t="shared" si="612"/>
        <v/>
      </c>
      <c r="HH121" s="3" t="str">
        <f t="shared" ca="1" si="636"/>
        <v xml:space="preserve"> </v>
      </c>
      <c r="HI121" s="3" t="str">
        <f t="shared" ca="1" si="546"/>
        <v/>
      </c>
      <c r="HJ121" s="3" t="str">
        <f t="shared" ca="1" si="546"/>
        <v/>
      </c>
      <c r="HK121" s="3" t="str">
        <f t="shared" ca="1" si="546"/>
        <v/>
      </c>
      <c r="HL121" s="3" t="str">
        <f t="shared" ca="1" si="546"/>
        <v/>
      </c>
      <c r="HM121" s="3" t="str">
        <f t="shared" ca="1" si="547"/>
        <v/>
      </c>
      <c r="HN121" s="3" t="str">
        <f t="shared" ca="1" si="547"/>
        <v/>
      </c>
      <c r="HO121" s="3" t="str">
        <f t="shared" ca="1" si="547"/>
        <v/>
      </c>
      <c r="HP121" s="37" t="e">
        <f t="shared" ca="1" si="613"/>
        <v>#N/A</v>
      </c>
      <c r="HQ121" s="3" t="str">
        <f t="shared" ca="1" si="637"/>
        <v xml:space="preserve"> </v>
      </c>
      <c r="HR121" s="3" t="str">
        <f t="shared" ca="1" si="549"/>
        <v/>
      </c>
      <c r="HS121" s="3" t="str">
        <f t="shared" ca="1" si="549"/>
        <v/>
      </c>
      <c r="HT121" s="3" t="str">
        <f t="shared" ca="1" si="549"/>
        <v/>
      </c>
      <c r="HU121" s="3" t="str">
        <f t="shared" ca="1" si="549"/>
        <v/>
      </c>
      <c r="HV121" s="3" t="str">
        <f t="shared" ca="1" si="550"/>
        <v/>
      </c>
      <c r="HW121" s="3" t="str">
        <f t="shared" ca="1" si="550"/>
        <v/>
      </c>
      <c r="HX121" s="3" t="str">
        <f t="shared" ca="1" si="550"/>
        <v/>
      </c>
      <c r="HY121" s="37" t="e">
        <f t="shared" ca="1" si="614"/>
        <v>#N/A</v>
      </c>
      <c r="IA121" s="3" t="e">
        <f t="shared" ca="1" si="627"/>
        <v>#NUM!</v>
      </c>
      <c r="IB121" s="3" t="e">
        <f t="shared" ca="1" si="534"/>
        <v>#NUM!</v>
      </c>
      <c r="IC121" s="2" t="e">
        <f t="shared" ca="1" si="508"/>
        <v>#NUM!</v>
      </c>
      <c r="ID121" s="37" t="e">
        <f t="shared" ca="1" si="615"/>
        <v>#NUM!</v>
      </c>
      <c r="IE121" s="3" t="e">
        <f t="shared" ca="1" si="628"/>
        <v>#NUM!</v>
      </c>
      <c r="IF121" s="3" t="e">
        <f t="shared" ca="1" si="629"/>
        <v>#NUM!</v>
      </c>
      <c r="IG121" s="2" t="e">
        <f t="shared" ca="1" si="511"/>
        <v>#NUM!</v>
      </c>
      <c r="IH121" s="37" t="e">
        <f t="shared" ca="1" si="616"/>
        <v>#NUM!</v>
      </c>
      <c r="II121" s="3" t="e">
        <f t="shared" si="512"/>
        <v>#N/A</v>
      </c>
      <c r="IJ121" s="3" t="e">
        <f t="shared" si="513"/>
        <v>#N/A</v>
      </c>
      <c r="IK121" s="3" t="e">
        <f t="shared" ca="1" si="640"/>
        <v>#N/A</v>
      </c>
      <c r="IL121" s="3" t="e">
        <f t="shared" ca="1" si="558"/>
        <v>#N/A</v>
      </c>
      <c r="IM121" s="3" t="e">
        <f t="shared" ca="1" si="558"/>
        <v>#N/A</v>
      </c>
      <c r="IN121" s="3" t="e">
        <f t="shared" ca="1" si="558"/>
        <v>#N/A</v>
      </c>
      <c r="IO121" s="3" t="e">
        <f t="shared" ca="1" si="558"/>
        <v>#N/A</v>
      </c>
      <c r="IP121" s="3" t="e">
        <f t="shared" ca="1" si="559"/>
        <v>#N/A</v>
      </c>
      <c r="IQ121" s="3" t="e">
        <f t="shared" ca="1" si="559"/>
        <v>#N/A</v>
      </c>
      <c r="IR121" s="3" t="e">
        <f t="shared" ca="1" si="559"/>
        <v>#N/A</v>
      </c>
      <c r="IS121" s="3" t="e">
        <f t="shared" ca="1" si="559"/>
        <v>#N/A</v>
      </c>
      <c r="IT121" s="3" t="e">
        <f t="shared" ca="1" si="560"/>
        <v>#N/A</v>
      </c>
      <c r="IU121" s="3" t="e">
        <f t="shared" ca="1" si="560"/>
        <v>#N/A</v>
      </c>
      <c r="IV121" s="3" t="e">
        <f t="shared" ca="1" si="560"/>
        <v>#N/A</v>
      </c>
      <c r="IW121" s="3" t="e">
        <f t="shared" ca="1" si="560"/>
        <v>#N/A</v>
      </c>
      <c r="IX121" s="3" t="e">
        <f t="shared" ca="1" si="561"/>
        <v>#N/A</v>
      </c>
      <c r="IY121" s="3" t="e">
        <f t="shared" ca="1" si="561"/>
        <v>#N/A</v>
      </c>
      <c r="IZ121" s="37" t="e">
        <f t="shared" ca="1" si="617"/>
        <v>#N/A</v>
      </c>
      <c r="JB121" s="3" t="str">
        <f t="shared" si="514"/>
        <v/>
      </c>
      <c r="JC121" s="55" t="e">
        <f t="shared" si="618"/>
        <v>#NUM!</v>
      </c>
      <c r="JD121" s="41" t="e">
        <f t="shared" si="515"/>
        <v>#NUM!</v>
      </c>
      <c r="JE121" s="41" t="e">
        <f t="shared" si="516"/>
        <v>#NUM!</v>
      </c>
      <c r="JF121" s="3" t="e">
        <f t="shared" si="517"/>
        <v>#NUM!</v>
      </c>
      <c r="JG121" s="41" t="e">
        <f t="shared" si="518"/>
        <v>#NUM!</v>
      </c>
      <c r="JH121" s="41" t="e">
        <f t="shared" si="519"/>
        <v>#NUM!</v>
      </c>
      <c r="JJ121" s="37" t="e">
        <f t="shared" si="520"/>
        <v>#NUM!</v>
      </c>
      <c r="JL121" s="3" t="e">
        <f t="shared" si="521"/>
        <v>#NUM!</v>
      </c>
      <c r="JM121" s="3" t="e">
        <f t="shared" ca="1" si="631"/>
        <v>#NUM!</v>
      </c>
      <c r="JP121" s="37" t="e">
        <f t="shared" ca="1" si="522"/>
        <v>#NUM!</v>
      </c>
      <c r="JR121" s="37" t="str">
        <f t="shared" si="523"/>
        <v/>
      </c>
      <c r="JS121" s="3" t="str">
        <f t="shared" si="524"/>
        <v/>
      </c>
      <c r="JT121" s="3" t="str">
        <f t="shared" ca="1" si="638"/>
        <v xml:space="preserve"> </v>
      </c>
      <c r="JU121" s="3" t="str">
        <f t="shared" ca="1" si="552"/>
        <v/>
      </c>
      <c r="JV121" s="3" t="str">
        <f t="shared" ca="1" si="552"/>
        <v/>
      </c>
      <c r="JW121" s="3" t="str">
        <f t="shared" ca="1" si="552"/>
        <v/>
      </c>
      <c r="JX121" s="3" t="str">
        <f t="shared" ca="1" si="552"/>
        <v/>
      </c>
      <c r="JY121" s="3" t="str">
        <f t="shared" ca="1" si="553"/>
        <v/>
      </c>
      <c r="JZ121" s="3" t="str">
        <f t="shared" ca="1" si="553"/>
        <v/>
      </c>
      <c r="KA121" s="3" t="str">
        <f t="shared" ca="1" si="553"/>
        <v/>
      </c>
      <c r="KB121" s="3" t="e">
        <f t="shared" ca="1" si="525"/>
        <v>#N/A</v>
      </c>
      <c r="KC121" s="3" t="str">
        <f t="shared" ca="1" si="639"/>
        <v xml:space="preserve"> </v>
      </c>
      <c r="KD121" s="3" t="str">
        <f t="shared" ca="1" si="555"/>
        <v/>
      </c>
      <c r="KE121" s="3" t="str">
        <f t="shared" ca="1" si="555"/>
        <v/>
      </c>
      <c r="KF121" s="3" t="str">
        <f t="shared" ca="1" si="555"/>
        <v/>
      </c>
      <c r="KG121" s="3" t="str">
        <f t="shared" ca="1" si="555"/>
        <v/>
      </c>
      <c r="KH121" s="3" t="str">
        <f t="shared" ca="1" si="556"/>
        <v/>
      </c>
      <c r="KI121" s="3" t="str">
        <f t="shared" ca="1" si="556"/>
        <v/>
      </c>
      <c r="KJ121" s="3" t="str">
        <f t="shared" ca="1" si="556"/>
        <v/>
      </c>
      <c r="KK121" s="3" t="e">
        <f t="shared" ca="1" si="526"/>
        <v>#N/A</v>
      </c>
      <c r="KU121" s="3" t="e">
        <f t="shared" si="527"/>
        <v>#NUM!</v>
      </c>
      <c r="KV121" s="3" t="e">
        <f t="shared" si="528"/>
        <v>#NUM!</v>
      </c>
      <c r="KW121" s="3" t="e">
        <f t="shared" ca="1" si="641"/>
        <v>#NUM!</v>
      </c>
      <c r="KX121" s="3" t="e">
        <f t="shared" ca="1" si="563"/>
        <v>#NUM!</v>
      </c>
      <c r="KY121" s="3" t="e">
        <f t="shared" ca="1" si="563"/>
        <v>#NUM!</v>
      </c>
      <c r="KZ121" s="3" t="e">
        <f t="shared" ca="1" si="563"/>
        <v>#NUM!</v>
      </c>
      <c r="LA121" s="3" t="e">
        <f t="shared" ca="1" si="563"/>
        <v>#NUM!</v>
      </c>
      <c r="LB121" s="3" t="e">
        <f t="shared" ca="1" si="564"/>
        <v>#NUM!</v>
      </c>
      <c r="LC121" s="3" t="e">
        <f t="shared" ca="1" si="564"/>
        <v>#NUM!</v>
      </c>
      <c r="LD121" s="3" t="e">
        <f t="shared" ca="1" si="564"/>
        <v>#NUM!</v>
      </c>
      <c r="LE121" s="3" t="e">
        <f t="shared" ca="1" si="564"/>
        <v>#NUM!</v>
      </c>
      <c r="LF121" s="3" t="e">
        <f t="shared" ca="1" si="565"/>
        <v>#NUM!</v>
      </c>
      <c r="LG121" s="3" t="e">
        <f t="shared" ca="1" si="565"/>
        <v>#NUM!</v>
      </c>
      <c r="LH121" s="3" t="e">
        <f t="shared" ca="1" si="565"/>
        <v>#NUM!</v>
      </c>
      <c r="LI121" s="3" t="e">
        <f t="shared" ca="1" si="565"/>
        <v>#NUM!</v>
      </c>
      <c r="LJ121" s="3" t="e">
        <f t="shared" ca="1" si="566"/>
        <v>#NUM!</v>
      </c>
      <c r="LK121" s="3" t="e">
        <f t="shared" ca="1" si="566"/>
        <v>#NUM!</v>
      </c>
      <c r="LL121" s="37" t="e">
        <f t="shared" ca="1" si="619"/>
        <v>#NUM!</v>
      </c>
    </row>
    <row r="122" spans="1:324" s="3" customFormat="1">
      <c r="A122" s="42" t="e">
        <f>IF(D122="","",Data!C130)</f>
        <v>#N/A</v>
      </c>
      <c r="B122" s="5" t="e">
        <f>IF(D122="","",Data!B130)</f>
        <v>#N/A</v>
      </c>
      <c r="C122" s="3">
        <v>114</v>
      </c>
      <c r="D122" s="3" t="e">
        <f>IF(Data!C130="", NA(), Data!C130)</f>
        <v>#N/A</v>
      </c>
      <c r="E122" s="3" t="str">
        <f>IF(Data!C130="", " ", Data!D130)</f>
        <v xml:space="preserve"> </v>
      </c>
      <c r="F122" s="3" t="str">
        <f>IF(E122=" "," ",Data!F$26)</f>
        <v xml:space="preserve"> </v>
      </c>
      <c r="G122" s="3" t="str">
        <f>IF($C122&lt;Data!$F$37,"x"," ")</f>
        <v xml:space="preserve"> </v>
      </c>
      <c r="H122" s="3" t="e">
        <f>IF(I122="",#REF!,I122)</f>
        <v>#N/A</v>
      </c>
      <c r="I122" s="2" t="e">
        <f t="shared" si="403"/>
        <v>#N/A</v>
      </c>
      <c r="J122" s="3" t="str">
        <f>IF(AND(Data!$F$37&lt;&gt;""),IF(AD122=$E122,1,""))</f>
        <v/>
      </c>
      <c r="K122" s="3">
        <f>IF(AND(Data!$F$40&lt;&gt;""),IF(AE122=$E122,2,""))</f>
        <v>2</v>
      </c>
      <c r="L122" s="3" t="str">
        <f>IF(AND(Data!$F$43&lt;&gt;""),IF(AF122=$E122,3,""))</f>
        <v/>
      </c>
      <c r="M122" s="3" t="str">
        <f>IF(AND(Data!$F$46&lt;&gt;""),IF(AG122=$E122,4,""))</f>
        <v/>
      </c>
      <c r="N122" s="3" t="str">
        <f>IF(AND(Data!$F$49&lt;&gt;""),IF(AH122=$E122,5,""))</f>
        <v/>
      </c>
      <c r="O122" s="3" t="str">
        <f>IF(AND(Calc!$LQ$3&lt;&gt;""),IF(AI122=$E122,6,""))</f>
        <v/>
      </c>
      <c r="P122" s="3">
        <f t="shared" si="404"/>
        <v>2</v>
      </c>
      <c r="Q122" s="3">
        <f t="shared" si="405"/>
        <v>2</v>
      </c>
      <c r="R122" s="3" t="str">
        <f t="shared" si="406"/>
        <v/>
      </c>
      <c r="S122" s="3" t="str">
        <f t="shared" si="407"/>
        <v/>
      </c>
      <c r="T122" s="3" t="str">
        <f t="shared" si="408"/>
        <v/>
      </c>
      <c r="U122" s="3">
        <f t="shared" si="409"/>
        <v>2</v>
      </c>
      <c r="V122" s="3">
        <f t="shared" si="410"/>
        <v>2</v>
      </c>
      <c r="W122" s="3" t="str">
        <f t="shared" si="411"/>
        <v/>
      </c>
      <c r="X122" s="3" t="str">
        <f t="shared" si="412"/>
        <v/>
      </c>
      <c r="Y122" s="3">
        <f t="shared" si="413"/>
        <v>2</v>
      </c>
      <c r="Z122" s="3">
        <f t="shared" si="414"/>
        <v>2</v>
      </c>
      <c r="AA122" s="3" t="str">
        <f t="shared" si="415"/>
        <v/>
      </c>
      <c r="AB122" s="3">
        <f t="shared" si="416"/>
        <v>2</v>
      </c>
      <c r="AC122" s="49">
        <f t="shared" si="417"/>
        <v>2</v>
      </c>
      <c r="AD122" s="3" t="str">
        <f>IF($C122&lt;Data!$F$37,E122,"")</f>
        <v/>
      </c>
      <c r="AE122" s="3" t="str">
        <f>IF(AND($C122&gt;=Data!$F$37),IF($C122&lt;Data!$F$40,E122,""))</f>
        <v xml:space="preserve"> </v>
      </c>
      <c r="AF122" s="3" t="b">
        <f>IF(AND($C122&gt;=Data!$F$40),IF($C122&lt;Data!$F$43,E122,""))</f>
        <v>0</v>
      </c>
      <c r="AG122" s="3" t="b">
        <f>IF(AND($C122&gt;=Data!$F$43),IF($C122&lt;Data!$F$46,E122,""))</f>
        <v>0</v>
      </c>
      <c r="AH122" s="3" t="b">
        <f>IF(AND($C122&gt;=Data!$F$46),IF($C122&lt;Data!$F$49,E122,""))</f>
        <v>0</v>
      </c>
      <c r="AI122" s="3" t="b">
        <f>IF(AND($C122&gt;=Data!$F$49),IF($C122&lt;=Calc!$LQ$3,E122,""))</f>
        <v>0</v>
      </c>
      <c r="AJ122" s="3" t="str">
        <f t="shared" si="569"/>
        <v xml:space="preserve"> </v>
      </c>
      <c r="AK122" s="3" t="str">
        <f t="shared" si="350"/>
        <v/>
      </c>
      <c r="AL122" s="3" t="e">
        <f t="shared" si="418"/>
        <v>#NUM!</v>
      </c>
      <c r="AM122" s="3" t="str">
        <f t="shared" si="419"/>
        <v/>
      </c>
      <c r="AN122" s="3" t="str">
        <f t="shared" si="420"/>
        <v/>
      </c>
      <c r="AO122" s="3" t="str">
        <f t="shared" si="421"/>
        <v/>
      </c>
      <c r="AP122" s="3" t="str">
        <f t="shared" si="422"/>
        <v/>
      </c>
      <c r="AQ122" s="3" t="e">
        <f t="shared" si="632"/>
        <v>#NUM!</v>
      </c>
      <c r="AR122" s="3" t="e">
        <f t="shared" si="633"/>
        <v>#NUM!</v>
      </c>
      <c r="AS122" s="3" t="str">
        <f t="shared" si="634"/>
        <v/>
      </c>
      <c r="AT122" s="3" t="str">
        <f t="shared" si="423"/>
        <v/>
      </c>
      <c r="AU122" s="3" t="str">
        <f t="shared" si="424"/>
        <v/>
      </c>
      <c r="AV122" s="3" t="e">
        <f t="shared" si="425"/>
        <v>#NUM!</v>
      </c>
      <c r="AW122" s="3" t="e">
        <f t="shared" si="426"/>
        <v>#NUM!</v>
      </c>
      <c r="AX122" s="3" t="str">
        <f t="shared" si="427"/>
        <v/>
      </c>
      <c r="AY122" s="3" t="str">
        <f t="shared" si="428"/>
        <v/>
      </c>
      <c r="AZ122" s="3" t="e">
        <f t="shared" si="429"/>
        <v>#NUM!</v>
      </c>
      <c r="BA122" s="3" t="e">
        <f t="shared" si="430"/>
        <v>#NUM!</v>
      </c>
      <c r="BB122" s="3" t="str">
        <f t="shared" si="431"/>
        <v/>
      </c>
      <c r="BC122" s="3" t="e">
        <f t="shared" si="432"/>
        <v>#NUM!</v>
      </c>
      <c r="BD122" s="3" t="e">
        <f t="shared" si="433"/>
        <v>#NUM!</v>
      </c>
      <c r="BE122" s="3" t="e">
        <f t="shared" si="434"/>
        <v>#NUM!</v>
      </c>
      <c r="BF122" s="9" t="e">
        <f t="shared" si="570"/>
        <v>#N/A</v>
      </c>
      <c r="BG122" s="3" t="e">
        <f t="shared" si="571"/>
        <v>#N/A</v>
      </c>
      <c r="BH122" s="3" t="e">
        <f t="shared" si="642"/>
        <v>#N/A</v>
      </c>
      <c r="BI122" s="3" t="e">
        <f t="shared" si="435"/>
        <v>#NUM!</v>
      </c>
      <c r="BJ122" s="44" t="str">
        <f t="shared" si="436"/>
        <v/>
      </c>
      <c r="BK122" s="52">
        <f t="shared" si="572"/>
        <v>2</v>
      </c>
      <c r="BL122" s="52" t="str">
        <f t="shared" ca="1" si="635"/>
        <v xml:space="preserve"> </v>
      </c>
      <c r="BM122" s="52" t="str">
        <f t="shared" ca="1" si="539"/>
        <v xml:space="preserve"> </v>
      </c>
      <c r="BN122" s="52" t="str">
        <f t="shared" ca="1" si="539"/>
        <v xml:space="preserve"> </v>
      </c>
      <c r="BO122" s="52" t="str">
        <f t="shared" ca="1" si="539"/>
        <v xml:space="preserve"> </v>
      </c>
      <c r="BP122" s="52" t="str">
        <f t="shared" ca="1" si="539"/>
        <v xml:space="preserve"> </v>
      </c>
      <c r="BQ122" s="52" t="str">
        <f t="shared" ca="1" si="540"/>
        <v xml:space="preserve"> </v>
      </c>
      <c r="BR122" s="52" t="e">
        <f t="shared" ca="1" si="573"/>
        <v>#N/A</v>
      </c>
      <c r="BS122" s="52"/>
      <c r="BT122" s="3" t="str">
        <f t="shared" si="574"/>
        <v/>
      </c>
      <c r="BU122" s="3">
        <f t="shared" si="575"/>
        <v>0</v>
      </c>
      <c r="BV122" s="3">
        <f t="shared" si="437"/>
        <v>1</v>
      </c>
      <c r="BW122" s="3">
        <f t="shared" si="620"/>
        <v>0</v>
      </c>
      <c r="BX122" s="3" t="str">
        <f t="shared" ca="1" si="576"/>
        <v xml:space="preserve"> </v>
      </c>
      <c r="BY122" s="3" t="str">
        <f t="shared" ca="1" si="541"/>
        <v/>
      </c>
      <c r="BZ122" s="3" t="str">
        <f t="shared" ca="1" si="541"/>
        <v/>
      </c>
      <c r="CA122" s="3" t="str">
        <f t="shared" ca="1" si="541"/>
        <v/>
      </c>
      <c r="CB122" s="3" t="str">
        <f t="shared" ca="1" si="541"/>
        <v/>
      </c>
      <c r="CC122" s="3" t="str">
        <f t="shared" ca="1" si="542"/>
        <v/>
      </c>
      <c r="CD122" s="3" t="str">
        <f t="shared" ca="1" si="358"/>
        <v/>
      </c>
      <c r="CE122" s="3" t="str">
        <f t="shared" ca="1" si="577"/>
        <v/>
      </c>
      <c r="CF122" s="3" t="str">
        <f t="shared" si="578"/>
        <v/>
      </c>
      <c r="CG122" s="37" t="e">
        <f t="shared" ca="1" si="579"/>
        <v>#N/A</v>
      </c>
      <c r="CH122" s="3" t="str">
        <f t="shared" si="580"/>
        <v/>
      </c>
      <c r="CI122" s="3">
        <f t="shared" si="439"/>
        <v>0</v>
      </c>
      <c r="CJ122" s="3">
        <f t="shared" si="529"/>
        <v>1</v>
      </c>
      <c r="CK122" s="3">
        <f t="shared" si="621"/>
        <v>0</v>
      </c>
      <c r="CL122" s="3" t="str">
        <f t="shared" ca="1" si="581"/>
        <v xml:space="preserve"> </v>
      </c>
      <c r="CM122" s="3" t="str">
        <f t="shared" ca="1" si="543"/>
        <v/>
      </c>
      <c r="CN122" s="3" t="str">
        <f t="shared" ca="1" si="543"/>
        <v/>
      </c>
      <c r="CO122" s="3" t="str">
        <f t="shared" ca="1" si="543"/>
        <v/>
      </c>
      <c r="CP122" s="3" t="str">
        <f t="shared" ca="1" si="543"/>
        <v/>
      </c>
      <c r="CQ122" s="3" t="str">
        <f t="shared" ca="1" si="544"/>
        <v/>
      </c>
      <c r="CR122" s="3" t="str">
        <f t="shared" ca="1" si="441"/>
        <v/>
      </c>
      <c r="CS122" s="3" t="str">
        <f t="shared" ca="1" si="582"/>
        <v/>
      </c>
      <c r="CT122" s="3" t="str">
        <f t="shared" si="442"/>
        <v/>
      </c>
      <c r="CU122" s="37" t="e">
        <f t="shared" ca="1" si="443"/>
        <v>#N/A</v>
      </c>
      <c r="CW122" s="3" t="str">
        <f t="shared" ca="1" si="622"/>
        <v/>
      </c>
      <c r="CX122" s="3">
        <f t="shared" ca="1" si="530"/>
        <v>0</v>
      </c>
      <c r="CY122" s="2">
        <f t="shared" ca="1" si="445"/>
        <v>0</v>
      </c>
      <c r="CZ122" s="3" t="str">
        <f t="shared" ca="1" si="583"/>
        <v/>
      </c>
      <c r="DA122" s="3" t="str">
        <f t="shared" ca="1" si="584"/>
        <v/>
      </c>
      <c r="DB122" s="3" t="str">
        <f t="shared" ca="1" si="585"/>
        <v/>
      </c>
      <c r="DC122" s="3" t="str">
        <f t="shared" ca="1" si="586"/>
        <v/>
      </c>
      <c r="DD122" s="37" t="e">
        <f t="shared" ca="1" si="587"/>
        <v>#N/A</v>
      </c>
      <c r="DE122" s="3" t="str">
        <f t="shared" ca="1" si="623"/>
        <v/>
      </c>
      <c r="DF122" s="3">
        <f t="shared" ca="1" si="531"/>
        <v>0</v>
      </c>
      <c r="DG122" s="2">
        <f t="shared" ca="1" si="447"/>
        <v>0</v>
      </c>
      <c r="DH122" s="3" t="str">
        <f t="shared" ca="1" si="588"/>
        <v/>
      </c>
      <c r="DI122" s="3" t="str">
        <f t="shared" ca="1" si="568"/>
        <v/>
      </c>
      <c r="DJ122" s="3" t="str">
        <f t="shared" ca="1" si="589"/>
        <v/>
      </c>
      <c r="DK122" s="3" t="str">
        <f t="shared" ca="1" si="448"/>
        <v/>
      </c>
      <c r="DL122" s="37" t="e">
        <f t="shared" ca="1" si="590"/>
        <v>#N/A</v>
      </c>
      <c r="DN122" s="2" t="str">
        <f t="shared" si="373"/>
        <v xml:space="preserve"> </v>
      </c>
      <c r="DO122" s="3" t="str">
        <f t="shared" si="449"/>
        <v xml:space="preserve"> </v>
      </c>
      <c r="DP122" s="3" t="str">
        <f t="shared" si="450"/>
        <v xml:space="preserve"> </v>
      </c>
      <c r="DT122" s="37" t="e">
        <f t="shared" si="591"/>
        <v>#N/A</v>
      </c>
      <c r="DU122" s="7">
        <v>115</v>
      </c>
      <c r="DV122" s="7">
        <v>48</v>
      </c>
      <c r="DW122" s="7">
        <v>68</v>
      </c>
      <c r="DX122" s="7"/>
      <c r="DY122" s="7" t="e">
        <f t="shared" si="592"/>
        <v>#NUM!</v>
      </c>
      <c r="DZ122" s="7" t="e">
        <f t="shared" si="593"/>
        <v>#NUM!</v>
      </c>
      <c r="EA122" s="7" t="e">
        <f t="shared" si="594"/>
        <v>#NUM!</v>
      </c>
      <c r="EB122" s="7" t="e">
        <f t="shared" si="624"/>
        <v>#NUM!</v>
      </c>
      <c r="EC122" s="3" t="e">
        <f t="shared" si="595"/>
        <v>#NUM!</v>
      </c>
      <c r="ED122" s="3" t="str">
        <f t="shared" si="452"/>
        <v/>
      </c>
      <c r="EE122" s="3" t="e">
        <f t="shared" si="453"/>
        <v>#DIV/0!</v>
      </c>
      <c r="EF122" s="3" t="str">
        <f t="shared" si="454"/>
        <v/>
      </c>
      <c r="EG122" s="3" t="str">
        <f t="shared" si="455"/>
        <v/>
      </c>
      <c r="EH122" s="3" t="str">
        <f t="shared" si="456"/>
        <v/>
      </c>
      <c r="EI122" s="3" t="str">
        <f t="shared" si="457"/>
        <v/>
      </c>
      <c r="EJ122" s="3" t="e">
        <f t="shared" si="458"/>
        <v>#DIV/0!</v>
      </c>
      <c r="EK122" s="3" t="e">
        <f t="shared" si="459"/>
        <v>#DIV/0!</v>
      </c>
      <c r="EL122" s="3" t="str">
        <f t="shared" si="460"/>
        <v/>
      </c>
      <c r="EM122" s="3" t="str">
        <f t="shared" si="461"/>
        <v/>
      </c>
      <c r="EN122" s="3" t="str">
        <f t="shared" si="462"/>
        <v/>
      </c>
      <c r="EO122" s="3" t="e">
        <f t="shared" si="463"/>
        <v>#DIV/0!</v>
      </c>
      <c r="EP122" s="3" t="e">
        <f t="shared" si="464"/>
        <v>#DIV/0!</v>
      </c>
      <c r="EQ122" s="3" t="str">
        <f t="shared" si="465"/>
        <v/>
      </c>
      <c r="ER122" s="3" t="str">
        <f t="shared" si="466"/>
        <v/>
      </c>
      <c r="ES122" s="3" t="e">
        <f t="shared" si="467"/>
        <v>#DIV/0!</v>
      </c>
      <c r="ET122" s="3" t="e">
        <f t="shared" si="468"/>
        <v>#DIV/0!</v>
      </c>
      <c r="EU122" s="3" t="str">
        <f t="shared" si="469"/>
        <v/>
      </c>
      <c r="EV122" s="3" t="e">
        <f t="shared" si="470"/>
        <v>#DIV/0!</v>
      </c>
      <c r="EW122" s="3" t="e">
        <f t="shared" si="471"/>
        <v>#DIV/0!</v>
      </c>
      <c r="EX122" s="3" t="e">
        <f t="shared" si="472"/>
        <v>#NUM!</v>
      </c>
      <c r="EZ122" s="40">
        <f t="shared" si="596"/>
        <v>1</v>
      </c>
      <c r="FA122" s="9" t="e">
        <f t="shared" si="597"/>
        <v>#NUM!</v>
      </c>
      <c r="FB122" s="9" t="e">
        <f t="shared" si="598"/>
        <v>#N/A</v>
      </c>
      <c r="FC122" s="9" t="e">
        <f t="shared" si="599"/>
        <v>#N/A</v>
      </c>
      <c r="FD122" s="9" t="e">
        <f t="shared" si="600"/>
        <v>#N/A</v>
      </c>
      <c r="FE122" s="3" t="e">
        <f t="shared" si="473"/>
        <v>#NUM!</v>
      </c>
      <c r="FG122" s="3" t="str">
        <f t="shared" si="474"/>
        <v/>
      </c>
      <c r="FH122" s="3" t="e">
        <f t="shared" si="475"/>
        <v>#DIV/0!</v>
      </c>
      <c r="FI122" s="3" t="str">
        <f t="shared" si="476"/>
        <v/>
      </c>
      <c r="FJ122" s="3" t="str">
        <f t="shared" si="477"/>
        <v/>
      </c>
      <c r="FK122" s="3" t="str">
        <f t="shared" si="478"/>
        <v/>
      </c>
      <c r="FL122" s="3" t="str">
        <f t="shared" si="479"/>
        <v/>
      </c>
      <c r="FM122" s="3" t="e">
        <f t="shared" si="480"/>
        <v>#DIV/0!</v>
      </c>
      <c r="FN122" s="3" t="e">
        <f t="shared" si="481"/>
        <v>#DIV/0!</v>
      </c>
      <c r="FO122" s="3" t="str">
        <f t="shared" si="482"/>
        <v/>
      </c>
      <c r="FP122" s="3" t="str">
        <f t="shared" si="483"/>
        <v/>
      </c>
      <c r="FQ122" s="3" t="str">
        <f t="shared" si="484"/>
        <v/>
      </c>
      <c r="FR122" s="3" t="e">
        <f t="shared" si="485"/>
        <v>#DIV/0!</v>
      </c>
      <c r="FS122" s="3" t="e">
        <f t="shared" si="486"/>
        <v>#DIV/0!</v>
      </c>
      <c r="FT122" s="3" t="str">
        <f t="shared" si="487"/>
        <v/>
      </c>
      <c r="FU122" s="3" t="str">
        <f t="shared" si="488"/>
        <v/>
      </c>
      <c r="FV122" s="3" t="e">
        <f t="shared" si="489"/>
        <v>#DIV/0!</v>
      </c>
      <c r="FW122" s="3" t="e">
        <f t="shared" si="490"/>
        <v>#DIV/0!</v>
      </c>
      <c r="FX122" s="3" t="str">
        <f t="shared" si="491"/>
        <v/>
      </c>
      <c r="FY122" s="3" t="e">
        <f t="shared" si="492"/>
        <v>#DIV/0!</v>
      </c>
      <c r="FZ122" s="3" t="e">
        <f t="shared" si="493"/>
        <v>#DIV/0!</v>
      </c>
      <c r="GA122" s="3" t="e">
        <f t="shared" si="494"/>
        <v>#NUM!</v>
      </c>
      <c r="GB122" s="3" t="str">
        <f t="shared" si="495"/>
        <v/>
      </c>
      <c r="GC122" s="3" t="str">
        <f t="shared" si="496"/>
        <v/>
      </c>
      <c r="GD122" s="3" t="str">
        <f t="shared" si="497"/>
        <v/>
      </c>
      <c r="GE122" s="3" t="str">
        <f t="shared" si="498"/>
        <v/>
      </c>
      <c r="GF122" s="3" t="str">
        <f t="shared" si="499"/>
        <v/>
      </c>
      <c r="GG122" s="3" t="str">
        <f t="shared" si="500"/>
        <v/>
      </c>
      <c r="GI122" s="9" t="str">
        <f t="shared" si="532"/>
        <v/>
      </c>
      <c r="GJ122" s="9" t="str">
        <f t="shared" si="625"/>
        <v/>
      </c>
      <c r="GK122" s="9" t="str">
        <f t="shared" si="626"/>
        <v/>
      </c>
      <c r="GL122" s="41" t="e">
        <f t="shared" si="503"/>
        <v>#DIV/0!</v>
      </c>
      <c r="GM122" s="41" t="e">
        <f t="shared" si="504"/>
        <v>#DIV/0!</v>
      </c>
      <c r="GN122" s="41" t="e">
        <f t="shared" si="601"/>
        <v>#N/A</v>
      </c>
      <c r="GO122" s="41" t="e">
        <f t="shared" si="602"/>
        <v>#N/A</v>
      </c>
      <c r="GP122" s="3" t="e">
        <f t="shared" si="505"/>
        <v>#NUM!</v>
      </c>
      <c r="GQ122" s="55" t="e">
        <f t="shared" si="603"/>
        <v>#NUM!</v>
      </c>
      <c r="GR122" s="55" t="e">
        <f t="shared" si="604"/>
        <v>#NUM!</v>
      </c>
      <c r="GS122" s="3" t="e">
        <f t="shared" si="605"/>
        <v>#NUM!</v>
      </c>
      <c r="GT122" s="3" t="e">
        <f t="shared" si="606"/>
        <v>#NUM!</v>
      </c>
      <c r="GU122" s="3" t="e">
        <f t="shared" si="607"/>
        <v>#NUM!</v>
      </c>
      <c r="GV122" s="3" t="e">
        <f t="shared" si="608"/>
        <v>#NUM!</v>
      </c>
      <c r="GX122" s="37" t="e">
        <f t="shared" si="609"/>
        <v>#NUM!</v>
      </c>
      <c r="GZ122" s="3" t="e">
        <f t="shared" si="610"/>
        <v>#NUM!</v>
      </c>
      <c r="HA122" s="3" t="e">
        <f t="shared" ca="1" si="630"/>
        <v>#NUM!</v>
      </c>
      <c r="HB122" s="2" t="e">
        <f t="shared" ca="1" si="536"/>
        <v>#NUM!</v>
      </c>
      <c r="HC122" s="2" t="e">
        <f t="shared" ca="1" si="537"/>
        <v>#NUM!</v>
      </c>
      <c r="HD122" s="39" t="e">
        <f t="shared" ca="1" si="506"/>
        <v>#NUM!</v>
      </c>
      <c r="HF122" s="3" t="str">
        <f t="shared" si="611"/>
        <v/>
      </c>
      <c r="HG122" s="3" t="str">
        <f t="shared" si="612"/>
        <v/>
      </c>
      <c r="HH122" s="3" t="str">
        <f t="shared" ca="1" si="636"/>
        <v xml:space="preserve"> </v>
      </c>
      <c r="HI122" s="3" t="str">
        <f t="shared" ca="1" si="546"/>
        <v/>
      </c>
      <c r="HJ122" s="3" t="str">
        <f t="shared" ca="1" si="546"/>
        <v/>
      </c>
      <c r="HK122" s="3" t="str">
        <f t="shared" ca="1" si="546"/>
        <v/>
      </c>
      <c r="HL122" s="3" t="str">
        <f t="shared" ca="1" si="546"/>
        <v/>
      </c>
      <c r="HM122" s="3" t="str">
        <f t="shared" ca="1" si="547"/>
        <v/>
      </c>
      <c r="HN122" s="3" t="str">
        <f t="shared" ca="1" si="547"/>
        <v/>
      </c>
      <c r="HO122" s="3" t="str">
        <f t="shared" ca="1" si="547"/>
        <v/>
      </c>
      <c r="HP122" s="37" t="e">
        <f t="shared" ca="1" si="613"/>
        <v>#N/A</v>
      </c>
      <c r="HQ122" s="3" t="str">
        <f t="shared" ca="1" si="637"/>
        <v xml:space="preserve"> </v>
      </c>
      <c r="HR122" s="3" t="str">
        <f t="shared" ca="1" si="549"/>
        <v/>
      </c>
      <c r="HS122" s="3" t="str">
        <f t="shared" ca="1" si="549"/>
        <v/>
      </c>
      <c r="HT122" s="3" t="str">
        <f t="shared" ca="1" si="549"/>
        <v/>
      </c>
      <c r="HU122" s="3" t="str">
        <f t="shared" ca="1" si="549"/>
        <v/>
      </c>
      <c r="HV122" s="3" t="str">
        <f t="shared" ca="1" si="550"/>
        <v/>
      </c>
      <c r="HW122" s="3" t="str">
        <f t="shared" ca="1" si="550"/>
        <v/>
      </c>
      <c r="HX122" s="3" t="str">
        <f t="shared" ca="1" si="550"/>
        <v/>
      </c>
      <c r="HY122" s="37" t="e">
        <f t="shared" ca="1" si="614"/>
        <v>#N/A</v>
      </c>
      <c r="IA122" s="3" t="e">
        <f t="shared" ca="1" si="627"/>
        <v>#NUM!</v>
      </c>
      <c r="IB122" s="3" t="e">
        <f t="shared" ca="1" si="534"/>
        <v>#NUM!</v>
      </c>
      <c r="IC122" s="2" t="e">
        <f t="shared" ca="1" si="508"/>
        <v>#NUM!</v>
      </c>
      <c r="ID122" s="37" t="e">
        <f t="shared" ca="1" si="615"/>
        <v>#NUM!</v>
      </c>
      <c r="IE122" s="3" t="e">
        <f t="shared" ca="1" si="628"/>
        <v>#NUM!</v>
      </c>
      <c r="IF122" s="3" t="e">
        <f t="shared" ca="1" si="629"/>
        <v>#NUM!</v>
      </c>
      <c r="IG122" s="2" t="e">
        <f t="shared" ca="1" si="511"/>
        <v>#NUM!</v>
      </c>
      <c r="IH122" s="37" t="e">
        <f t="shared" ca="1" si="616"/>
        <v>#NUM!</v>
      </c>
      <c r="II122" s="3" t="e">
        <f t="shared" si="512"/>
        <v>#N/A</v>
      </c>
      <c r="IJ122" s="3" t="e">
        <f t="shared" si="513"/>
        <v>#N/A</v>
      </c>
      <c r="IK122" s="3" t="e">
        <f t="shared" ca="1" si="640"/>
        <v>#N/A</v>
      </c>
      <c r="IL122" s="3" t="e">
        <f t="shared" ca="1" si="558"/>
        <v>#N/A</v>
      </c>
      <c r="IM122" s="3" t="e">
        <f t="shared" ca="1" si="558"/>
        <v>#N/A</v>
      </c>
      <c r="IN122" s="3" t="e">
        <f t="shared" ca="1" si="558"/>
        <v>#N/A</v>
      </c>
      <c r="IO122" s="3" t="e">
        <f t="shared" ca="1" si="558"/>
        <v>#N/A</v>
      </c>
      <c r="IP122" s="3" t="e">
        <f t="shared" ca="1" si="559"/>
        <v>#N/A</v>
      </c>
      <c r="IQ122" s="3" t="e">
        <f t="shared" ca="1" si="559"/>
        <v>#N/A</v>
      </c>
      <c r="IR122" s="3" t="e">
        <f t="shared" ca="1" si="559"/>
        <v>#N/A</v>
      </c>
      <c r="IS122" s="3" t="e">
        <f t="shared" ca="1" si="559"/>
        <v>#N/A</v>
      </c>
      <c r="IT122" s="3" t="e">
        <f t="shared" ca="1" si="560"/>
        <v>#N/A</v>
      </c>
      <c r="IU122" s="3" t="e">
        <f t="shared" ca="1" si="560"/>
        <v>#N/A</v>
      </c>
      <c r="IV122" s="3" t="e">
        <f t="shared" ca="1" si="560"/>
        <v>#N/A</v>
      </c>
      <c r="IW122" s="3" t="e">
        <f t="shared" ca="1" si="560"/>
        <v>#N/A</v>
      </c>
      <c r="IX122" s="3" t="e">
        <f t="shared" ca="1" si="561"/>
        <v>#N/A</v>
      </c>
      <c r="IY122" s="3" t="e">
        <f t="shared" ca="1" si="561"/>
        <v>#N/A</v>
      </c>
      <c r="IZ122" s="37" t="e">
        <f t="shared" ca="1" si="617"/>
        <v>#N/A</v>
      </c>
      <c r="JB122" s="3" t="str">
        <f t="shared" si="514"/>
        <v/>
      </c>
      <c r="JC122" s="55" t="e">
        <f t="shared" si="618"/>
        <v>#NUM!</v>
      </c>
      <c r="JD122" s="41" t="e">
        <f t="shared" si="515"/>
        <v>#NUM!</v>
      </c>
      <c r="JE122" s="41" t="e">
        <f t="shared" si="516"/>
        <v>#NUM!</v>
      </c>
      <c r="JF122" s="3" t="e">
        <f t="shared" si="517"/>
        <v>#NUM!</v>
      </c>
      <c r="JG122" s="41" t="e">
        <f t="shared" si="518"/>
        <v>#NUM!</v>
      </c>
      <c r="JH122" s="41" t="e">
        <f t="shared" si="519"/>
        <v>#NUM!</v>
      </c>
      <c r="JJ122" s="37" t="e">
        <f t="shared" si="520"/>
        <v>#NUM!</v>
      </c>
      <c r="JL122" s="3" t="e">
        <f t="shared" si="521"/>
        <v>#NUM!</v>
      </c>
      <c r="JM122" s="3" t="e">
        <f t="shared" ca="1" si="631"/>
        <v>#NUM!</v>
      </c>
      <c r="JP122" s="37" t="e">
        <f t="shared" ca="1" si="522"/>
        <v>#NUM!</v>
      </c>
      <c r="JR122" s="37" t="str">
        <f t="shared" si="523"/>
        <v/>
      </c>
      <c r="JS122" s="3" t="str">
        <f t="shared" si="524"/>
        <v/>
      </c>
      <c r="JT122" s="3" t="str">
        <f t="shared" ca="1" si="638"/>
        <v xml:space="preserve"> </v>
      </c>
      <c r="JU122" s="3" t="str">
        <f t="shared" ca="1" si="552"/>
        <v/>
      </c>
      <c r="JV122" s="3" t="str">
        <f t="shared" ca="1" si="552"/>
        <v/>
      </c>
      <c r="JW122" s="3" t="str">
        <f t="shared" ca="1" si="552"/>
        <v/>
      </c>
      <c r="JX122" s="3" t="str">
        <f t="shared" ca="1" si="552"/>
        <v/>
      </c>
      <c r="JY122" s="3" t="str">
        <f t="shared" ca="1" si="553"/>
        <v/>
      </c>
      <c r="JZ122" s="3" t="str">
        <f t="shared" ca="1" si="553"/>
        <v/>
      </c>
      <c r="KA122" s="3" t="str">
        <f t="shared" ca="1" si="553"/>
        <v/>
      </c>
      <c r="KB122" s="3" t="e">
        <f t="shared" ca="1" si="525"/>
        <v>#N/A</v>
      </c>
      <c r="KC122" s="3" t="str">
        <f t="shared" ca="1" si="639"/>
        <v xml:space="preserve"> </v>
      </c>
      <c r="KD122" s="3" t="str">
        <f t="shared" ca="1" si="555"/>
        <v/>
      </c>
      <c r="KE122" s="3" t="str">
        <f t="shared" ca="1" si="555"/>
        <v/>
      </c>
      <c r="KF122" s="3" t="str">
        <f t="shared" ca="1" si="555"/>
        <v/>
      </c>
      <c r="KG122" s="3" t="str">
        <f t="shared" ca="1" si="555"/>
        <v/>
      </c>
      <c r="KH122" s="3" t="str">
        <f t="shared" ca="1" si="556"/>
        <v/>
      </c>
      <c r="KI122" s="3" t="str">
        <f t="shared" ca="1" si="556"/>
        <v/>
      </c>
      <c r="KJ122" s="3" t="str">
        <f t="shared" ca="1" si="556"/>
        <v/>
      </c>
      <c r="KK122" s="3" t="e">
        <f t="shared" ca="1" si="526"/>
        <v>#N/A</v>
      </c>
      <c r="KU122" s="3" t="e">
        <f t="shared" si="527"/>
        <v>#NUM!</v>
      </c>
      <c r="KV122" s="3" t="e">
        <f t="shared" si="528"/>
        <v>#NUM!</v>
      </c>
      <c r="KW122" s="3" t="e">
        <f t="shared" ca="1" si="641"/>
        <v>#NUM!</v>
      </c>
      <c r="KX122" s="3" t="e">
        <f t="shared" ca="1" si="563"/>
        <v>#NUM!</v>
      </c>
      <c r="KY122" s="3" t="e">
        <f t="shared" ca="1" si="563"/>
        <v>#NUM!</v>
      </c>
      <c r="KZ122" s="3" t="e">
        <f t="shared" ca="1" si="563"/>
        <v>#NUM!</v>
      </c>
      <c r="LA122" s="3" t="e">
        <f t="shared" ca="1" si="563"/>
        <v>#NUM!</v>
      </c>
      <c r="LB122" s="3" t="e">
        <f t="shared" ca="1" si="564"/>
        <v>#NUM!</v>
      </c>
      <c r="LC122" s="3" t="e">
        <f t="shared" ca="1" si="564"/>
        <v>#NUM!</v>
      </c>
      <c r="LD122" s="3" t="e">
        <f t="shared" ca="1" si="564"/>
        <v>#NUM!</v>
      </c>
      <c r="LE122" s="3" t="e">
        <f t="shared" ca="1" si="564"/>
        <v>#NUM!</v>
      </c>
      <c r="LF122" s="3" t="e">
        <f t="shared" ca="1" si="565"/>
        <v>#NUM!</v>
      </c>
      <c r="LG122" s="3" t="e">
        <f t="shared" ca="1" si="565"/>
        <v>#NUM!</v>
      </c>
      <c r="LH122" s="3" t="e">
        <f t="shared" ca="1" si="565"/>
        <v>#NUM!</v>
      </c>
      <c r="LI122" s="3" t="e">
        <f t="shared" ca="1" si="565"/>
        <v>#NUM!</v>
      </c>
      <c r="LJ122" s="3" t="e">
        <f t="shared" ca="1" si="566"/>
        <v>#NUM!</v>
      </c>
      <c r="LK122" s="3" t="e">
        <f t="shared" ca="1" si="566"/>
        <v>#NUM!</v>
      </c>
      <c r="LL122" s="37" t="e">
        <f t="shared" ca="1" si="619"/>
        <v>#NUM!</v>
      </c>
    </row>
    <row r="123" spans="1:324" s="3" customFormat="1">
      <c r="A123" s="42" t="e">
        <f>IF(D123="","",Data!C131)</f>
        <v>#N/A</v>
      </c>
      <c r="B123" s="5" t="e">
        <f>IF(D123="","",Data!B131)</f>
        <v>#N/A</v>
      </c>
      <c r="C123" s="3">
        <v>115</v>
      </c>
      <c r="D123" s="3" t="e">
        <f>IF(Data!C131="", NA(), Data!C131)</f>
        <v>#N/A</v>
      </c>
      <c r="E123" s="3" t="str">
        <f>IF(Data!C131="", " ", Data!D131)</f>
        <v xml:space="preserve"> </v>
      </c>
      <c r="F123" s="3" t="str">
        <f>IF(E123=" "," ",Data!F$26)</f>
        <v xml:space="preserve"> </v>
      </c>
      <c r="G123" s="3" t="str">
        <f>IF($C123&lt;Data!$F$37,"x"," ")</f>
        <v xml:space="preserve"> </v>
      </c>
      <c r="H123" s="3" t="e">
        <f>IF(I123="",#REF!,I123)</f>
        <v>#N/A</v>
      </c>
      <c r="I123" s="2" t="e">
        <f t="shared" si="403"/>
        <v>#N/A</v>
      </c>
      <c r="J123" s="3" t="str">
        <f>IF(AND(Data!$F$37&lt;&gt;""),IF(AD123=$E123,1,""))</f>
        <v/>
      </c>
      <c r="K123" s="3">
        <f>IF(AND(Data!$F$40&lt;&gt;""),IF(AE123=$E123,2,""))</f>
        <v>2</v>
      </c>
      <c r="L123" s="3" t="str">
        <f>IF(AND(Data!$F$43&lt;&gt;""),IF(AF123=$E123,3,""))</f>
        <v/>
      </c>
      <c r="M123" s="3" t="str">
        <f>IF(AND(Data!$F$46&lt;&gt;""),IF(AG123=$E123,4,""))</f>
        <v/>
      </c>
      <c r="N123" s="3" t="str">
        <f>IF(AND(Data!$F$49&lt;&gt;""),IF(AH123=$E123,5,""))</f>
        <v/>
      </c>
      <c r="O123" s="3" t="str">
        <f>IF(AND(Calc!$LQ$3&lt;&gt;""),IF(AI123=$E123,6,""))</f>
        <v/>
      </c>
      <c r="P123" s="3">
        <f t="shared" si="404"/>
        <v>2</v>
      </c>
      <c r="Q123" s="3">
        <f t="shared" si="405"/>
        <v>2</v>
      </c>
      <c r="R123" s="3" t="str">
        <f t="shared" si="406"/>
        <v/>
      </c>
      <c r="S123" s="3" t="str">
        <f t="shared" si="407"/>
        <v/>
      </c>
      <c r="T123" s="3" t="str">
        <f t="shared" si="408"/>
        <v/>
      </c>
      <c r="U123" s="3">
        <f t="shared" si="409"/>
        <v>2</v>
      </c>
      <c r="V123" s="3">
        <f t="shared" si="410"/>
        <v>2</v>
      </c>
      <c r="W123" s="3" t="str">
        <f t="shared" si="411"/>
        <v/>
      </c>
      <c r="X123" s="3" t="str">
        <f t="shared" si="412"/>
        <v/>
      </c>
      <c r="Y123" s="3">
        <f t="shared" si="413"/>
        <v>2</v>
      </c>
      <c r="Z123" s="3">
        <f t="shared" si="414"/>
        <v>2</v>
      </c>
      <c r="AA123" s="3" t="str">
        <f t="shared" si="415"/>
        <v/>
      </c>
      <c r="AB123" s="3">
        <f t="shared" si="416"/>
        <v>2</v>
      </c>
      <c r="AC123" s="49">
        <f t="shared" si="417"/>
        <v>2</v>
      </c>
      <c r="AD123" s="3" t="str">
        <f>IF($C123&lt;Data!$F$37,E123,"")</f>
        <v/>
      </c>
      <c r="AE123" s="3" t="str">
        <f>IF(AND($C123&gt;=Data!$F$37),IF($C123&lt;Data!$F$40,E123,""))</f>
        <v xml:space="preserve"> </v>
      </c>
      <c r="AF123" s="3" t="b">
        <f>IF(AND($C123&gt;=Data!$F$40),IF($C123&lt;Data!$F$43,E123,""))</f>
        <v>0</v>
      </c>
      <c r="AG123" s="3" t="b">
        <f>IF(AND($C123&gt;=Data!$F$43),IF($C123&lt;Data!$F$46,E123,""))</f>
        <v>0</v>
      </c>
      <c r="AH123" s="3" t="b">
        <f>IF(AND($C123&gt;=Data!$F$46),IF($C123&lt;Data!$F$49,E123,""))</f>
        <v>0</v>
      </c>
      <c r="AI123" s="3" t="b">
        <f>IF(AND($C123&gt;=Data!$F$49),IF($C123&lt;=Calc!$LQ$3,E123,""))</f>
        <v>0</v>
      </c>
      <c r="AJ123" s="3" t="str">
        <f t="shared" si="569"/>
        <v xml:space="preserve"> </v>
      </c>
      <c r="AK123" s="3" t="str">
        <f t="shared" si="350"/>
        <v/>
      </c>
      <c r="AL123" s="3" t="e">
        <f t="shared" si="418"/>
        <v>#NUM!</v>
      </c>
      <c r="AM123" s="3" t="str">
        <f t="shared" si="419"/>
        <v/>
      </c>
      <c r="AN123" s="3" t="str">
        <f t="shared" si="420"/>
        <v/>
      </c>
      <c r="AO123" s="3" t="str">
        <f t="shared" si="421"/>
        <v/>
      </c>
      <c r="AP123" s="3" t="str">
        <f t="shared" si="422"/>
        <v/>
      </c>
      <c r="AQ123" s="3" t="e">
        <f t="shared" si="632"/>
        <v>#NUM!</v>
      </c>
      <c r="AR123" s="3" t="e">
        <f t="shared" si="633"/>
        <v>#NUM!</v>
      </c>
      <c r="AS123" s="3" t="str">
        <f t="shared" si="634"/>
        <v/>
      </c>
      <c r="AT123" s="3" t="str">
        <f t="shared" si="423"/>
        <v/>
      </c>
      <c r="AU123" s="3" t="str">
        <f t="shared" si="424"/>
        <v/>
      </c>
      <c r="AV123" s="3" t="e">
        <f t="shared" si="425"/>
        <v>#NUM!</v>
      </c>
      <c r="AW123" s="3" t="e">
        <f t="shared" si="426"/>
        <v>#NUM!</v>
      </c>
      <c r="AX123" s="3" t="str">
        <f t="shared" si="427"/>
        <v/>
      </c>
      <c r="AY123" s="3" t="str">
        <f t="shared" si="428"/>
        <v/>
      </c>
      <c r="AZ123" s="3" t="e">
        <f t="shared" si="429"/>
        <v>#NUM!</v>
      </c>
      <c r="BA123" s="3" t="e">
        <f t="shared" si="430"/>
        <v>#NUM!</v>
      </c>
      <c r="BB123" s="3" t="str">
        <f t="shared" si="431"/>
        <v/>
      </c>
      <c r="BC123" s="3" t="e">
        <f t="shared" si="432"/>
        <v>#NUM!</v>
      </c>
      <c r="BD123" s="3" t="e">
        <f t="shared" si="433"/>
        <v>#NUM!</v>
      </c>
      <c r="BE123" s="3" t="e">
        <f t="shared" si="434"/>
        <v>#NUM!</v>
      </c>
      <c r="BF123" s="9" t="e">
        <f t="shared" si="570"/>
        <v>#N/A</v>
      </c>
      <c r="BG123" s="3" t="e">
        <f t="shared" si="571"/>
        <v>#N/A</v>
      </c>
      <c r="BH123" s="3" t="e">
        <f t="shared" si="642"/>
        <v>#N/A</v>
      </c>
      <c r="BI123" s="3" t="e">
        <f t="shared" si="435"/>
        <v>#NUM!</v>
      </c>
      <c r="BJ123" s="44" t="str">
        <f t="shared" si="436"/>
        <v/>
      </c>
      <c r="BK123" s="52">
        <f t="shared" si="572"/>
        <v>2</v>
      </c>
      <c r="BL123" s="52" t="str">
        <f t="shared" ca="1" si="635"/>
        <v xml:space="preserve"> </v>
      </c>
      <c r="BM123" s="52" t="str">
        <f t="shared" ca="1" si="539"/>
        <v xml:space="preserve"> </v>
      </c>
      <c r="BN123" s="52" t="str">
        <f t="shared" ca="1" si="539"/>
        <v xml:space="preserve"> </v>
      </c>
      <c r="BO123" s="52" t="str">
        <f t="shared" ca="1" si="539"/>
        <v xml:space="preserve"> </v>
      </c>
      <c r="BP123" s="52" t="str">
        <f t="shared" ca="1" si="539"/>
        <v xml:space="preserve"> </v>
      </c>
      <c r="BQ123" s="52" t="str">
        <f t="shared" ca="1" si="540"/>
        <v xml:space="preserve"> </v>
      </c>
      <c r="BR123" s="52" t="e">
        <f t="shared" ca="1" si="573"/>
        <v>#N/A</v>
      </c>
      <c r="BS123" s="52"/>
      <c r="BT123" s="3" t="str">
        <f t="shared" si="574"/>
        <v/>
      </c>
      <c r="BU123" s="3">
        <f t="shared" si="575"/>
        <v>0</v>
      </c>
      <c r="BV123" s="3">
        <f t="shared" si="437"/>
        <v>1</v>
      </c>
      <c r="BW123" s="3">
        <f t="shared" si="620"/>
        <v>0</v>
      </c>
      <c r="BX123" s="3" t="str">
        <f t="shared" ca="1" si="576"/>
        <v xml:space="preserve"> </v>
      </c>
      <c r="BY123" s="3" t="str">
        <f t="shared" ca="1" si="541"/>
        <v/>
      </c>
      <c r="BZ123" s="3" t="str">
        <f t="shared" ca="1" si="541"/>
        <v/>
      </c>
      <c r="CA123" s="3" t="str">
        <f t="shared" ca="1" si="541"/>
        <v/>
      </c>
      <c r="CB123" s="3" t="str">
        <f t="shared" ca="1" si="541"/>
        <v/>
      </c>
      <c r="CC123" s="3" t="str">
        <f t="shared" ca="1" si="542"/>
        <v/>
      </c>
      <c r="CD123" s="3" t="str">
        <f t="shared" ca="1" si="358"/>
        <v/>
      </c>
      <c r="CE123" s="3" t="str">
        <f t="shared" ca="1" si="577"/>
        <v/>
      </c>
      <c r="CF123" s="3" t="str">
        <f t="shared" si="578"/>
        <v/>
      </c>
      <c r="CG123" s="37" t="e">
        <f t="shared" ca="1" si="579"/>
        <v>#N/A</v>
      </c>
      <c r="CH123" s="3" t="str">
        <f t="shared" si="580"/>
        <v/>
      </c>
      <c r="CI123" s="3">
        <f t="shared" si="439"/>
        <v>0</v>
      </c>
      <c r="CJ123" s="3">
        <f t="shared" si="529"/>
        <v>1</v>
      </c>
      <c r="CK123" s="3">
        <f t="shared" si="621"/>
        <v>0</v>
      </c>
      <c r="CL123" s="3" t="str">
        <f t="shared" ca="1" si="581"/>
        <v xml:space="preserve"> </v>
      </c>
      <c r="CM123" s="3" t="str">
        <f t="shared" ca="1" si="543"/>
        <v/>
      </c>
      <c r="CN123" s="3" t="str">
        <f t="shared" ca="1" si="543"/>
        <v/>
      </c>
      <c r="CO123" s="3" t="str">
        <f t="shared" ca="1" si="543"/>
        <v/>
      </c>
      <c r="CP123" s="3" t="str">
        <f t="shared" ca="1" si="543"/>
        <v/>
      </c>
      <c r="CQ123" s="3" t="str">
        <f t="shared" ca="1" si="544"/>
        <v/>
      </c>
      <c r="CR123" s="3" t="str">
        <f t="shared" ca="1" si="441"/>
        <v/>
      </c>
      <c r="CS123" s="3" t="str">
        <f t="shared" ca="1" si="582"/>
        <v/>
      </c>
      <c r="CT123" s="3" t="str">
        <f t="shared" si="442"/>
        <v/>
      </c>
      <c r="CU123" s="37" t="e">
        <f t="shared" ca="1" si="443"/>
        <v>#N/A</v>
      </c>
      <c r="CW123" s="3" t="str">
        <f t="shared" ca="1" si="622"/>
        <v/>
      </c>
      <c r="CX123" s="3">
        <f t="shared" ca="1" si="530"/>
        <v>0</v>
      </c>
      <c r="CY123" s="2">
        <f t="shared" ca="1" si="445"/>
        <v>0</v>
      </c>
      <c r="CZ123" s="3" t="str">
        <f t="shared" ca="1" si="583"/>
        <v/>
      </c>
      <c r="DA123" s="3" t="str">
        <f t="shared" ca="1" si="584"/>
        <v/>
      </c>
      <c r="DB123" s="3" t="str">
        <f t="shared" ca="1" si="585"/>
        <v/>
      </c>
      <c r="DC123" s="3" t="str">
        <f t="shared" ca="1" si="586"/>
        <v/>
      </c>
      <c r="DD123" s="37" t="e">
        <f t="shared" ca="1" si="587"/>
        <v>#N/A</v>
      </c>
      <c r="DE123" s="3" t="str">
        <f t="shared" ca="1" si="623"/>
        <v/>
      </c>
      <c r="DF123" s="3">
        <f t="shared" ca="1" si="531"/>
        <v>0</v>
      </c>
      <c r="DG123" s="2">
        <f t="shared" ca="1" si="447"/>
        <v>0</v>
      </c>
      <c r="DH123" s="3" t="str">
        <f t="shared" ca="1" si="588"/>
        <v/>
      </c>
      <c r="DI123" s="3" t="str">
        <f t="shared" ca="1" si="568"/>
        <v/>
      </c>
      <c r="DJ123" s="3" t="str">
        <f t="shared" ca="1" si="589"/>
        <v/>
      </c>
      <c r="DK123" s="3" t="str">
        <f t="shared" ca="1" si="448"/>
        <v/>
      </c>
      <c r="DL123" s="37" t="e">
        <f t="shared" ca="1" si="590"/>
        <v>#N/A</v>
      </c>
      <c r="DN123" s="2" t="str">
        <f t="shared" si="373"/>
        <v xml:space="preserve"> </v>
      </c>
      <c r="DO123" s="3" t="str">
        <f t="shared" si="449"/>
        <v xml:space="preserve"> </v>
      </c>
      <c r="DP123" s="3" t="str">
        <f t="shared" si="450"/>
        <v xml:space="preserve"> </v>
      </c>
      <c r="DT123" s="37" t="e">
        <f t="shared" si="591"/>
        <v>#N/A</v>
      </c>
      <c r="DU123" s="7">
        <v>116</v>
      </c>
      <c r="DV123" s="7">
        <v>49</v>
      </c>
      <c r="DW123" s="7">
        <v>68</v>
      </c>
      <c r="DX123" s="7"/>
      <c r="DY123" s="7" t="e">
        <f t="shared" si="592"/>
        <v>#NUM!</v>
      </c>
      <c r="DZ123" s="7" t="e">
        <f t="shared" si="593"/>
        <v>#NUM!</v>
      </c>
      <c r="EA123" s="7" t="e">
        <f t="shared" si="594"/>
        <v>#NUM!</v>
      </c>
      <c r="EB123" s="7" t="e">
        <f t="shared" si="624"/>
        <v>#NUM!</v>
      </c>
      <c r="EC123" s="3" t="e">
        <f t="shared" si="595"/>
        <v>#NUM!</v>
      </c>
      <c r="ED123" s="3" t="str">
        <f t="shared" si="452"/>
        <v/>
      </c>
      <c r="EE123" s="3" t="e">
        <f t="shared" si="453"/>
        <v>#DIV/0!</v>
      </c>
      <c r="EF123" s="3" t="str">
        <f t="shared" si="454"/>
        <v/>
      </c>
      <c r="EG123" s="3" t="str">
        <f t="shared" si="455"/>
        <v/>
      </c>
      <c r="EH123" s="3" t="str">
        <f t="shared" si="456"/>
        <v/>
      </c>
      <c r="EI123" s="3" t="str">
        <f t="shared" si="457"/>
        <v/>
      </c>
      <c r="EJ123" s="3" t="e">
        <f t="shared" si="458"/>
        <v>#DIV/0!</v>
      </c>
      <c r="EK123" s="3" t="e">
        <f t="shared" si="459"/>
        <v>#DIV/0!</v>
      </c>
      <c r="EL123" s="3" t="str">
        <f t="shared" si="460"/>
        <v/>
      </c>
      <c r="EM123" s="3" t="str">
        <f t="shared" si="461"/>
        <v/>
      </c>
      <c r="EN123" s="3" t="str">
        <f t="shared" si="462"/>
        <v/>
      </c>
      <c r="EO123" s="3" t="e">
        <f t="shared" si="463"/>
        <v>#DIV/0!</v>
      </c>
      <c r="EP123" s="3" t="e">
        <f t="shared" si="464"/>
        <v>#DIV/0!</v>
      </c>
      <c r="EQ123" s="3" t="str">
        <f t="shared" si="465"/>
        <v/>
      </c>
      <c r="ER123" s="3" t="str">
        <f t="shared" si="466"/>
        <v/>
      </c>
      <c r="ES123" s="3" t="e">
        <f t="shared" si="467"/>
        <v>#DIV/0!</v>
      </c>
      <c r="ET123" s="3" t="e">
        <f t="shared" si="468"/>
        <v>#DIV/0!</v>
      </c>
      <c r="EU123" s="3" t="str">
        <f t="shared" si="469"/>
        <v/>
      </c>
      <c r="EV123" s="3" t="e">
        <f t="shared" si="470"/>
        <v>#DIV/0!</v>
      </c>
      <c r="EW123" s="3" t="e">
        <f t="shared" si="471"/>
        <v>#DIV/0!</v>
      </c>
      <c r="EX123" s="3" t="e">
        <f t="shared" si="472"/>
        <v>#NUM!</v>
      </c>
      <c r="EZ123" s="40">
        <f t="shared" si="596"/>
        <v>1</v>
      </c>
      <c r="FA123" s="9" t="e">
        <f t="shared" si="597"/>
        <v>#NUM!</v>
      </c>
      <c r="FB123" s="9" t="e">
        <f t="shared" si="598"/>
        <v>#N/A</v>
      </c>
      <c r="FC123" s="9" t="e">
        <f t="shared" si="599"/>
        <v>#N/A</v>
      </c>
      <c r="FD123" s="9" t="e">
        <f t="shared" si="600"/>
        <v>#N/A</v>
      </c>
      <c r="FE123" s="3" t="e">
        <f t="shared" si="473"/>
        <v>#NUM!</v>
      </c>
      <c r="FG123" s="3" t="str">
        <f t="shared" si="474"/>
        <v/>
      </c>
      <c r="FH123" s="3" t="e">
        <f t="shared" si="475"/>
        <v>#DIV/0!</v>
      </c>
      <c r="FI123" s="3" t="str">
        <f t="shared" si="476"/>
        <v/>
      </c>
      <c r="FJ123" s="3" t="str">
        <f t="shared" si="477"/>
        <v/>
      </c>
      <c r="FK123" s="3" t="str">
        <f t="shared" si="478"/>
        <v/>
      </c>
      <c r="FL123" s="3" t="str">
        <f t="shared" si="479"/>
        <v/>
      </c>
      <c r="FM123" s="3" t="e">
        <f t="shared" si="480"/>
        <v>#DIV/0!</v>
      </c>
      <c r="FN123" s="3" t="e">
        <f t="shared" si="481"/>
        <v>#DIV/0!</v>
      </c>
      <c r="FO123" s="3" t="str">
        <f t="shared" si="482"/>
        <v/>
      </c>
      <c r="FP123" s="3" t="str">
        <f t="shared" si="483"/>
        <v/>
      </c>
      <c r="FQ123" s="3" t="str">
        <f t="shared" si="484"/>
        <v/>
      </c>
      <c r="FR123" s="3" t="e">
        <f t="shared" si="485"/>
        <v>#DIV/0!</v>
      </c>
      <c r="FS123" s="3" t="e">
        <f t="shared" si="486"/>
        <v>#DIV/0!</v>
      </c>
      <c r="FT123" s="3" t="str">
        <f t="shared" si="487"/>
        <v/>
      </c>
      <c r="FU123" s="3" t="str">
        <f t="shared" si="488"/>
        <v/>
      </c>
      <c r="FV123" s="3" t="e">
        <f t="shared" si="489"/>
        <v>#DIV/0!</v>
      </c>
      <c r="FW123" s="3" t="e">
        <f t="shared" si="490"/>
        <v>#DIV/0!</v>
      </c>
      <c r="FX123" s="3" t="str">
        <f t="shared" si="491"/>
        <v/>
      </c>
      <c r="FY123" s="3" t="e">
        <f t="shared" si="492"/>
        <v>#DIV/0!</v>
      </c>
      <c r="FZ123" s="3" t="e">
        <f t="shared" si="493"/>
        <v>#DIV/0!</v>
      </c>
      <c r="GA123" s="3" t="e">
        <f t="shared" si="494"/>
        <v>#NUM!</v>
      </c>
      <c r="GB123" s="3" t="str">
        <f t="shared" si="495"/>
        <v/>
      </c>
      <c r="GC123" s="3" t="str">
        <f t="shared" si="496"/>
        <v/>
      </c>
      <c r="GD123" s="3" t="str">
        <f t="shared" si="497"/>
        <v/>
      </c>
      <c r="GE123" s="3" t="str">
        <f t="shared" si="498"/>
        <v/>
      </c>
      <c r="GF123" s="3" t="str">
        <f t="shared" si="499"/>
        <v/>
      </c>
      <c r="GG123" s="3" t="str">
        <f t="shared" si="500"/>
        <v/>
      </c>
      <c r="GI123" s="9" t="str">
        <f t="shared" si="532"/>
        <v/>
      </c>
      <c r="GJ123" s="9" t="str">
        <f t="shared" si="625"/>
        <v/>
      </c>
      <c r="GK123" s="9" t="str">
        <f t="shared" si="626"/>
        <v/>
      </c>
      <c r="GL123" s="41" t="e">
        <f t="shared" si="503"/>
        <v>#DIV/0!</v>
      </c>
      <c r="GM123" s="41" t="e">
        <f t="shared" si="504"/>
        <v>#DIV/0!</v>
      </c>
      <c r="GN123" s="41" t="e">
        <f t="shared" si="601"/>
        <v>#N/A</v>
      </c>
      <c r="GO123" s="41" t="e">
        <f t="shared" si="602"/>
        <v>#N/A</v>
      </c>
      <c r="GP123" s="3" t="e">
        <f t="shared" si="505"/>
        <v>#NUM!</v>
      </c>
      <c r="GQ123" s="55" t="e">
        <f t="shared" si="603"/>
        <v>#NUM!</v>
      </c>
      <c r="GR123" s="55" t="e">
        <f t="shared" si="604"/>
        <v>#NUM!</v>
      </c>
      <c r="GS123" s="3" t="e">
        <f t="shared" si="605"/>
        <v>#NUM!</v>
      </c>
      <c r="GT123" s="3" t="e">
        <f t="shared" si="606"/>
        <v>#NUM!</v>
      </c>
      <c r="GU123" s="3" t="e">
        <f t="shared" si="607"/>
        <v>#NUM!</v>
      </c>
      <c r="GV123" s="3" t="e">
        <f t="shared" si="608"/>
        <v>#NUM!</v>
      </c>
      <c r="GX123" s="37" t="e">
        <f t="shared" si="609"/>
        <v>#NUM!</v>
      </c>
      <c r="GZ123" s="3" t="e">
        <f t="shared" si="610"/>
        <v>#NUM!</v>
      </c>
      <c r="HA123" s="3" t="e">
        <f t="shared" ca="1" si="630"/>
        <v>#NUM!</v>
      </c>
      <c r="HB123" s="2" t="e">
        <f t="shared" ca="1" si="536"/>
        <v>#NUM!</v>
      </c>
      <c r="HC123" s="2" t="e">
        <f t="shared" ca="1" si="537"/>
        <v>#NUM!</v>
      </c>
      <c r="HD123" s="39" t="e">
        <f t="shared" ca="1" si="506"/>
        <v>#NUM!</v>
      </c>
      <c r="HF123" s="3" t="str">
        <f t="shared" si="611"/>
        <v/>
      </c>
      <c r="HG123" s="3" t="str">
        <f t="shared" si="612"/>
        <v/>
      </c>
      <c r="HH123" s="3" t="str">
        <f t="shared" ca="1" si="636"/>
        <v xml:space="preserve"> </v>
      </c>
      <c r="HI123" s="3" t="str">
        <f t="shared" ca="1" si="546"/>
        <v/>
      </c>
      <c r="HJ123" s="3" t="str">
        <f t="shared" ca="1" si="546"/>
        <v/>
      </c>
      <c r="HK123" s="3" t="str">
        <f t="shared" ca="1" si="546"/>
        <v/>
      </c>
      <c r="HL123" s="3" t="str">
        <f t="shared" ca="1" si="546"/>
        <v/>
      </c>
      <c r="HM123" s="3" t="str">
        <f t="shared" ca="1" si="547"/>
        <v/>
      </c>
      <c r="HN123" s="3" t="str">
        <f t="shared" ca="1" si="547"/>
        <v/>
      </c>
      <c r="HO123" s="3" t="str">
        <f t="shared" ca="1" si="547"/>
        <v/>
      </c>
      <c r="HP123" s="37" t="e">
        <f t="shared" ca="1" si="613"/>
        <v>#N/A</v>
      </c>
      <c r="HQ123" s="3" t="str">
        <f t="shared" ca="1" si="637"/>
        <v xml:space="preserve"> </v>
      </c>
      <c r="HR123" s="3" t="str">
        <f t="shared" ca="1" si="549"/>
        <v/>
      </c>
      <c r="HS123" s="3" t="str">
        <f t="shared" ca="1" si="549"/>
        <v/>
      </c>
      <c r="HT123" s="3" t="str">
        <f t="shared" ca="1" si="549"/>
        <v/>
      </c>
      <c r="HU123" s="3" t="str">
        <f t="shared" ca="1" si="549"/>
        <v/>
      </c>
      <c r="HV123" s="3" t="str">
        <f t="shared" ca="1" si="550"/>
        <v/>
      </c>
      <c r="HW123" s="3" t="str">
        <f t="shared" ca="1" si="550"/>
        <v/>
      </c>
      <c r="HX123" s="3" t="str">
        <f t="shared" ca="1" si="550"/>
        <v/>
      </c>
      <c r="HY123" s="37" t="e">
        <f t="shared" ca="1" si="614"/>
        <v>#N/A</v>
      </c>
      <c r="IA123" s="3" t="e">
        <f t="shared" ca="1" si="627"/>
        <v>#NUM!</v>
      </c>
      <c r="IB123" s="3" t="e">
        <f t="shared" ca="1" si="534"/>
        <v>#NUM!</v>
      </c>
      <c r="IC123" s="2" t="e">
        <f t="shared" ca="1" si="508"/>
        <v>#NUM!</v>
      </c>
      <c r="ID123" s="37" t="e">
        <f t="shared" ca="1" si="615"/>
        <v>#NUM!</v>
      </c>
      <c r="IE123" s="3" t="e">
        <f t="shared" ca="1" si="628"/>
        <v>#NUM!</v>
      </c>
      <c r="IF123" s="3" t="e">
        <f t="shared" ca="1" si="629"/>
        <v>#NUM!</v>
      </c>
      <c r="IG123" s="2" t="e">
        <f t="shared" ca="1" si="511"/>
        <v>#NUM!</v>
      </c>
      <c r="IH123" s="37" t="e">
        <f t="shared" ca="1" si="616"/>
        <v>#NUM!</v>
      </c>
      <c r="II123" s="3" t="e">
        <f t="shared" si="512"/>
        <v>#N/A</v>
      </c>
      <c r="IJ123" s="3" t="e">
        <f t="shared" si="513"/>
        <v>#N/A</v>
      </c>
      <c r="IK123" s="3" t="e">
        <f t="shared" ca="1" si="640"/>
        <v>#N/A</v>
      </c>
      <c r="IL123" s="3" t="e">
        <f t="shared" ca="1" si="558"/>
        <v>#N/A</v>
      </c>
      <c r="IM123" s="3" t="e">
        <f t="shared" ca="1" si="558"/>
        <v>#N/A</v>
      </c>
      <c r="IN123" s="3" t="e">
        <f t="shared" ca="1" si="558"/>
        <v>#N/A</v>
      </c>
      <c r="IO123" s="3" t="e">
        <f t="shared" ca="1" si="558"/>
        <v>#N/A</v>
      </c>
      <c r="IP123" s="3" t="e">
        <f t="shared" ca="1" si="559"/>
        <v>#N/A</v>
      </c>
      <c r="IQ123" s="3" t="e">
        <f t="shared" ca="1" si="559"/>
        <v>#N/A</v>
      </c>
      <c r="IR123" s="3" t="e">
        <f t="shared" ca="1" si="559"/>
        <v>#N/A</v>
      </c>
      <c r="IS123" s="3" t="e">
        <f t="shared" ca="1" si="559"/>
        <v>#N/A</v>
      </c>
      <c r="IT123" s="3" t="e">
        <f t="shared" ca="1" si="560"/>
        <v>#N/A</v>
      </c>
      <c r="IU123" s="3" t="e">
        <f t="shared" ca="1" si="560"/>
        <v>#N/A</v>
      </c>
      <c r="IV123" s="3" t="e">
        <f t="shared" ca="1" si="560"/>
        <v>#N/A</v>
      </c>
      <c r="IW123" s="3" t="e">
        <f t="shared" ca="1" si="560"/>
        <v>#N/A</v>
      </c>
      <c r="IX123" s="3" t="e">
        <f t="shared" ca="1" si="561"/>
        <v>#N/A</v>
      </c>
      <c r="IY123" s="3" t="e">
        <f t="shared" ca="1" si="561"/>
        <v>#N/A</v>
      </c>
      <c r="IZ123" s="37" t="e">
        <f t="shared" ca="1" si="617"/>
        <v>#N/A</v>
      </c>
      <c r="JB123" s="3" t="str">
        <f t="shared" si="514"/>
        <v/>
      </c>
      <c r="JC123" s="55" t="e">
        <f t="shared" si="618"/>
        <v>#NUM!</v>
      </c>
      <c r="JD123" s="41" t="e">
        <f t="shared" si="515"/>
        <v>#NUM!</v>
      </c>
      <c r="JE123" s="41" t="e">
        <f t="shared" si="516"/>
        <v>#NUM!</v>
      </c>
      <c r="JF123" s="3" t="e">
        <f t="shared" si="517"/>
        <v>#NUM!</v>
      </c>
      <c r="JG123" s="41" t="e">
        <f t="shared" si="518"/>
        <v>#NUM!</v>
      </c>
      <c r="JH123" s="41" t="e">
        <f t="shared" si="519"/>
        <v>#NUM!</v>
      </c>
      <c r="JJ123" s="37" t="e">
        <f t="shared" si="520"/>
        <v>#NUM!</v>
      </c>
      <c r="JL123" s="3" t="e">
        <f t="shared" si="521"/>
        <v>#NUM!</v>
      </c>
      <c r="JM123" s="3" t="e">
        <f t="shared" ca="1" si="631"/>
        <v>#NUM!</v>
      </c>
      <c r="JP123" s="37" t="e">
        <f t="shared" ca="1" si="522"/>
        <v>#NUM!</v>
      </c>
      <c r="JR123" s="37" t="str">
        <f t="shared" si="523"/>
        <v/>
      </c>
      <c r="JS123" s="3" t="str">
        <f t="shared" si="524"/>
        <v/>
      </c>
      <c r="JT123" s="3" t="str">
        <f t="shared" ca="1" si="638"/>
        <v xml:space="preserve"> </v>
      </c>
      <c r="JU123" s="3" t="str">
        <f t="shared" ca="1" si="552"/>
        <v/>
      </c>
      <c r="JV123" s="3" t="str">
        <f t="shared" ca="1" si="552"/>
        <v/>
      </c>
      <c r="JW123" s="3" t="str">
        <f t="shared" ca="1" si="552"/>
        <v/>
      </c>
      <c r="JX123" s="3" t="str">
        <f t="shared" ca="1" si="552"/>
        <v/>
      </c>
      <c r="JY123" s="3" t="str">
        <f t="shared" ca="1" si="553"/>
        <v/>
      </c>
      <c r="JZ123" s="3" t="str">
        <f t="shared" ca="1" si="553"/>
        <v/>
      </c>
      <c r="KA123" s="3" t="str">
        <f t="shared" ca="1" si="553"/>
        <v/>
      </c>
      <c r="KB123" s="3" t="e">
        <f t="shared" ca="1" si="525"/>
        <v>#N/A</v>
      </c>
      <c r="KC123" s="3" t="str">
        <f t="shared" ca="1" si="639"/>
        <v xml:space="preserve"> </v>
      </c>
      <c r="KD123" s="3" t="str">
        <f t="shared" ca="1" si="555"/>
        <v/>
      </c>
      <c r="KE123" s="3" t="str">
        <f t="shared" ca="1" si="555"/>
        <v/>
      </c>
      <c r="KF123" s="3" t="str">
        <f t="shared" ca="1" si="555"/>
        <v/>
      </c>
      <c r="KG123" s="3" t="str">
        <f t="shared" ca="1" si="555"/>
        <v/>
      </c>
      <c r="KH123" s="3" t="str">
        <f t="shared" ca="1" si="556"/>
        <v/>
      </c>
      <c r="KI123" s="3" t="str">
        <f t="shared" ca="1" si="556"/>
        <v/>
      </c>
      <c r="KJ123" s="3" t="str">
        <f t="shared" ca="1" si="556"/>
        <v/>
      </c>
      <c r="KK123" s="3" t="e">
        <f t="shared" ca="1" si="526"/>
        <v>#N/A</v>
      </c>
      <c r="KU123" s="3" t="e">
        <f t="shared" si="527"/>
        <v>#NUM!</v>
      </c>
      <c r="KV123" s="3" t="e">
        <f t="shared" si="528"/>
        <v>#NUM!</v>
      </c>
      <c r="KW123" s="3" t="e">
        <f t="shared" ca="1" si="641"/>
        <v>#NUM!</v>
      </c>
      <c r="KX123" s="3" t="e">
        <f t="shared" ca="1" si="563"/>
        <v>#NUM!</v>
      </c>
      <c r="KY123" s="3" t="e">
        <f t="shared" ca="1" si="563"/>
        <v>#NUM!</v>
      </c>
      <c r="KZ123" s="3" t="e">
        <f t="shared" ca="1" si="563"/>
        <v>#NUM!</v>
      </c>
      <c r="LA123" s="3" t="e">
        <f t="shared" ca="1" si="563"/>
        <v>#NUM!</v>
      </c>
      <c r="LB123" s="3" t="e">
        <f t="shared" ca="1" si="564"/>
        <v>#NUM!</v>
      </c>
      <c r="LC123" s="3" t="e">
        <f t="shared" ca="1" si="564"/>
        <v>#NUM!</v>
      </c>
      <c r="LD123" s="3" t="e">
        <f t="shared" ca="1" si="564"/>
        <v>#NUM!</v>
      </c>
      <c r="LE123" s="3" t="e">
        <f t="shared" ca="1" si="564"/>
        <v>#NUM!</v>
      </c>
      <c r="LF123" s="3" t="e">
        <f t="shared" ca="1" si="565"/>
        <v>#NUM!</v>
      </c>
      <c r="LG123" s="3" t="e">
        <f t="shared" ca="1" si="565"/>
        <v>#NUM!</v>
      </c>
      <c r="LH123" s="3" t="e">
        <f t="shared" ca="1" si="565"/>
        <v>#NUM!</v>
      </c>
      <c r="LI123" s="3" t="e">
        <f t="shared" ca="1" si="565"/>
        <v>#NUM!</v>
      </c>
      <c r="LJ123" s="3" t="e">
        <f t="shared" ca="1" si="566"/>
        <v>#NUM!</v>
      </c>
      <c r="LK123" s="3" t="e">
        <f t="shared" ca="1" si="566"/>
        <v>#NUM!</v>
      </c>
      <c r="LL123" s="37" t="e">
        <f t="shared" ca="1" si="619"/>
        <v>#NUM!</v>
      </c>
    </row>
    <row r="124" spans="1:324" s="3" customFormat="1">
      <c r="A124" s="42" t="e">
        <f>IF(D124="","",Data!C132)</f>
        <v>#N/A</v>
      </c>
      <c r="B124" s="5" t="e">
        <f>IF(D124="","",Data!B132)</f>
        <v>#N/A</v>
      </c>
      <c r="C124" s="3">
        <v>116</v>
      </c>
      <c r="D124" s="3" t="e">
        <f>IF(Data!C132="", NA(), Data!C132)</f>
        <v>#N/A</v>
      </c>
      <c r="E124" s="3" t="str">
        <f>IF(Data!C132="", " ", Data!D132)</f>
        <v xml:space="preserve"> </v>
      </c>
      <c r="F124" s="3" t="str">
        <f>IF(E124=" "," ",Data!F$26)</f>
        <v xml:space="preserve"> </v>
      </c>
      <c r="G124" s="3" t="str">
        <f>IF($C124&lt;Data!$F$37,"x"," ")</f>
        <v xml:space="preserve"> </v>
      </c>
      <c r="H124" s="3" t="e">
        <f>IF(I124="",#REF!,I124)</f>
        <v>#N/A</v>
      </c>
      <c r="I124" s="2" t="e">
        <f t="shared" si="403"/>
        <v>#N/A</v>
      </c>
      <c r="J124" s="3" t="str">
        <f>IF(AND(Data!$F$37&lt;&gt;""),IF(AD124=$E124,1,""))</f>
        <v/>
      </c>
      <c r="K124" s="3">
        <f>IF(AND(Data!$F$40&lt;&gt;""),IF(AE124=$E124,2,""))</f>
        <v>2</v>
      </c>
      <c r="L124" s="3" t="str">
        <f>IF(AND(Data!$F$43&lt;&gt;""),IF(AF124=$E124,3,""))</f>
        <v/>
      </c>
      <c r="M124" s="3" t="str">
        <f>IF(AND(Data!$F$46&lt;&gt;""),IF(AG124=$E124,4,""))</f>
        <v/>
      </c>
      <c r="N124" s="3" t="str">
        <f>IF(AND(Data!$F$49&lt;&gt;""),IF(AH124=$E124,5,""))</f>
        <v/>
      </c>
      <c r="O124" s="3" t="str">
        <f>IF(AND(Calc!$LQ$3&lt;&gt;""),IF(AI124=$E124,6,""))</f>
        <v/>
      </c>
      <c r="P124" s="3">
        <f t="shared" si="404"/>
        <v>2</v>
      </c>
      <c r="Q124" s="3">
        <f t="shared" si="405"/>
        <v>2</v>
      </c>
      <c r="R124" s="3" t="str">
        <f t="shared" si="406"/>
        <v/>
      </c>
      <c r="S124" s="3" t="str">
        <f t="shared" si="407"/>
        <v/>
      </c>
      <c r="T124" s="3" t="str">
        <f t="shared" si="408"/>
        <v/>
      </c>
      <c r="U124" s="3">
        <f t="shared" si="409"/>
        <v>2</v>
      </c>
      <c r="V124" s="3">
        <f t="shared" si="410"/>
        <v>2</v>
      </c>
      <c r="W124" s="3" t="str">
        <f t="shared" si="411"/>
        <v/>
      </c>
      <c r="X124" s="3" t="str">
        <f t="shared" si="412"/>
        <v/>
      </c>
      <c r="Y124" s="3">
        <f t="shared" si="413"/>
        <v>2</v>
      </c>
      <c r="Z124" s="3">
        <f t="shared" si="414"/>
        <v>2</v>
      </c>
      <c r="AA124" s="3" t="str">
        <f t="shared" si="415"/>
        <v/>
      </c>
      <c r="AB124" s="3">
        <f t="shared" si="416"/>
        <v>2</v>
      </c>
      <c r="AC124" s="49">
        <f t="shared" si="417"/>
        <v>2</v>
      </c>
      <c r="AD124" s="3" t="str">
        <f>IF($C124&lt;Data!$F$37,E124,"")</f>
        <v/>
      </c>
      <c r="AE124" s="3" t="str">
        <f>IF(AND($C124&gt;=Data!$F$37),IF($C124&lt;Data!$F$40,E124,""))</f>
        <v xml:space="preserve"> </v>
      </c>
      <c r="AF124" s="3" t="b">
        <f>IF(AND($C124&gt;=Data!$F$40),IF($C124&lt;Data!$F$43,E124,""))</f>
        <v>0</v>
      </c>
      <c r="AG124" s="3" t="b">
        <f>IF(AND($C124&gt;=Data!$F$43),IF($C124&lt;Data!$F$46,E124,""))</f>
        <v>0</v>
      </c>
      <c r="AH124" s="3" t="b">
        <f>IF(AND($C124&gt;=Data!$F$46),IF($C124&lt;Data!$F$49,E124,""))</f>
        <v>0</v>
      </c>
      <c r="AI124" s="3" t="b">
        <f>IF(AND($C124&gt;=Data!$F$49),IF($C124&lt;=Calc!$LQ$3,E124,""))</f>
        <v>0</v>
      </c>
      <c r="AJ124" s="3" t="str">
        <f t="shared" si="569"/>
        <v xml:space="preserve"> </v>
      </c>
      <c r="AK124" s="3" t="str">
        <f t="shared" si="350"/>
        <v/>
      </c>
      <c r="AL124" s="3" t="e">
        <f t="shared" si="418"/>
        <v>#NUM!</v>
      </c>
      <c r="AM124" s="3" t="str">
        <f t="shared" si="419"/>
        <v/>
      </c>
      <c r="AN124" s="3" t="str">
        <f t="shared" si="420"/>
        <v/>
      </c>
      <c r="AO124" s="3" t="str">
        <f t="shared" si="421"/>
        <v/>
      </c>
      <c r="AP124" s="3" t="str">
        <f t="shared" si="422"/>
        <v/>
      </c>
      <c r="AQ124" s="3" t="e">
        <f t="shared" si="632"/>
        <v>#NUM!</v>
      </c>
      <c r="AR124" s="3" t="e">
        <f t="shared" si="633"/>
        <v>#NUM!</v>
      </c>
      <c r="AS124" s="3" t="str">
        <f t="shared" si="634"/>
        <v/>
      </c>
      <c r="AT124" s="3" t="str">
        <f t="shared" si="423"/>
        <v/>
      </c>
      <c r="AU124" s="3" t="str">
        <f t="shared" si="424"/>
        <v/>
      </c>
      <c r="AV124" s="3" t="e">
        <f t="shared" si="425"/>
        <v>#NUM!</v>
      </c>
      <c r="AW124" s="3" t="e">
        <f t="shared" si="426"/>
        <v>#NUM!</v>
      </c>
      <c r="AX124" s="3" t="str">
        <f t="shared" si="427"/>
        <v/>
      </c>
      <c r="AY124" s="3" t="str">
        <f t="shared" si="428"/>
        <v/>
      </c>
      <c r="AZ124" s="3" t="e">
        <f t="shared" si="429"/>
        <v>#NUM!</v>
      </c>
      <c r="BA124" s="3" t="e">
        <f t="shared" si="430"/>
        <v>#NUM!</v>
      </c>
      <c r="BB124" s="3" t="str">
        <f t="shared" si="431"/>
        <v/>
      </c>
      <c r="BC124" s="3" t="e">
        <f t="shared" si="432"/>
        <v>#NUM!</v>
      </c>
      <c r="BD124" s="3" t="e">
        <f t="shared" si="433"/>
        <v>#NUM!</v>
      </c>
      <c r="BE124" s="3" t="e">
        <f t="shared" si="434"/>
        <v>#NUM!</v>
      </c>
      <c r="BF124" s="9" t="e">
        <f t="shared" si="570"/>
        <v>#N/A</v>
      </c>
      <c r="BG124" s="3" t="e">
        <f t="shared" si="571"/>
        <v>#N/A</v>
      </c>
      <c r="BH124" s="3" t="e">
        <f t="shared" si="642"/>
        <v>#N/A</v>
      </c>
      <c r="BI124" s="3" t="e">
        <f t="shared" si="435"/>
        <v>#NUM!</v>
      </c>
      <c r="BJ124" s="44" t="str">
        <f t="shared" si="436"/>
        <v/>
      </c>
      <c r="BK124" s="52">
        <f t="shared" si="572"/>
        <v>2</v>
      </c>
      <c r="BL124" s="52" t="str">
        <f t="shared" ca="1" si="635"/>
        <v xml:space="preserve"> </v>
      </c>
      <c r="BM124" s="52" t="str">
        <f t="shared" ca="1" si="539"/>
        <v xml:space="preserve"> </v>
      </c>
      <c r="BN124" s="52" t="str">
        <f t="shared" ca="1" si="539"/>
        <v xml:space="preserve"> </v>
      </c>
      <c r="BO124" s="52" t="str">
        <f t="shared" ca="1" si="539"/>
        <v xml:space="preserve"> </v>
      </c>
      <c r="BP124" s="52" t="str">
        <f t="shared" ca="1" si="539"/>
        <v xml:space="preserve"> </v>
      </c>
      <c r="BQ124" s="52" t="str">
        <f t="shared" ca="1" si="540"/>
        <v xml:space="preserve"> </v>
      </c>
      <c r="BR124" s="52" t="e">
        <f t="shared" ca="1" si="573"/>
        <v>#N/A</v>
      </c>
      <c r="BS124" s="52"/>
      <c r="BT124" s="3" t="str">
        <f t="shared" si="574"/>
        <v/>
      </c>
      <c r="BU124" s="3">
        <f t="shared" si="575"/>
        <v>0</v>
      </c>
      <c r="BV124" s="3">
        <f t="shared" si="437"/>
        <v>1</v>
      </c>
      <c r="BW124" s="3">
        <f t="shared" si="620"/>
        <v>0</v>
      </c>
      <c r="BX124" s="3" t="str">
        <f t="shared" ca="1" si="576"/>
        <v xml:space="preserve"> </v>
      </c>
      <c r="BY124" s="3" t="str">
        <f t="shared" ca="1" si="541"/>
        <v/>
      </c>
      <c r="BZ124" s="3" t="str">
        <f t="shared" ca="1" si="541"/>
        <v/>
      </c>
      <c r="CA124" s="3" t="str">
        <f t="shared" ca="1" si="541"/>
        <v/>
      </c>
      <c r="CB124" s="3" t="str">
        <f t="shared" ca="1" si="541"/>
        <v/>
      </c>
      <c r="CC124" s="3" t="str">
        <f t="shared" ca="1" si="542"/>
        <v/>
      </c>
      <c r="CD124" s="3" t="str">
        <f t="shared" ca="1" si="358"/>
        <v/>
      </c>
      <c r="CE124" s="3" t="str">
        <f t="shared" ca="1" si="577"/>
        <v/>
      </c>
      <c r="CF124" s="3" t="str">
        <f t="shared" si="578"/>
        <v/>
      </c>
      <c r="CG124" s="37" t="e">
        <f t="shared" ca="1" si="579"/>
        <v>#N/A</v>
      </c>
      <c r="CH124" s="3" t="str">
        <f t="shared" si="580"/>
        <v/>
      </c>
      <c r="CI124" s="3">
        <f t="shared" si="439"/>
        <v>0</v>
      </c>
      <c r="CJ124" s="3">
        <f t="shared" si="529"/>
        <v>1</v>
      </c>
      <c r="CK124" s="3">
        <f t="shared" si="621"/>
        <v>0</v>
      </c>
      <c r="CL124" s="3" t="str">
        <f t="shared" ca="1" si="581"/>
        <v xml:space="preserve"> </v>
      </c>
      <c r="CM124" s="3" t="str">
        <f t="shared" ca="1" si="543"/>
        <v/>
      </c>
      <c r="CN124" s="3" t="str">
        <f t="shared" ca="1" si="543"/>
        <v/>
      </c>
      <c r="CO124" s="3" t="str">
        <f t="shared" ca="1" si="543"/>
        <v/>
      </c>
      <c r="CP124" s="3" t="str">
        <f t="shared" ca="1" si="543"/>
        <v/>
      </c>
      <c r="CQ124" s="3" t="str">
        <f t="shared" ca="1" si="544"/>
        <v/>
      </c>
      <c r="CR124" s="3" t="str">
        <f t="shared" ca="1" si="441"/>
        <v/>
      </c>
      <c r="CS124" s="3" t="str">
        <f t="shared" ca="1" si="582"/>
        <v/>
      </c>
      <c r="CT124" s="3" t="str">
        <f t="shared" si="442"/>
        <v/>
      </c>
      <c r="CU124" s="37" t="e">
        <f t="shared" ca="1" si="443"/>
        <v>#N/A</v>
      </c>
      <c r="CW124" s="3" t="str">
        <f t="shared" ca="1" si="622"/>
        <v/>
      </c>
      <c r="CX124" s="3">
        <f t="shared" ca="1" si="530"/>
        <v>0</v>
      </c>
      <c r="CY124" s="2">
        <f t="shared" ca="1" si="445"/>
        <v>0</v>
      </c>
      <c r="CZ124" s="3" t="str">
        <f t="shared" ca="1" si="583"/>
        <v/>
      </c>
      <c r="DA124" s="3" t="str">
        <f t="shared" ca="1" si="584"/>
        <v/>
      </c>
      <c r="DB124" s="3" t="str">
        <f t="shared" ca="1" si="585"/>
        <v/>
      </c>
      <c r="DC124" s="3" t="str">
        <f t="shared" ca="1" si="586"/>
        <v/>
      </c>
      <c r="DD124" s="37" t="e">
        <f t="shared" ca="1" si="587"/>
        <v>#N/A</v>
      </c>
      <c r="DE124" s="3" t="str">
        <f t="shared" ca="1" si="623"/>
        <v/>
      </c>
      <c r="DF124" s="3">
        <f t="shared" ca="1" si="531"/>
        <v>0</v>
      </c>
      <c r="DG124" s="2">
        <f t="shared" ca="1" si="447"/>
        <v>0</v>
      </c>
      <c r="DH124" s="3" t="str">
        <f t="shared" ca="1" si="588"/>
        <v/>
      </c>
      <c r="DI124" s="3" t="str">
        <f t="shared" ca="1" si="568"/>
        <v/>
      </c>
      <c r="DJ124" s="3" t="str">
        <f t="shared" ca="1" si="589"/>
        <v/>
      </c>
      <c r="DK124" s="3" t="str">
        <f t="shared" ca="1" si="448"/>
        <v/>
      </c>
      <c r="DL124" s="37" t="e">
        <f t="shared" ca="1" si="590"/>
        <v>#N/A</v>
      </c>
      <c r="DN124" s="2" t="str">
        <f t="shared" si="373"/>
        <v xml:space="preserve"> </v>
      </c>
      <c r="DO124" s="3" t="str">
        <f t="shared" si="449"/>
        <v xml:space="preserve"> </v>
      </c>
      <c r="DP124" s="3" t="str">
        <f t="shared" si="450"/>
        <v xml:space="preserve"> </v>
      </c>
      <c r="DT124" s="37" t="e">
        <f t="shared" si="591"/>
        <v>#N/A</v>
      </c>
      <c r="DU124" s="7">
        <v>117</v>
      </c>
      <c r="DV124" s="7">
        <v>49</v>
      </c>
      <c r="DW124" s="7">
        <v>69</v>
      </c>
      <c r="DX124" s="7"/>
      <c r="DY124" s="7" t="e">
        <f t="shared" si="592"/>
        <v>#NUM!</v>
      </c>
      <c r="DZ124" s="7" t="e">
        <f t="shared" si="593"/>
        <v>#NUM!</v>
      </c>
      <c r="EA124" s="7" t="e">
        <f t="shared" si="594"/>
        <v>#NUM!</v>
      </c>
      <c r="EB124" s="7" t="e">
        <f t="shared" si="624"/>
        <v>#NUM!</v>
      </c>
      <c r="EC124" s="3" t="e">
        <f t="shared" si="595"/>
        <v>#NUM!</v>
      </c>
      <c r="ED124" s="3" t="str">
        <f t="shared" si="452"/>
        <v/>
      </c>
      <c r="EE124" s="3" t="e">
        <f t="shared" si="453"/>
        <v>#DIV/0!</v>
      </c>
      <c r="EF124" s="3" t="str">
        <f t="shared" si="454"/>
        <v/>
      </c>
      <c r="EG124" s="3" t="str">
        <f t="shared" si="455"/>
        <v/>
      </c>
      <c r="EH124" s="3" t="str">
        <f t="shared" si="456"/>
        <v/>
      </c>
      <c r="EI124" s="3" t="str">
        <f t="shared" si="457"/>
        <v/>
      </c>
      <c r="EJ124" s="3" t="e">
        <f t="shared" si="458"/>
        <v>#DIV/0!</v>
      </c>
      <c r="EK124" s="3" t="e">
        <f t="shared" si="459"/>
        <v>#DIV/0!</v>
      </c>
      <c r="EL124" s="3" t="str">
        <f t="shared" si="460"/>
        <v/>
      </c>
      <c r="EM124" s="3" t="str">
        <f t="shared" si="461"/>
        <v/>
      </c>
      <c r="EN124" s="3" t="str">
        <f t="shared" si="462"/>
        <v/>
      </c>
      <c r="EO124" s="3" t="e">
        <f t="shared" si="463"/>
        <v>#DIV/0!</v>
      </c>
      <c r="EP124" s="3" t="e">
        <f t="shared" si="464"/>
        <v>#DIV/0!</v>
      </c>
      <c r="EQ124" s="3" t="str">
        <f t="shared" si="465"/>
        <v/>
      </c>
      <c r="ER124" s="3" t="str">
        <f t="shared" si="466"/>
        <v/>
      </c>
      <c r="ES124" s="3" t="e">
        <f t="shared" si="467"/>
        <v>#DIV/0!</v>
      </c>
      <c r="ET124" s="3" t="e">
        <f t="shared" si="468"/>
        <v>#DIV/0!</v>
      </c>
      <c r="EU124" s="3" t="str">
        <f t="shared" si="469"/>
        <v/>
      </c>
      <c r="EV124" s="3" t="e">
        <f t="shared" si="470"/>
        <v>#DIV/0!</v>
      </c>
      <c r="EW124" s="3" t="e">
        <f t="shared" si="471"/>
        <v>#DIV/0!</v>
      </c>
      <c r="EX124" s="3" t="e">
        <f t="shared" si="472"/>
        <v>#NUM!</v>
      </c>
      <c r="EZ124" s="40">
        <f t="shared" si="596"/>
        <v>1</v>
      </c>
      <c r="FA124" s="9" t="e">
        <f t="shared" si="597"/>
        <v>#NUM!</v>
      </c>
      <c r="FB124" s="9" t="e">
        <f t="shared" si="598"/>
        <v>#N/A</v>
      </c>
      <c r="FC124" s="9" t="e">
        <f t="shared" si="599"/>
        <v>#N/A</v>
      </c>
      <c r="FD124" s="9" t="e">
        <f t="shared" si="600"/>
        <v>#N/A</v>
      </c>
      <c r="FE124" s="3" t="e">
        <f t="shared" si="473"/>
        <v>#NUM!</v>
      </c>
      <c r="FG124" s="3" t="str">
        <f t="shared" si="474"/>
        <v/>
      </c>
      <c r="FH124" s="3" t="e">
        <f t="shared" si="475"/>
        <v>#DIV/0!</v>
      </c>
      <c r="FI124" s="3" t="str">
        <f t="shared" si="476"/>
        <v/>
      </c>
      <c r="FJ124" s="3" t="str">
        <f t="shared" si="477"/>
        <v/>
      </c>
      <c r="FK124" s="3" t="str">
        <f t="shared" si="478"/>
        <v/>
      </c>
      <c r="FL124" s="3" t="str">
        <f t="shared" si="479"/>
        <v/>
      </c>
      <c r="FM124" s="3" t="e">
        <f t="shared" si="480"/>
        <v>#DIV/0!</v>
      </c>
      <c r="FN124" s="3" t="e">
        <f t="shared" si="481"/>
        <v>#DIV/0!</v>
      </c>
      <c r="FO124" s="3" t="str">
        <f t="shared" si="482"/>
        <v/>
      </c>
      <c r="FP124" s="3" t="str">
        <f t="shared" si="483"/>
        <v/>
      </c>
      <c r="FQ124" s="3" t="str">
        <f t="shared" si="484"/>
        <v/>
      </c>
      <c r="FR124" s="3" t="e">
        <f t="shared" si="485"/>
        <v>#DIV/0!</v>
      </c>
      <c r="FS124" s="3" t="e">
        <f t="shared" si="486"/>
        <v>#DIV/0!</v>
      </c>
      <c r="FT124" s="3" t="str">
        <f t="shared" si="487"/>
        <v/>
      </c>
      <c r="FU124" s="3" t="str">
        <f t="shared" si="488"/>
        <v/>
      </c>
      <c r="FV124" s="3" t="e">
        <f t="shared" si="489"/>
        <v>#DIV/0!</v>
      </c>
      <c r="FW124" s="3" t="e">
        <f t="shared" si="490"/>
        <v>#DIV/0!</v>
      </c>
      <c r="FX124" s="3" t="str">
        <f t="shared" si="491"/>
        <v/>
      </c>
      <c r="FY124" s="3" t="e">
        <f t="shared" si="492"/>
        <v>#DIV/0!</v>
      </c>
      <c r="FZ124" s="3" t="e">
        <f t="shared" si="493"/>
        <v>#DIV/0!</v>
      </c>
      <c r="GA124" s="3" t="e">
        <f t="shared" si="494"/>
        <v>#NUM!</v>
      </c>
      <c r="GB124" s="3" t="str">
        <f t="shared" si="495"/>
        <v/>
      </c>
      <c r="GC124" s="3" t="str">
        <f t="shared" si="496"/>
        <v/>
      </c>
      <c r="GD124" s="3" t="str">
        <f t="shared" si="497"/>
        <v/>
      </c>
      <c r="GE124" s="3" t="str">
        <f t="shared" si="498"/>
        <v/>
      </c>
      <c r="GF124" s="3" t="str">
        <f t="shared" si="499"/>
        <v/>
      </c>
      <c r="GG124" s="3" t="str">
        <f t="shared" si="500"/>
        <v/>
      </c>
      <c r="GI124" s="9" t="str">
        <f t="shared" si="532"/>
        <v/>
      </c>
      <c r="GJ124" s="9" t="str">
        <f t="shared" si="625"/>
        <v/>
      </c>
      <c r="GK124" s="9" t="str">
        <f t="shared" si="626"/>
        <v/>
      </c>
      <c r="GL124" s="41" t="e">
        <f t="shared" si="503"/>
        <v>#DIV/0!</v>
      </c>
      <c r="GM124" s="41" t="e">
        <f t="shared" si="504"/>
        <v>#DIV/0!</v>
      </c>
      <c r="GN124" s="41" t="e">
        <f t="shared" si="601"/>
        <v>#N/A</v>
      </c>
      <c r="GO124" s="41" t="e">
        <f t="shared" si="602"/>
        <v>#N/A</v>
      </c>
      <c r="GP124" s="3" t="e">
        <f t="shared" si="505"/>
        <v>#NUM!</v>
      </c>
      <c r="GQ124" s="55" t="e">
        <f t="shared" si="603"/>
        <v>#NUM!</v>
      </c>
      <c r="GR124" s="55" t="e">
        <f t="shared" si="604"/>
        <v>#NUM!</v>
      </c>
      <c r="GS124" s="3" t="e">
        <f t="shared" si="605"/>
        <v>#NUM!</v>
      </c>
      <c r="GT124" s="3" t="e">
        <f t="shared" si="606"/>
        <v>#NUM!</v>
      </c>
      <c r="GU124" s="3" t="e">
        <f t="shared" si="607"/>
        <v>#NUM!</v>
      </c>
      <c r="GV124" s="3" t="e">
        <f t="shared" si="608"/>
        <v>#NUM!</v>
      </c>
      <c r="GX124" s="37" t="e">
        <f t="shared" si="609"/>
        <v>#NUM!</v>
      </c>
      <c r="GZ124" s="3" t="e">
        <f t="shared" si="610"/>
        <v>#NUM!</v>
      </c>
      <c r="HA124" s="3" t="e">
        <f t="shared" ca="1" si="630"/>
        <v>#NUM!</v>
      </c>
      <c r="HB124" s="2" t="e">
        <f t="shared" ca="1" si="536"/>
        <v>#NUM!</v>
      </c>
      <c r="HC124" s="2" t="e">
        <f t="shared" ca="1" si="537"/>
        <v>#NUM!</v>
      </c>
      <c r="HD124" s="39" t="e">
        <f t="shared" ca="1" si="506"/>
        <v>#NUM!</v>
      </c>
      <c r="HF124" s="3" t="str">
        <f t="shared" si="611"/>
        <v/>
      </c>
      <c r="HG124" s="3" t="str">
        <f t="shared" si="612"/>
        <v/>
      </c>
      <c r="HH124" s="3" t="str">
        <f t="shared" ca="1" si="636"/>
        <v xml:space="preserve"> </v>
      </c>
      <c r="HI124" s="3" t="str">
        <f t="shared" ca="1" si="546"/>
        <v/>
      </c>
      <c r="HJ124" s="3" t="str">
        <f t="shared" ca="1" si="546"/>
        <v/>
      </c>
      <c r="HK124" s="3" t="str">
        <f t="shared" ca="1" si="546"/>
        <v/>
      </c>
      <c r="HL124" s="3" t="str">
        <f t="shared" ca="1" si="546"/>
        <v/>
      </c>
      <c r="HM124" s="3" t="str">
        <f t="shared" ca="1" si="547"/>
        <v/>
      </c>
      <c r="HN124" s="3" t="str">
        <f t="shared" ca="1" si="547"/>
        <v/>
      </c>
      <c r="HO124" s="3" t="str">
        <f t="shared" ca="1" si="547"/>
        <v/>
      </c>
      <c r="HP124" s="37" t="e">
        <f t="shared" ca="1" si="613"/>
        <v>#N/A</v>
      </c>
      <c r="HQ124" s="3" t="str">
        <f t="shared" ca="1" si="637"/>
        <v xml:space="preserve"> </v>
      </c>
      <c r="HR124" s="3" t="str">
        <f t="shared" ca="1" si="549"/>
        <v/>
      </c>
      <c r="HS124" s="3" t="str">
        <f t="shared" ca="1" si="549"/>
        <v/>
      </c>
      <c r="HT124" s="3" t="str">
        <f t="shared" ca="1" si="549"/>
        <v/>
      </c>
      <c r="HU124" s="3" t="str">
        <f t="shared" ca="1" si="549"/>
        <v/>
      </c>
      <c r="HV124" s="3" t="str">
        <f t="shared" ca="1" si="550"/>
        <v/>
      </c>
      <c r="HW124" s="3" t="str">
        <f t="shared" ca="1" si="550"/>
        <v/>
      </c>
      <c r="HX124" s="3" t="str">
        <f t="shared" ca="1" si="550"/>
        <v/>
      </c>
      <c r="HY124" s="37" t="e">
        <f t="shared" ca="1" si="614"/>
        <v>#N/A</v>
      </c>
      <c r="IA124" s="3" t="e">
        <f t="shared" ca="1" si="627"/>
        <v>#NUM!</v>
      </c>
      <c r="IB124" s="3" t="e">
        <f t="shared" ca="1" si="534"/>
        <v>#NUM!</v>
      </c>
      <c r="IC124" s="2" t="e">
        <f t="shared" ca="1" si="508"/>
        <v>#NUM!</v>
      </c>
      <c r="ID124" s="37" t="e">
        <f t="shared" ca="1" si="615"/>
        <v>#NUM!</v>
      </c>
      <c r="IE124" s="3" t="e">
        <f t="shared" ca="1" si="628"/>
        <v>#NUM!</v>
      </c>
      <c r="IF124" s="3" t="e">
        <f t="shared" ca="1" si="629"/>
        <v>#NUM!</v>
      </c>
      <c r="IG124" s="2" t="e">
        <f t="shared" ca="1" si="511"/>
        <v>#NUM!</v>
      </c>
      <c r="IH124" s="37" t="e">
        <f t="shared" ca="1" si="616"/>
        <v>#NUM!</v>
      </c>
      <c r="II124" s="3" t="e">
        <f t="shared" si="512"/>
        <v>#N/A</v>
      </c>
      <c r="IJ124" s="3" t="e">
        <f t="shared" si="513"/>
        <v>#N/A</v>
      </c>
      <c r="IK124" s="3" t="e">
        <f t="shared" ca="1" si="640"/>
        <v>#N/A</v>
      </c>
      <c r="IL124" s="3" t="e">
        <f t="shared" ca="1" si="558"/>
        <v>#N/A</v>
      </c>
      <c r="IM124" s="3" t="e">
        <f t="shared" ca="1" si="558"/>
        <v>#N/A</v>
      </c>
      <c r="IN124" s="3" t="e">
        <f t="shared" ca="1" si="558"/>
        <v>#N/A</v>
      </c>
      <c r="IO124" s="3" t="e">
        <f t="shared" ca="1" si="558"/>
        <v>#N/A</v>
      </c>
      <c r="IP124" s="3" t="e">
        <f t="shared" ca="1" si="559"/>
        <v>#N/A</v>
      </c>
      <c r="IQ124" s="3" t="e">
        <f t="shared" ca="1" si="559"/>
        <v>#N/A</v>
      </c>
      <c r="IR124" s="3" t="e">
        <f t="shared" ca="1" si="559"/>
        <v>#N/A</v>
      </c>
      <c r="IS124" s="3" t="e">
        <f t="shared" ca="1" si="559"/>
        <v>#N/A</v>
      </c>
      <c r="IT124" s="3" t="e">
        <f t="shared" ca="1" si="560"/>
        <v>#N/A</v>
      </c>
      <c r="IU124" s="3" t="e">
        <f t="shared" ca="1" si="560"/>
        <v>#N/A</v>
      </c>
      <c r="IV124" s="3" t="e">
        <f t="shared" ca="1" si="560"/>
        <v>#N/A</v>
      </c>
      <c r="IW124" s="3" t="e">
        <f t="shared" ca="1" si="560"/>
        <v>#N/A</v>
      </c>
      <c r="IX124" s="3" t="e">
        <f t="shared" ca="1" si="561"/>
        <v>#N/A</v>
      </c>
      <c r="IY124" s="3" t="e">
        <f t="shared" ca="1" si="561"/>
        <v>#N/A</v>
      </c>
      <c r="IZ124" s="37" t="e">
        <f t="shared" ca="1" si="617"/>
        <v>#N/A</v>
      </c>
      <c r="JB124" s="3" t="str">
        <f t="shared" si="514"/>
        <v/>
      </c>
      <c r="JC124" s="55" t="e">
        <f t="shared" si="618"/>
        <v>#NUM!</v>
      </c>
      <c r="JD124" s="41" t="e">
        <f t="shared" si="515"/>
        <v>#NUM!</v>
      </c>
      <c r="JE124" s="41" t="e">
        <f t="shared" si="516"/>
        <v>#NUM!</v>
      </c>
      <c r="JF124" s="3" t="e">
        <f t="shared" si="517"/>
        <v>#NUM!</v>
      </c>
      <c r="JG124" s="41" t="e">
        <f t="shared" si="518"/>
        <v>#NUM!</v>
      </c>
      <c r="JH124" s="41" t="e">
        <f t="shared" si="519"/>
        <v>#NUM!</v>
      </c>
      <c r="JJ124" s="37" t="e">
        <f t="shared" si="520"/>
        <v>#NUM!</v>
      </c>
      <c r="JL124" s="3" t="e">
        <f t="shared" si="521"/>
        <v>#NUM!</v>
      </c>
      <c r="JM124" s="3" t="e">
        <f t="shared" ca="1" si="631"/>
        <v>#NUM!</v>
      </c>
      <c r="JP124" s="37" t="e">
        <f t="shared" ca="1" si="522"/>
        <v>#NUM!</v>
      </c>
      <c r="JR124" s="37" t="str">
        <f t="shared" si="523"/>
        <v/>
      </c>
      <c r="JS124" s="3" t="str">
        <f t="shared" si="524"/>
        <v/>
      </c>
      <c r="JT124" s="3" t="str">
        <f t="shared" ca="1" si="638"/>
        <v xml:space="preserve"> </v>
      </c>
      <c r="JU124" s="3" t="str">
        <f t="shared" ca="1" si="552"/>
        <v/>
      </c>
      <c r="JV124" s="3" t="str">
        <f t="shared" ca="1" si="552"/>
        <v/>
      </c>
      <c r="JW124" s="3" t="str">
        <f t="shared" ca="1" si="552"/>
        <v/>
      </c>
      <c r="JX124" s="3" t="str">
        <f t="shared" ca="1" si="552"/>
        <v/>
      </c>
      <c r="JY124" s="3" t="str">
        <f t="shared" ca="1" si="553"/>
        <v/>
      </c>
      <c r="JZ124" s="3" t="str">
        <f t="shared" ca="1" si="553"/>
        <v/>
      </c>
      <c r="KA124" s="3" t="str">
        <f t="shared" ca="1" si="553"/>
        <v/>
      </c>
      <c r="KB124" s="3" t="e">
        <f t="shared" ca="1" si="525"/>
        <v>#N/A</v>
      </c>
      <c r="KC124" s="3" t="str">
        <f t="shared" ca="1" si="639"/>
        <v xml:space="preserve"> </v>
      </c>
      <c r="KD124" s="3" t="str">
        <f t="shared" ca="1" si="555"/>
        <v/>
      </c>
      <c r="KE124" s="3" t="str">
        <f t="shared" ca="1" si="555"/>
        <v/>
      </c>
      <c r="KF124" s="3" t="str">
        <f t="shared" ca="1" si="555"/>
        <v/>
      </c>
      <c r="KG124" s="3" t="str">
        <f t="shared" ca="1" si="555"/>
        <v/>
      </c>
      <c r="KH124" s="3" t="str">
        <f t="shared" ca="1" si="556"/>
        <v/>
      </c>
      <c r="KI124" s="3" t="str">
        <f t="shared" ca="1" si="556"/>
        <v/>
      </c>
      <c r="KJ124" s="3" t="str">
        <f t="shared" ca="1" si="556"/>
        <v/>
      </c>
      <c r="KK124" s="3" t="e">
        <f t="shared" ca="1" si="526"/>
        <v>#N/A</v>
      </c>
      <c r="KU124" s="3" t="e">
        <f t="shared" si="527"/>
        <v>#NUM!</v>
      </c>
      <c r="KV124" s="3" t="e">
        <f t="shared" si="528"/>
        <v>#NUM!</v>
      </c>
      <c r="KW124" s="3" t="e">
        <f t="shared" ca="1" si="641"/>
        <v>#NUM!</v>
      </c>
      <c r="KX124" s="3" t="e">
        <f t="shared" ca="1" si="563"/>
        <v>#NUM!</v>
      </c>
      <c r="KY124" s="3" t="e">
        <f t="shared" ca="1" si="563"/>
        <v>#NUM!</v>
      </c>
      <c r="KZ124" s="3" t="e">
        <f t="shared" ca="1" si="563"/>
        <v>#NUM!</v>
      </c>
      <c r="LA124" s="3" t="e">
        <f t="shared" ca="1" si="563"/>
        <v>#NUM!</v>
      </c>
      <c r="LB124" s="3" t="e">
        <f t="shared" ca="1" si="564"/>
        <v>#NUM!</v>
      </c>
      <c r="LC124" s="3" t="e">
        <f t="shared" ca="1" si="564"/>
        <v>#NUM!</v>
      </c>
      <c r="LD124" s="3" t="e">
        <f t="shared" ca="1" si="564"/>
        <v>#NUM!</v>
      </c>
      <c r="LE124" s="3" t="e">
        <f t="shared" ca="1" si="564"/>
        <v>#NUM!</v>
      </c>
      <c r="LF124" s="3" t="e">
        <f t="shared" ca="1" si="565"/>
        <v>#NUM!</v>
      </c>
      <c r="LG124" s="3" t="e">
        <f t="shared" ca="1" si="565"/>
        <v>#NUM!</v>
      </c>
      <c r="LH124" s="3" t="e">
        <f t="shared" ca="1" si="565"/>
        <v>#NUM!</v>
      </c>
      <c r="LI124" s="3" t="e">
        <f t="shared" ca="1" si="565"/>
        <v>#NUM!</v>
      </c>
      <c r="LJ124" s="3" t="e">
        <f t="shared" ca="1" si="566"/>
        <v>#NUM!</v>
      </c>
      <c r="LK124" s="3" t="e">
        <f t="shared" ca="1" si="566"/>
        <v>#NUM!</v>
      </c>
      <c r="LL124" s="37" t="e">
        <f t="shared" ca="1" si="619"/>
        <v>#NUM!</v>
      </c>
    </row>
    <row r="125" spans="1:324" s="3" customFormat="1">
      <c r="A125" s="42" t="e">
        <f>IF(D125="","",Data!C133)</f>
        <v>#N/A</v>
      </c>
      <c r="B125" s="5" t="e">
        <f>IF(D125="","",Data!B133)</f>
        <v>#N/A</v>
      </c>
      <c r="C125" s="3">
        <v>117</v>
      </c>
      <c r="D125" s="3" t="e">
        <f>IF(Data!C133="", NA(), Data!C133)</f>
        <v>#N/A</v>
      </c>
      <c r="E125" s="3" t="str">
        <f>IF(Data!C133="", " ", Data!D133)</f>
        <v xml:space="preserve"> </v>
      </c>
      <c r="F125" s="3" t="str">
        <f>IF(E125=" "," ",Data!F$26)</f>
        <v xml:space="preserve"> </v>
      </c>
      <c r="G125" s="3" t="str">
        <f>IF($C125&lt;Data!$F$37,"x"," ")</f>
        <v xml:space="preserve"> </v>
      </c>
      <c r="H125" s="3" t="e">
        <f>IF(I125="",#REF!,I125)</f>
        <v>#N/A</v>
      </c>
      <c r="I125" s="2" t="e">
        <f t="shared" si="403"/>
        <v>#N/A</v>
      </c>
      <c r="J125" s="3" t="str">
        <f>IF(AND(Data!$F$37&lt;&gt;""),IF(AD125=$E125,1,""))</f>
        <v/>
      </c>
      <c r="K125" s="3">
        <f>IF(AND(Data!$F$40&lt;&gt;""),IF(AE125=$E125,2,""))</f>
        <v>2</v>
      </c>
      <c r="L125" s="3" t="str">
        <f>IF(AND(Data!$F$43&lt;&gt;""),IF(AF125=$E125,3,""))</f>
        <v/>
      </c>
      <c r="M125" s="3" t="str">
        <f>IF(AND(Data!$F$46&lt;&gt;""),IF(AG125=$E125,4,""))</f>
        <v/>
      </c>
      <c r="N125" s="3" t="str">
        <f>IF(AND(Data!$F$49&lt;&gt;""),IF(AH125=$E125,5,""))</f>
        <v/>
      </c>
      <c r="O125" s="3" t="str">
        <f>IF(AND(Calc!$LQ$3&lt;&gt;""),IF(AI125=$E125,6,""))</f>
        <v/>
      </c>
      <c r="P125" s="3">
        <f t="shared" si="404"/>
        <v>2</v>
      </c>
      <c r="Q125" s="3">
        <f t="shared" si="405"/>
        <v>2</v>
      </c>
      <c r="R125" s="3" t="str">
        <f t="shared" si="406"/>
        <v/>
      </c>
      <c r="S125" s="3" t="str">
        <f t="shared" si="407"/>
        <v/>
      </c>
      <c r="T125" s="3" t="str">
        <f t="shared" si="408"/>
        <v/>
      </c>
      <c r="U125" s="3">
        <f t="shared" si="409"/>
        <v>2</v>
      </c>
      <c r="V125" s="3">
        <f t="shared" si="410"/>
        <v>2</v>
      </c>
      <c r="W125" s="3" t="str">
        <f t="shared" si="411"/>
        <v/>
      </c>
      <c r="X125" s="3" t="str">
        <f t="shared" si="412"/>
        <v/>
      </c>
      <c r="Y125" s="3">
        <f t="shared" si="413"/>
        <v>2</v>
      </c>
      <c r="Z125" s="3">
        <f t="shared" si="414"/>
        <v>2</v>
      </c>
      <c r="AA125" s="3" t="str">
        <f t="shared" si="415"/>
        <v/>
      </c>
      <c r="AB125" s="3">
        <f t="shared" si="416"/>
        <v>2</v>
      </c>
      <c r="AC125" s="49">
        <f t="shared" si="417"/>
        <v>2</v>
      </c>
      <c r="AD125" s="3" t="str">
        <f>IF($C125&lt;Data!$F$37,E125,"")</f>
        <v/>
      </c>
      <c r="AE125" s="3" t="str">
        <f>IF(AND($C125&gt;=Data!$F$37),IF($C125&lt;Data!$F$40,E125,""))</f>
        <v xml:space="preserve"> </v>
      </c>
      <c r="AF125" s="3" t="b">
        <f>IF(AND($C125&gt;=Data!$F$40),IF($C125&lt;Data!$F$43,E125,""))</f>
        <v>0</v>
      </c>
      <c r="AG125" s="3" t="b">
        <f>IF(AND($C125&gt;=Data!$F$43),IF($C125&lt;Data!$F$46,E125,""))</f>
        <v>0</v>
      </c>
      <c r="AH125" s="3" t="b">
        <f>IF(AND($C125&gt;=Data!$F$46),IF($C125&lt;Data!$F$49,E125,""))</f>
        <v>0</v>
      </c>
      <c r="AI125" s="3" t="b">
        <f>IF(AND($C125&gt;=Data!$F$49),IF($C125&lt;=Calc!$LQ$3,E125,""))</f>
        <v>0</v>
      </c>
      <c r="AJ125" s="3" t="str">
        <f t="shared" si="569"/>
        <v xml:space="preserve"> </v>
      </c>
      <c r="AK125" s="3" t="str">
        <f t="shared" si="350"/>
        <v/>
      </c>
      <c r="AL125" s="3" t="e">
        <f t="shared" si="418"/>
        <v>#NUM!</v>
      </c>
      <c r="AM125" s="3" t="str">
        <f t="shared" si="419"/>
        <v/>
      </c>
      <c r="AN125" s="3" t="str">
        <f t="shared" si="420"/>
        <v/>
      </c>
      <c r="AO125" s="3" t="str">
        <f t="shared" si="421"/>
        <v/>
      </c>
      <c r="AP125" s="3" t="str">
        <f t="shared" si="422"/>
        <v/>
      </c>
      <c r="AQ125" s="3" t="e">
        <f t="shared" si="632"/>
        <v>#NUM!</v>
      </c>
      <c r="AR125" s="3" t="e">
        <f t="shared" si="633"/>
        <v>#NUM!</v>
      </c>
      <c r="AS125" s="3" t="str">
        <f t="shared" si="634"/>
        <v/>
      </c>
      <c r="AT125" s="3" t="str">
        <f t="shared" si="423"/>
        <v/>
      </c>
      <c r="AU125" s="3" t="str">
        <f t="shared" si="424"/>
        <v/>
      </c>
      <c r="AV125" s="3" t="e">
        <f t="shared" si="425"/>
        <v>#NUM!</v>
      </c>
      <c r="AW125" s="3" t="e">
        <f t="shared" si="426"/>
        <v>#NUM!</v>
      </c>
      <c r="AX125" s="3" t="str">
        <f t="shared" si="427"/>
        <v/>
      </c>
      <c r="AY125" s="3" t="str">
        <f t="shared" si="428"/>
        <v/>
      </c>
      <c r="AZ125" s="3" t="e">
        <f t="shared" si="429"/>
        <v>#NUM!</v>
      </c>
      <c r="BA125" s="3" t="e">
        <f t="shared" si="430"/>
        <v>#NUM!</v>
      </c>
      <c r="BB125" s="3" t="str">
        <f t="shared" si="431"/>
        <v/>
      </c>
      <c r="BC125" s="3" t="e">
        <f t="shared" si="432"/>
        <v>#NUM!</v>
      </c>
      <c r="BD125" s="3" t="e">
        <f t="shared" si="433"/>
        <v>#NUM!</v>
      </c>
      <c r="BE125" s="3" t="e">
        <f t="shared" si="434"/>
        <v>#NUM!</v>
      </c>
      <c r="BF125" s="9" t="e">
        <f t="shared" si="570"/>
        <v>#N/A</v>
      </c>
      <c r="BG125" s="3" t="e">
        <f t="shared" si="571"/>
        <v>#N/A</v>
      </c>
      <c r="BH125" s="3" t="e">
        <f t="shared" si="642"/>
        <v>#N/A</v>
      </c>
      <c r="BI125" s="3" t="e">
        <f t="shared" si="435"/>
        <v>#NUM!</v>
      </c>
      <c r="BJ125" s="44" t="str">
        <f t="shared" si="436"/>
        <v/>
      </c>
      <c r="BK125" s="52">
        <f t="shared" si="572"/>
        <v>2</v>
      </c>
      <c r="BL125" s="52" t="str">
        <f t="shared" ca="1" si="635"/>
        <v xml:space="preserve"> </v>
      </c>
      <c r="BM125" s="52" t="str">
        <f t="shared" ca="1" si="539"/>
        <v xml:space="preserve"> </v>
      </c>
      <c r="BN125" s="52" t="str">
        <f t="shared" ca="1" si="539"/>
        <v xml:space="preserve"> </v>
      </c>
      <c r="BO125" s="52" t="str">
        <f t="shared" ca="1" si="539"/>
        <v xml:space="preserve"> </v>
      </c>
      <c r="BP125" s="52" t="str">
        <f t="shared" ca="1" si="539"/>
        <v xml:space="preserve"> </v>
      </c>
      <c r="BQ125" s="52" t="str">
        <f t="shared" ca="1" si="540"/>
        <v xml:space="preserve"> </v>
      </c>
      <c r="BR125" s="52" t="e">
        <f t="shared" ca="1" si="573"/>
        <v>#N/A</v>
      </c>
      <c r="BS125" s="52"/>
      <c r="BT125" s="3" t="str">
        <f t="shared" si="574"/>
        <v/>
      </c>
      <c r="BU125" s="3">
        <f t="shared" si="575"/>
        <v>0</v>
      </c>
      <c r="BV125" s="3">
        <f t="shared" si="437"/>
        <v>1</v>
      </c>
      <c r="BW125" s="3">
        <f t="shared" si="620"/>
        <v>0</v>
      </c>
      <c r="BX125" s="3" t="str">
        <f t="shared" ca="1" si="576"/>
        <v xml:space="preserve"> </v>
      </c>
      <c r="BY125" s="3" t="str">
        <f t="shared" ca="1" si="541"/>
        <v/>
      </c>
      <c r="BZ125" s="3" t="str">
        <f t="shared" ca="1" si="541"/>
        <v/>
      </c>
      <c r="CA125" s="3" t="str">
        <f t="shared" ca="1" si="541"/>
        <v/>
      </c>
      <c r="CB125" s="3" t="str">
        <f t="shared" ca="1" si="541"/>
        <v/>
      </c>
      <c r="CC125" s="3" t="str">
        <f t="shared" ca="1" si="542"/>
        <v/>
      </c>
      <c r="CD125" s="3" t="str">
        <f t="shared" ca="1" si="358"/>
        <v/>
      </c>
      <c r="CE125" s="3" t="str">
        <f t="shared" ca="1" si="577"/>
        <v/>
      </c>
      <c r="CF125" s="3" t="str">
        <f t="shared" si="578"/>
        <v/>
      </c>
      <c r="CG125" s="37" t="e">
        <f t="shared" ca="1" si="579"/>
        <v>#N/A</v>
      </c>
      <c r="CH125" s="3" t="str">
        <f t="shared" si="580"/>
        <v/>
      </c>
      <c r="CI125" s="3">
        <f t="shared" si="439"/>
        <v>0</v>
      </c>
      <c r="CJ125" s="3">
        <f t="shared" si="529"/>
        <v>1</v>
      </c>
      <c r="CK125" s="3">
        <f t="shared" si="621"/>
        <v>0</v>
      </c>
      <c r="CL125" s="3" t="str">
        <f t="shared" ca="1" si="581"/>
        <v xml:space="preserve"> </v>
      </c>
      <c r="CM125" s="3" t="str">
        <f t="shared" ca="1" si="543"/>
        <v/>
      </c>
      <c r="CN125" s="3" t="str">
        <f t="shared" ca="1" si="543"/>
        <v/>
      </c>
      <c r="CO125" s="3" t="str">
        <f t="shared" ca="1" si="543"/>
        <v/>
      </c>
      <c r="CP125" s="3" t="str">
        <f t="shared" ca="1" si="543"/>
        <v/>
      </c>
      <c r="CQ125" s="3" t="str">
        <f t="shared" ca="1" si="544"/>
        <v/>
      </c>
      <c r="CR125" s="3" t="str">
        <f t="shared" ca="1" si="441"/>
        <v/>
      </c>
      <c r="CS125" s="3" t="str">
        <f t="shared" ca="1" si="582"/>
        <v/>
      </c>
      <c r="CT125" s="3" t="str">
        <f t="shared" si="442"/>
        <v/>
      </c>
      <c r="CU125" s="37" t="e">
        <f t="shared" ca="1" si="443"/>
        <v>#N/A</v>
      </c>
      <c r="CW125" s="3" t="str">
        <f t="shared" ca="1" si="622"/>
        <v/>
      </c>
      <c r="CX125" s="3">
        <f t="shared" ca="1" si="530"/>
        <v>0</v>
      </c>
      <c r="CY125" s="2">
        <f t="shared" ca="1" si="445"/>
        <v>0</v>
      </c>
      <c r="CZ125" s="3" t="str">
        <f t="shared" ca="1" si="583"/>
        <v/>
      </c>
      <c r="DA125" s="3" t="str">
        <f t="shared" ca="1" si="584"/>
        <v/>
      </c>
      <c r="DB125" s="3" t="str">
        <f t="shared" ca="1" si="585"/>
        <v/>
      </c>
      <c r="DC125" s="3" t="str">
        <f t="shared" ca="1" si="586"/>
        <v/>
      </c>
      <c r="DD125" s="37" t="e">
        <f t="shared" ca="1" si="587"/>
        <v>#N/A</v>
      </c>
      <c r="DE125" s="3" t="str">
        <f t="shared" ca="1" si="623"/>
        <v/>
      </c>
      <c r="DF125" s="3">
        <f t="shared" ca="1" si="531"/>
        <v>0</v>
      </c>
      <c r="DG125" s="2">
        <f t="shared" ca="1" si="447"/>
        <v>0</v>
      </c>
      <c r="DH125" s="3" t="str">
        <f t="shared" ca="1" si="588"/>
        <v/>
      </c>
      <c r="DI125" s="3" t="str">
        <f t="shared" ca="1" si="568"/>
        <v/>
      </c>
      <c r="DJ125" s="3" t="str">
        <f t="shared" ca="1" si="589"/>
        <v/>
      </c>
      <c r="DK125" s="3" t="str">
        <f t="shared" ca="1" si="448"/>
        <v/>
      </c>
      <c r="DL125" s="37" t="e">
        <f t="shared" ca="1" si="590"/>
        <v>#N/A</v>
      </c>
      <c r="DN125" s="2" t="str">
        <f t="shared" si="373"/>
        <v xml:space="preserve"> </v>
      </c>
      <c r="DO125" s="3" t="str">
        <f t="shared" si="449"/>
        <v xml:space="preserve"> </v>
      </c>
      <c r="DP125" s="3" t="str">
        <f t="shared" si="450"/>
        <v xml:space="preserve"> </v>
      </c>
      <c r="DT125" s="37" t="e">
        <f t="shared" si="591"/>
        <v>#N/A</v>
      </c>
      <c r="DU125" s="7">
        <v>118</v>
      </c>
      <c r="DV125" s="7">
        <v>49</v>
      </c>
      <c r="DW125" s="7">
        <v>70</v>
      </c>
      <c r="DX125" s="7"/>
      <c r="DY125" s="7" t="e">
        <f t="shared" si="592"/>
        <v>#NUM!</v>
      </c>
      <c r="DZ125" s="7" t="e">
        <f t="shared" si="593"/>
        <v>#NUM!</v>
      </c>
      <c r="EA125" s="7" t="e">
        <f t="shared" si="594"/>
        <v>#NUM!</v>
      </c>
      <c r="EB125" s="7" t="e">
        <f t="shared" si="624"/>
        <v>#NUM!</v>
      </c>
      <c r="EC125" s="3" t="e">
        <f t="shared" si="595"/>
        <v>#NUM!</v>
      </c>
      <c r="ED125" s="3" t="str">
        <f t="shared" si="452"/>
        <v/>
      </c>
      <c r="EE125" s="3" t="e">
        <f t="shared" si="453"/>
        <v>#DIV/0!</v>
      </c>
      <c r="EF125" s="3" t="str">
        <f t="shared" si="454"/>
        <v/>
      </c>
      <c r="EG125" s="3" t="str">
        <f t="shared" si="455"/>
        <v/>
      </c>
      <c r="EH125" s="3" t="str">
        <f t="shared" si="456"/>
        <v/>
      </c>
      <c r="EI125" s="3" t="str">
        <f t="shared" si="457"/>
        <v/>
      </c>
      <c r="EJ125" s="3" t="e">
        <f t="shared" si="458"/>
        <v>#DIV/0!</v>
      </c>
      <c r="EK125" s="3" t="e">
        <f t="shared" si="459"/>
        <v>#DIV/0!</v>
      </c>
      <c r="EL125" s="3" t="str">
        <f t="shared" si="460"/>
        <v/>
      </c>
      <c r="EM125" s="3" t="str">
        <f t="shared" si="461"/>
        <v/>
      </c>
      <c r="EN125" s="3" t="str">
        <f t="shared" si="462"/>
        <v/>
      </c>
      <c r="EO125" s="3" t="e">
        <f t="shared" si="463"/>
        <v>#DIV/0!</v>
      </c>
      <c r="EP125" s="3" t="e">
        <f t="shared" si="464"/>
        <v>#DIV/0!</v>
      </c>
      <c r="EQ125" s="3" t="str">
        <f t="shared" si="465"/>
        <v/>
      </c>
      <c r="ER125" s="3" t="str">
        <f t="shared" si="466"/>
        <v/>
      </c>
      <c r="ES125" s="3" t="e">
        <f t="shared" si="467"/>
        <v>#DIV/0!</v>
      </c>
      <c r="ET125" s="3" t="e">
        <f t="shared" si="468"/>
        <v>#DIV/0!</v>
      </c>
      <c r="EU125" s="3" t="str">
        <f t="shared" si="469"/>
        <v/>
      </c>
      <c r="EV125" s="3" t="e">
        <f t="shared" si="470"/>
        <v>#DIV/0!</v>
      </c>
      <c r="EW125" s="3" t="e">
        <f t="shared" si="471"/>
        <v>#DIV/0!</v>
      </c>
      <c r="EX125" s="3" t="e">
        <f t="shared" si="472"/>
        <v>#NUM!</v>
      </c>
      <c r="EZ125" s="40">
        <f t="shared" si="596"/>
        <v>1</v>
      </c>
      <c r="FA125" s="9" t="e">
        <f t="shared" si="597"/>
        <v>#NUM!</v>
      </c>
      <c r="FB125" s="9" t="e">
        <f t="shared" si="598"/>
        <v>#N/A</v>
      </c>
      <c r="FC125" s="9" t="e">
        <f t="shared" si="599"/>
        <v>#N/A</v>
      </c>
      <c r="FD125" s="9" t="e">
        <f t="shared" si="600"/>
        <v>#N/A</v>
      </c>
      <c r="FE125" s="3" t="e">
        <f t="shared" si="473"/>
        <v>#NUM!</v>
      </c>
      <c r="FG125" s="3" t="str">
        <f t="shared" si="474"/>
        <v/>
      </c>
      <c r="FH125" s="3" t="e">
        <f t="shared" si="475"/>
        <v>#DIV/0!</v>
      </c>
      <c r="FI125" s="3" t="str">
        <f t="shared" si="476"/>
        <v/>
      </c>
      <c r="FJ125" s="3" t="str">
        <f t="shared" si="477"/>
        <v/>
      </c>
      <c r="FK125" s="3" t="str">
        <f t="shared" si="478"/>
        <v/>
      </c>
      <c r="FL125" s="3" t="str">
        <f t="shared" si="479"/>
        <v/>
      </c>
      <c r="FM125" s="3" t="e">
        <f t="shared" si="480"/>
        <v>#DIV/0!</v>
      </c>
      <c r="FN125" s="3" t="e">
        <f t="shared" si="481"/>
        <v>#DIV/0!</v>
      </c>
      <c r="FO125" s="3" t="str">
        <f t="shared" si="482"/>
        <v/>
      </c>
      <c r="FP125" s="3" t="str">
        <f t="shared" si="483"/>
        <v/>
      </c>
      <c r="FQ125" s="3" t="str">
        <f t="shared" si="484"/>
        <v/>
      </c>
      <c r="FR125" s="3" t="e">
        <f t="shared" si="485"/>
        <v>#DIV/0!</v>
      </c>
      <c r="FS125" s="3" t="e">
        <f t="shared" si="486"/>
        <v>#DIV/0!</v>
      </c>
      <c r="FT125" s="3" t="str">
        <f t="shared" si="487"/>
        <v/>
      </c>
      <c r="FU125" s="3" t="str">
        <f t="shared" si="488"/>
        <v/>
      </c>
      <c r="FV125" s="3" t="e">
        <f t="shared" si="489"/>
        <v>#DIV/0!</v>
      </c>
      <c r="FW125" s="3" t="e">
        <f t="shared" si="490"/>
        <v>#DIV/0!</v>
      </c>
      <c r="FX125" s="3" t="str">
        <f t="shared" si="491"/>
        <v/>
      </c>
      <c r="FY125" s="3" t="e">
        <f t="shared" si="492"/>
        <v>#DIV/0!</v>
      </c>
      <c r="FZ125" s="3" t="e">
        <f t="shared" si="493"/>
        <v>#DIV/0!</v>
      </c>
      <c r="GA125" s="3" t="e">
        <f t="shared" si="494"/>
        <v>#NUM!</v>
      </c>
      <c r="GB125" s="3" t="str">
        <f t="shared" si="495"/>
        <v/>
      </c>
      <c r="GC125" s="3" t="str">
        <f t="shared" si="496"/>
        <v/>
      </c>
      <c r="GD125" s="3" t="str">
        <f t="shared" si="497"/>
        <v/>
      </c>
      <c r="GE125" s="3" t="str">
        <f t="shared" si="498"/>
        <v/>
      </c>
      <c r="GF125" s="3" t="str">
        <f t="shared" si="499"/>
        <v/>
      </c>
      <c r="GG125" s="3" t="str">
        <f t="shared" si="500"/>
        <v/>
      </c>
      <c r="GI125" s="9" t="str">
        <f t="shared" si="532"/>
        <v/>
      </c>
      <c r="GJ125" s="9" t="str">
        <f t="shared" si="625"/>
        <v/>
      </c>
      <c r="GK125" s="9" t="str">
        <f t="shared" si="626"/>
        <v/>
      </c>
      <c r="GL125" s="41" t="e">
        <f t="shared" si="503"/>
        <v>#DIV/0!</v>
      </c>
      <c r="GM125" s="41" t="e">
        <f t="shared" si="504"/>
        <v>#DIV/0!</v>
      </c>
      <c r="GN125" s="41" t="e">
        <f t="shared" si="601"/>
        <v>#N/A</v>
      </c>
      <c r="GO125" s="41" t="e">
        <f t="shared" si="602"/>
        <v>#N/A</v>
      </c>
      <c r="GP125" s="3" t="e">
        <f t="shared" si="505"/>
        <v>#NUM!</v>
      </c>
      <c r="GQ125" s="55" t="e">
        <f t="shared" si="603"/>
        <v>#NUM!</v>
      </c>
      <c r="GR125" s="55" t="e">
        <f t="shared" si="604"/>
        <v>#NUM!</v>
      </c>
      <c r="GS125" s="3" t="e">
        <f t="shared" si="605"/>
        <v>#NUM!</v>
      </c>
      <c r="GT125" s="3" t="e">
        <f t="shared" si="606"/>
        <v>#NUM!</v>
      </c>
      <c r="GU125" s="3" t="e">
        <f t="shared" si="607"/>
        <v>#NUM!</v>
      </c>
      <c r="GV125" s="3" t="e">
        <f t="shared" si="608"/>
        <v>#NUM!</v>
      </c>
      <c r="GX125" s="37" t="e">
        <f t="shared" si="609"/>
        <v>#NUM!</v>
      </c>
      <c r="GZ125" s="3" t="e">
        <f t="shared" si="610"/>
        <v>#NUM!</v>
      </c>
      <c r="HA125" s="3" t="e">
        <f t="shared" ca="1" si="630"/>
        <v>#NUM!</v>
      </c>
      <c r="HB125" s="2" t="e">
        <f t="shared" ca="1" si="536"/>
        <v>#NUM!</v>
      </c>
      <c r="HC125" s="2" t="e">
        <f t="shared" ca="1" si="537"/>
        <v>#NUM!</v>
      </c>
      <c r="HD125" s="39" t="e">
        <f t="shared" ca="1" si="506"/>
        <v>#NUM!</v>
      </c>
      <c r="HF125" s="3" t="str">
        <f t="shared" si="611"/>
        <v/>
      </c>
      <c r="HG125" s="3" t="str">
        <f t="shared" si="612"/>
        <v/>
      </c>
      <c r="HH125" s="3" t="str">
        <f t="shared" ca="1" si="636"/>
        <v xml:space="preserve"> </v>
      </c>
      <c r="HI125" s="3" t="str">
        <f t="shared" ca="1" si="546"/>
        <v/>
      </c>
      <c r="HJ125" s="3" t="str">
        <f t="shared" ca="1" si="546"/>
        <v/>
      </c>
      <c r="HK125" s="3" t="str">
        <f t="shared" ca="1" si="546"/>
        <v/>
      </c>
      <c r="HL125" s="3" t="str">
        <f t="shared" ca="1" si="546"/>
        <v/>
      </c>
      <c r="HM125" s="3" t="str">
        <f t="shared" ca="1" si="547"/>
        <v/>
      </c>
      <c r="HN125" s="3" t="str">
        <f t="shared" ca="1" si="547"/>
        <v/>
      </c>
      <c r="HO125" s="3" t="str">
        <f t="shared" ca="1" si="547"/>
        <v/>
      </c>
      <c r="HP125" s="37" t="e">
        <f t="shared" ca="1" si="613"/>
        <v>#N/A</v>
      </c>
      <c r="HQ125" s="3" t="str">
        <f t="shared" ca="1" si="637"/>
        <v xml:space="preserve"> </v>
      </c>
      <c r="HR125" s="3" t="str">
        <f t="shared" ca="1" si="549"/>
        <v/>
      </c>
      <c r="HS125" s="3" t="str">
        <f t="shared" ca="1" si="549"/>
        <v/>
      </c>
      <c r="HT125" s="3" t="str">
        <f t="shared" ca="1" si="549"/>
        <v/>
      </c>
      <c r="HU125" s="3" t="str">
        <f t="shared" ca="1" si="549"/>
        <v/>
      </c>
      <c r="HV125" s="3" t="str">
        <f t="shared" ca="1" si="550"/>
        <v/>
      </c>
      <c r="HW125" s="3" t="str">
        <f t="shared" ca="1" si="550"/>
        <v/>
      </c>
      <c r="HX125" s="3" t="str">
        <f t="shared" ca="1" si="550"/>
        <v/>
      </c>
      <c r="HY125" s="37" t="e">
        <f t="shared" ca="1" si="614"/>
        <v>#N/A</v>
      </c>
      <c r="IA125" s="3" t="e">
        <f t="shared" ca="1" si="627"/>
        <v>#NUM!</v>
      </c>
      <c r="IB125" s="3" t="e">
        <f t="shared" ca="1" si="534"/>
        <v>#NUM!</v>
      </c>
      <c r="IC125" s="2" t="e">
        <f t="shared" ca="1" si="508"/>
        <v>#NUM!</v>
      </c>
      <c r="ID125" s="37" t="e">
        <f t="shared" ca="1" si="615"/>
        <v>#NUM!</v>
      </c>
      <c r="IE125" s="3" t="e">
        <f t="shared" ca="1" si="628"/>
        <v>#NUM!</v>
      </c>
      <c r="IF125" s="3" t="e">
        <f t="shared" ca="1" si="629"/>
        <v>#NUM!</v>
      </c>
      <c r="IG125" s="2" t="e">
        <f t="shared" ca="1" si="511"/>
        <v>#NUM!</v>
      </c>
      <c r="IH125" s="37" t="e">
        <f t="shared" ca="1" si="616"/>
        <v>#NUM!</v>
      </c>
      <c r="II125" s="3" t="e">
        <f t="shared" si="512"/>
        <v>#N/A</v>
      </c>
      <c r="IJ125" s="3" t="e">
        <f t="shared" si="513"/>
        <v>#N/A</v>
      </c>
      <c r="IK125" s="3" t="e">
        <f t="shared" ca="1" si="640"/>
        <v>#N/A</v>
      </c>
      <c r="IL125" s="3" t="e">
        <f t="shared" ca="1" si="558"/>
        <v>#N/A</v>
      </c>
      <c r="IM125" s="3" t="e">
        <f t="shared" ca="1" si="558"/>
        <v>#N/A</v>
      </c>
      <c r="IN125" s="3" t="e">
        <f t="shared" ca="1" si="558"/>
        <v>#N/A</v>
      </c>
      <c r="IO125" s="3" t="e">
        <f t="shared" ca="1" si="558"/>
        <v>#N/A</v>
      </c>
      <c r="IP125" s="3" t="e">
        <f t="shared" ca="1" si="559"/>
        <v>#N/A</v>
      </c>
      <c r="IQ125" s="3" t="e">
        <f t="shared" ca="1" si="559"/>
        <v>#N/A</v>
      </c>
      <c r="IR125" s="3" t="e">
        <f t="shared" ca="1" si="559"/>
        <v>#N/A</v>
      </c>
      <c r="IS125" s="3" t="e">
        <f t="shared" ca="1" si="559"/>
        <v>#N/A</v>
      </c>
      <c r="IT125" s="3" t="e">
        <f t="shared" ca="1" si="560"/>
        <v>#N/A</v>
      </c>
      <c r="IU125" s="3" t="e">
        <f t="shared" ca="1" si="560"/>
        <v>#N/A</v>
      </c>
      <c r="IV125" s="3" t="e">
        <f t="shared" ca="1" si="560"/>
        <v>#N/A</v>
      </c>
      <c r="IW125" s="3" t="e">
        <f t="shared" ca="1" si="560"/>
        <v>#N/A</v>
      </c>
      <c r="IX125" s="3" t="e">
        <f t="shared" ca="1" si="561"/>
        <v>#N/A</v>
      </c>
      <c r="IY125" s="3" t="e">
        <f t="shared" ca="1" si="561"/>
        <v>#N/A</v>
      </c>
      <c r="IZ125" s="37" t="e">
        <f t="shared" ca="1" si="617"/>
        <v>#N/A</v>
      </c>
      <c r="JB125" s="3" t="str">
        <f t="shared" si="514"/>
        <v/>
      </c>
      <c r="JC125" s="55" t="e">
        <f t="shared" si="618"/>
        <v>#NUM!</v>
      </c>
      <c r="JD125" s="41" t="e">
        <f t="shared" si="515"/>
        <v>#NUM!</v>
      </c>
      <c r="JE125" s="41" t="e">
        <f t="shared" si="516"/>
        <v>#NUM!</v>
      </c>
      <c r="JF125" s="3" t="e">
        <f t="shared" si="517"/>
        <v>#NUM!</v>
      </c>
      <c r="JG125" s="41" t="e">
        <f t="shared" si="518"/>
        <v>#NUM!</v>
      </c>
      <c r="JH125" s="41" t="e">
        <f t="shared" si="519"/>
        <v>#NUM!</v>
      </c>
      <c r="JJ125" s="37" t="e">
        <f t="shared" si="520"/>
        <v>#NUM!</v>
      </c>
      <c r="JL125" s="3" t="e">
        <f t="shared" si="521"/>
        <v>#NUM!</v>
      </c>
      <c r="JM125" s="3" t="e">
        <f t="shared" ca="1" si="631"/>
        <v>#NUM!</v>
      </c>
      <c r="JP125" s="37" t="e">
        <f t="shared" ca="1" si="522"/>
        <v>#NUM!</v>
      </c>
      <c r="JR125" s="37" t="str">
        <f t="shared" si="523"/>
        <v/>
      </c>
      <c r="JS125" s="3" t="str">
        <f t="shared" si="524"/>
        <v/>
      </c>
      <c r="JT125" s="3" t="str">
        <f t="shared" ca="1" si="638"/>
        <v xml:space="preserve"> </v>
      </c>
      <c r="JU125" s="3" t="str">
        <f t="shared" ca="1" si="552"/>
        <v/>
      </c>
      <c r="JV125" s="3" t="str">
        <f t="shared" ca="1" si="552"/>
        <v/>
      </c>
      <c r="JW125" s="3" t="str">
        <f t="shared" ca="1" si="552"/>
        <v/>
      </c>
      <c r="JX125" s="3" t="str">
        <f t="shared" ca="1" si="552"/>
        <v/>
      </c>
      <c r="JY125" s="3" t="str">
        <f t="shared" ca="1" si="553"/>
        <v/>
      </c>
      <c r="JZ125" s="3" t="str">
        <f t="shared" ca="1" si="553"/>
        <v/>
      </c>
      <c r="KA125" s="3" t="str">
        <f t="shared" ca="1" si="553"/>
        <v/>
      </c>
      <c r="KB125" s="3" t="e">
        <f t="shared" ca="1" si="525"/>
        <v>#N/A</v>
      </c>
      <c r="KC125" s="3" t="str">
        <f t="shared" ca="1" si="639"/>
        <v xml:space="preserve"> </v>
      </c>
      <c r="KD125" s="3" t="str">
        <f t="shared" ca="1" si="555"/>
        <v/>
      </c>
      <c r="KE125" s="3" t="str">
        <f t="shared" ca="1" si="555"/>
        <v/>
      </c>
      <c r="KF125" s="3" t="str">
        <f t="shared" ca="1" si="555"/>
        <v/>
      </c>
      <c r="KG125" s="3" t="str">
        <f t="shared" ca="1" si="555"/>
        <v/>
      </c>
      <c r="KH125" s="3" t="str">
        <f t="shared" ca="1" si="556"/>
        <v/>
      </c>
      <c r="KI125" s="3" t="str">
        <f t="shared" ca="1" si="556"/>
        <v/>
      </c>
      <c r="KJ125" s="3" t="str">
        <f t="shared" ca="1" si="556"/>
        <v/>
      </c>
      <c r="KK125" s="3" t="e">
        <f t="shared" ca="1" si="526"/>
        <v>#N/A</v>
      </c>
      <c r="KU125" s="3" t="e">
        <f t="shared" si="527"/>
        <v>#NUM!</v>
      </c>
      <c r="KV125" s="3" t="e">
        <f t="shared" si="528"/>
        <v>#NUM!</v>
      </c>
      <c r="KW125" s="3" t="e">
        <f t="shared" ca="1" si="641"/>
        <v>#NUM!</v>
      </c>
      <c r="KX125" s="3" t="e">
        <f t="shared" ca="1" si="563"/>
        <v>#NUM!</v>
      </c>
      <c r="KY125" s="3" t="e">
        <f t="shared" ca="1" si="563"/>
        <v>#NUM!</v>
      </c>
      <c r="KZ125" s="3" t="e">
        <f t="shared" ca="1" si="563"/>
        <v>#NUM!</v>
      </c>
      <c r="LA125" s="3" t="e">
        <f t="shared" ca="1" si="563"/>
        <v>#NUM!</v>
      </c>
      <c r="LB125" s="3" t="e">
        <f t="shared" ca="1" si="564"/>
        <v>#NUM!</v>
      </c>
      <c r="LC125" s="3" t="e">
        <f t="shared" ca="1" si="564"/>
        <v>#NUM!</v>
      </c>
      <c r="LD125" s="3" t="e">
        <f t="shared" ca="1" si="564"/>
        <v>#NUM!</v>
      </c>
      <c r="LE125" s="3" t="e">
        <f t="shared" ca="1" si="564"/>
        <v>#NUM!</v>
      </c>
      <c r="LF125" s="3" t="e">
        <f t="shared" ca="1" si="565"/>
        <v>#NUM!</v>
      </c>
      <c r="LG125" s="3" t="e">
        <f t="shared" ca="1" si="565"/>
        <v>#NUM!</v>
      </c>
      <c r="LH125" s="3" t="e">
        <f t="shared" ca="1" si="565"/>
        <v>#NUM!</v>
      </c>
      <c r="LI125" s="3" t="e">
        <f t="shared" ca="1" si="565"/>
        <v>#NUM!</v>
      </c>
      <c r="LJ125" s="3" t="e">
        <f t="shared" ca="1" si="566"/>
        <v>#NUM!</v>
      </c>
      <c r="LK125" s="3" t="e">
        <f t="shared" ca="1" si="566"/>
        <v>#NUM!</v>
      </c>
      <c r="LL125" s="37" t="e">
        <f t="shared" ca="1" si="619"/>
        <v>#NUM!</v>
      </c>
    </row>
    <row r="126" spans="1:324" s="3" customFormat="1">
      <c r="A126" s="42" t="e">
        <f>IF(D126="","",Data!C134)</f>
        <v>#N/A</v>
      </c>
      <c r="B126" s="5" t="e">
        <f>IF(D126="","",Data!B134)</f>
        <v>#N/A</v>
      </c>
      <c r="C126" s="3">
        <v>118</v>
      </c>
      <c r="D126" s="3" t="e">
        <f>IF(Data!C134="", NA(), Data!C134)</f>
        <v>#N/A</v>
      </c>
      <c r="E126" s="3" t="str">
        <f>IF(Data!C134="", " ", Data!D134)</f>
        <v xml:space="preserve"> </v>
      </c>
      <c r="F126" s="3" t="str">
        <f>IF(E126=" "," ",Data!F$26)</f>
        <v xml:space="preserve"> </v>
      </c>
      <c r="G126" s="3" t="str">
        <f>IF($C126&lt;Data!$F$37,"x"," ")</f>
        <v xml:space="preserve"> </v>
      </c>
      <c r="H126" s="3" t="e">
        <f>IF(I126="",#REF!,I126)</f>
        <v>#N/A</v>
      </c>
      <c r="I126" s="2" t="e">
        <f t="shared" si="403"/>
        <v>#N/A</v>
      </c>
      <c r="J126" s="3" t="str">
        <f>IF(AND(Data!$F$37&lt;&gt;""),IF(AD126=$E126,1,""))</f>
        <v/>
      </c>
      <c r="K126" s="3">
        <f>IF(AND(Data!$F$40&lt;&gt;""),IF(AE126=$E126,2,""))</f>
        <v>2</v>
      </c>
      <c r="L126" s="3" t="str">
        <f>IF(AND(Data!$F$43&lt;&gt;""),IF(AF126=$E126,3,""))</f>
        <v/>
      </c>
      <c r="M126" s="3" t="str">
        <f>IF(AND(Data!$F$46&lt;&gt;""),IF(AG126=$E126,4,""))</f>
        <v/>
      </c>
      <c r="N126" s="3" t="str">
        <f>IF(AND(Data!$F$49&lt;&gt;""),IF(AH126=$E126,5,""))</f>
        <v/>
      </c>
      <c r="O126" s="3" t="str">
        <f>IF(AND(Calc!$LQ$3&lt;&gt;""),IF(AI126=$E126,6,""))</f>
        <v/>
      </c>
      <c r="P126" s="3">
        <f t="shared" si="404"/>
        <v>2</v>
      </c>
      <c r="Q126" s="3">
        <f t="shared" si="405"/>
        <v>2</v>
      </c>
      <c r="R126" s="3" t="str">
        <f t="shared" si="406"/>
        <v/>
      </c>
      <c r="S126" s="3" t="str">
        <f t="shared" si="407"/>
        <v/>
      </c>
      <c r="T126" s="3" t="str">
        <f t="shared" si="408"/>
        <v/>
      </c>
      <c r="U126" s="3">
        <f t="shared" si="409"/>
        <v>2</v>
      </c>
      <c r="V126" s="3">
        <f t="shared" si="410"/>
        <v>2</v>
      </c>
      <c r="W126" s="3" t="str">
        <f t="shared" si="411"/>
        <v/>
      </c>
      <c r="X126" s="3" t="str">
        <f t="shared" si="412"/>
        <v/>
      </c>
      <c r="Y126" s="3">
        <f t="shared" si="413"/>
        <v>2</v>
      </c>
      <c r="Z126" s="3">
        <f t="shared" si="414"/>
        <v>2</v>
      </c>
      <c r="AA126" s="3" t="str">
        <f t="shared" si="415"/>
        <v/>
      </c>
      <c r="AB126" s="3">
        <f t="shared" si="416"/>
        <v>2</v>
      </c>
      <c r="AC126" s="49">
        <f t="shared" si="417"/>
        <v>2</v>
      </c>
      <c r="AD126" s="3" t="str">
        <f>IF($C126&lt;Data!$F$37,E126,"")</f>
        <v/>
      </c>
      <c r="AE126" s="3" t="str">
        <f>IF(AND($C126&gt;=Data!$F$37),IF($C126&lt;Data!$F$40,E126,""))</f>
        <v xml:space="preserve"> </v>
      </c>
      <c r="AF126" s="3" t="b">
        <f>IF(AND($C126&gt;=Data!$F$40),IF($C126&lt;Data!$F$43,E126,""))</f>
        <v>0</v>
      </c>
      <c r="AG126" s="3" t="b">
        <f>IF(AND($C126&gt;=Data!$F$43),IF($C126&lt;Data!$F$46,E126,""))</f>
        <v>0</v>
      </c>
      <c r="AH126" s="3" t="b">
        <f>IF(AND($C126&gt;=Data!$F$46),IF($C126&lt;Data!$F$49,E126,""))</f>
        <v>0</v>
      </c>
      <c r="AI126" s="3" t="b">
        <f>IF(AND($C126&gt;=Data!$F$49),IF($C126&lt;=Calc!$LQ$3,E126,""))</f>
        <v>0</v>
      </c>
      <c r="AJ126" s="3" t="str">
        <f t="shared" si="569"/>
        <v xml:space="preserve"> </v>
      </c>
      <c r="AK126" s="3" t="str">
        <f t="shared" si="350"/>
        <v/>
      </c>
      <c r="AL126" s="3" t="e">
        <f t="shared" si="418"/>
        <v>#NUM!</v>
      </c>
      <c r="AM126" s="3" t="str">
        <f t="shared" si="419"/>
        <v/>
      </c>
      <c r="AN126" s="3" t="str">
        <f t="shared" si="420"/>
        <v/>
      </c>
      <c r="AO126" s="3" t="str">
        <f t="shared" si="421"/>
        <v/>
      </c>
      <c r="AP126" s="3" t="str">
        <f t="shared" si="422"/>
        <v/>
      </c>
      <c r="AQ126" s="3" t="e">
        <f t="shared" si="632"/>
        <v>#NUM!</v>
      </c>
      <c r="AR126" s="3" t="e">
        <f t="shared" si="633"/>
        <v>#NUM!</v>
      </c>
      <c r="AS126" s="3" t="str">
        <f t="shared" si="634"/>
        <v/>
      </c>
      <c r="AT126" s="3" t="str">
        <f t="shared" si="423"/>
        <v/>
      </c>
      <c r="AU126" s="3" t="str">
        <f t="shared" si="424"/>
        <v/>
      </c>
      <c r="AV126" s="3" t="e">
        <f t="shared" si="425"/>
        <v>#NUM!</v>
      </c>
      <c r="AW126" s="3" t="e">
        <f t="shared" si="426"/>
        <v>#NUM!</v>
      </c>
      <c r="AX126" s="3" t="str">
        <f t="shared" si="427"/>
        <v/>
      </c>
      <c r="AY126" s="3" t="str">
        <f t="shared" si="428"/>
        <v/>
      </c>
      <c r="AZ126" s="3" t="e">
        <f t="shared" si="429"/>
        <v>#NUM!</v>
      </c>
      <c r="BA126" s="3" t="e">
        <f t="shared" si="430"/>
        <v>#NUM!</v>
      </c>
      <c r="BB126" s="3" t="str">
        <f t="shared" si="431"/>
        <v/>
      </c>
      <c r="BC126" s="3" t="e">
        <f t="shared" si="432"/>
        <v>#NUM!</v>
      </c>
      <c r="BD126" s="3" t="e">
        <f t="shared" si="433"/>
        <v>#NUM!</v>
      </c>
      <c r="BE126" s="3" t="e">
        <f t="shared" si="434"/>
        <v>#NUM!</v>
      </c>
      <c r="BF126" s="9" t="e">
        <f t="shared" si="570"/>
        <v>#N/A</v>
      </c>
      <c r="BG126" s="3" t="e">
        <f t="shared" si="571"/>
        <v>#N/A</v>
      </c>
      <c r="BH126" s="3" t="e">
        <f t="shared" si="642"/>
        <v>#N/A</v>
      </c>
      <c r="BI126" s="3" t="e">
        <f t="shared" si="435"/>
        <v>#NUM!</v>
      </c>
      <c r="BJ126" s="44" t="str">
        <f t="shared" si="436"/>
        <v/>
      </c>
      <c r="BK126" s="52">
        <f t="shared" si="572"/>
        <v>2</v>
      </c>
      <c r="BL126" s="52" t="str">
        <f t="shared" ca="1" si="635"/>
        <v xml:space="preserve"> </v>
      </c>
      <c r="BM126" s="52" t="str">
        <f t="shared" ca="1" si="539"/>
        <v xml:space="preserve"> </v>
      </c>
      <c r="BN126" s="52" t="str">
        <f t="shared" ca="1" si="539"/>
        <v xml:space="preserve"> </v>
      </c>
      <c r="BO126" s="52" t="str">
        <f t="shared" ca="1" si="539"/>
        <v xml:space="preserve"> </v>
      </c>
      <c r="BP126" s="52" t="str">
        <f t="shared" ca="1" si="539"/>
        <v xml:space="preserve"> </v>
      </c>
      <c r="BQ126" s="52" t="str">
        <f t="shared" ca="1" si="540"/>
        <v xml:space="preserve"> </v>
      </c>
      <c r="BR126" s="52" t="e">
        <f t="shared" ca="1" si="573"/>
        <v>#N/A</v>
      </c>
      <c r="BS126" s="52"/>
      <c r="BT126" s="3" t="str">
        <f t="shared" si="574"/>
        <v/>
      </c>
      <c r="BU126" s="3">
        <f t="shared" si="575"/>
        <v>0</v>
      </c>
      <c r="BV126" s="3">
        <f t="shared" si="437"/>
        <v>1</v>
      </c>
      <c r="BW126" s="3">
        <f t="shared" si="620"/>
        <v>0</v>
      </c>
      <c r="BX126" s="3" t="str">
        <f t="shared" ca="1" si="576"/>
        <v xml:space="preserve"> </v>
      </c>
      <c r="BY126" s="3" t="str">
        <f t="shared" ca="1" si="541"/>
        <v/>
      </c>
      <c r="BZ126" s="3" t="str">
        <f t="shared" ca="1" si="541"/>
        <v/>
      </c>
      <c r="CA126" s="3" t="str">
        <f t="shared" ca="1" si="541"/>
        <v/>
      </c>
      <c r="CB126" s="3" t="str">
        <f t="shared" ca="1" si="541"/>
        <v/>
      </c>
      <c r="CC126" s="3" t="str">
        <f t="shared" ca="1" si="542"/>
        <v/>
      </c>
      <c r="CD126" s="3" t="str">
        <f t="shared" ca="1" si="358"/>
        <v/>
      </c>
      <c r="CE126" s="3" t="str">
        <f t="shared" ca="1" si="577"/>
        <v/>
      </c>
      <c r="CF126" s="3" t="str">
        <f t="shared" si="578"/>
        <v/>
      </c>
      <c r="CG126" s="37" t="e">
        <f t="shared" ca="1" si="579"/>
        <v>#N/A</v>
      </c>
      <c r="CH126" s="3" t="str">
        <f t="shared" si="580"/>
        <v/>
      </c>
      <c r="CI126" s="3">
        <f t="shared" si="439"/>
        <v>0</v>
      </c>
      <c r="CJ126" s="3">
        <f t="shared" si="529"/>
        <v>1</v>
      </c>
      <c r="CK126" s="3">
        <f t="shared" si="621"/>
        <v>0</v>
      </c>
      <c r="CL126" s="3" t="str">
        <f t="shared" ca="1" si="581"/>
        <v xml:space="preserve"> </v>
      </c>
      <c r="CM126" s="3" t="str">
        <f t="shared" ca="1" si="543"/>
        <v/>
      </c>
      <c r="CN126" s="3" t="str">
        <f t="shared" ca="1" si="543"/>
        <v/>
      </c>
      <c r="CO126" s="3" t="str">
        <f t="shared" ca="1" si="543"/>
        <v/>
      </c>
      <c r="CP126" s="3" t="str">
        <f t="shared" ca="1" si="543"/>
        <v/>
      </c>
      <c r="CQ126" s="3" t="str">
        <f t="shared" ca="1" si="544"/>
        <v/>
      </c>
      <c r="CR126" s="3" t="str">
        <f t="shared" ca="1" si="441"/>
        <v/>
      </c>
      <c r="CS126" s="3" t="str">
        <f t="shared" ca="1" si="582"/>
        <v/>
      </c>
      <c r="CT126" s="3" t="str">
        <f t="shared" si="442"/>
        <v/>
      </c>
      <c r="CU126" s="37" t="e">
        <f t="shared" ca="1" si="443"/>
        <v>#N/A</v>
      </c>
      <c r="CW126" s="3" t="str">
        <f t="shared" ca="1" si="622"/>
        <v/>
      </c>
      <c r="CX126" s="3">
        <f t="shared" ca="1" si="530"/>
        <v>0</v>
      </c>
      <c r="CY126" s="2">
        <f t="shared" ca="1" si="445"/>
        <v>0</v>
      </c>
      <c r="CZ126" s="3" t="str">
        <f t="shared" ca="1" si="583"/>
        <v/>
      </c>
      <c r="DA126" s="3" t="str">
        <f t="shared" ca="1" si="584"/>
        <v/>
      </c>
      <c r="DB126" s="3" t="str">
        <f t="shared" ca="1" si="585"/>
        <v/>
      </c>
      <c r="DC126" s="3" t="str">
        <f t="shared" ca="1" si="586"/>
        <v/>
      </c>
      <c r="DD126" s="37" t="e">
        <f t="shared" ca="1" si="587"/>
        <v>#N/A</v>
      </c>
      <c r="DE126" s="3" t="str">
        <f t="shared" ca="1" si="623"/>
        <v/>
      </c>
      <c r="DF126" s="3">
        <f t="shared" ca="1" si="531"/>
        <v>0</v>
      </c>
      <c r="DG126" s="2">
        <f t="shared" ca="1" si="447"/>
        <v>0</v>
      </c>
      <c r="DH126" s="3" t="str">
        <f t="shared" ca="1" si="588"/>
        <v/>
      </c>
      <c r="DI126" s="3" t="str">
        <f t="shared" ca="1" si="568"/>
        <v/>
      </c>
      <c r="DJ126" s="3" t="str">
        <f t="shared" ca="1" si="589"/>
        <v/>
      </c>
      <c r="DK126" s="3" t="str">
        <f t="shared" ca="1" si="448"/>
        <v/>
      </c>
      <c r="DL126" s="37" t="e">
        <f t="shared" ca="1" si="590"/>
        <v>#N/A</v>
      </c>
      <c r="DN126" s="2" t="str">
        <f t="shared" si="373"/>
        <v xml:space="preserve"> </v>
      </c>
      <c r="DO126" s="3" t="str">
        <f t="shared" si="449"/>
        <v xml:space="preserve"> </v>
      </c>
      <c r="DP126" s="3" t="str">
        <f t="shared" si="450"/>
        <v xml:space="preserve"> </v>
      </c>
      <c r="DT126" s="37" t="e">
        <f t="shared" si="591"/>
        <v>#N/A</v>
      </c>
      <c r="DU126" s="7">
        <v>119</v>
      </c>
      <c r="DV126" s="7">
        <v>50</v>
      </c>
      <c r="DW126" s="7">
        <v>70</v>
      </c>
      <c r="DX126" s="7"/>
      <c r="DY126" s="7" t="e">
        <f t="shared" si="592"/>
        <v>#NUM!</v>
      </c>
      <c r="DZ126" s="7" t="e">
        <f t="shared" si="593"/>
        <v>#NUM!</v>
      </c>
      <c r="EA126" s="7" t="e">
        <f t="shared" si="594"/>
        <v>#NUM!</v>
      </c>
      <c r="EB126" s="7" t="e">
        <f t="shared" si="624"/>
        <v>#NUM!</v>
      </c>
      <c r="EC126" s="3" t="e">
        <f t="shared" si="595"/>
        <v>#NUM!</v>
      </c>
      <c r="ED126" s="3" t="str">
        <f t="shared" si="452"/>
        <v/>
      </c>
      <c r="EE126" s="3" t="e">
        <f t="shared" si="453"/>
        <v>#DIV/0!</v>
      </c>
      <c r="EF126" s="3" t="str">
        <f t="shared" si="454"/>
        <v/>
      </c>
      <c r="EG126" s="3" t="str">
        <f t="shared" si="455"/>
        <v/>
      </c>
      <c r="EH126" s="3" t="str">
        <f t="shared" si="456"/>
        <v/>
      </c>
      <c r="EI126" s="3" t="str">
        <f t="shared" si="457"/>
        <v/>
      </c>
      <c r="EJ126" s="3" t="e">
        <f t="shared" si="458"/>
        <v>#DIV/0!</v>
      </c>
      <c r="EK126" s="3" t="e">
        <f t="shared" si="459"/>
        <v>#DIV/0!</v>
      </c>
      <c r="EL126" s="3" t="str">
        <f t="shared" si="460"/>
        <v/>
      </c>
      <c r="EM126" s="3" t="str">
        <f t="shared" si="461"/>
        <v/>
      </c>
      <c r="EN126" s="3" t="str">
        <f t="shared" si="462"/>
        <v/>
      </c>
      <c r="EO126" s="3" t="e">
        <f t="shared" si="463"/>
        <v>#DIV/0!</v>
      </c>
      <c r="EP126" s="3" t="e">
        <f t="shared" si="464"/>
        <v>#DIV/0!</v>
      </c>
      <c r="EQ126" s="3" t="str">
        <f t="shared" si="465"/>
        <v/>
      </c>
      <c r="ER126" s="3" t="str">
        <f t="shared" si="466"/>
        <v/>
      </c>
      <c r="ES126" s="3" t="e">
        <f t="shared" si="467"/>
        <v>#DIV/0!</v>
      </c>
      <c r="ET126" s="3" t="e">
        <f t="shared" si="468"/>
        <v>#DIV/0!</v>
      </c>
      <c r="EU126" s="3" t="str">
        <f t="shared" si="469"/>
        <v/>
      </c>
      <c r="EV126" s="3" t="e">
        <f t="shared" si="470"/>
        <v>#DIV/0!</v>
      </c>
      <c r="EW126" s="3" t="e">
        <f t="shared" si="471"/>
        <v>#DIV/0!</v>
      </c>
      <c r="EX126" s="3" t="e">
        <f t="shared" si="472"/>
        <v>#NUM!</v>
      </c>
      <c r="EZ126" s="40">
        <f t="shared" si="596"/>
        <v>1</v>
      </c>
      <c r="FA126" s="9" t="e">
        <f t="shared" si="597"/>
        <v>#NUM!</v>
      </c>
      <c r="FB126" s="9" t="e">
        <f t="shared" si="598"/>
        <v>#N/A</v>
      </c>
      <c r="FC126" s="9" t="e">
        <f t="shared" si="599"/>
        <v>#N/A</v>
      </c>
      <c r="FD126" s="9" t="e">
        <f t="shared" si="600"/>
        <v>#N/A</v>
      </c>
      <c r="FE126" s="3" t="e">
        <f t="shared" si="473"/>
        <v>#NUM!</v>
      </c>
      <c r="FG126" s="3" t="str">
        <f t="shared" si="474"/>
        <v/>
      </c>
      <c r="FH126" s="3" t="e">
        <f t="shared" si="475"/>
        <v>#DIV/0!</v>
      </c>
      <c r="FI126" s="3" t="str">
        <f t="shared" si="476"/>
        <v/>
      </c>
      <c r="FJ126" s="3" t="str">
        <f t="shared" si="477"/>
        <v/>
      </c>
      <c r="FK126" s="3" t="str">
        <f t="shared" si="478"/>
        <v/>
      </c>
      <c r="FL126" s="3" t="str">
        <f t="shared" si="479"/>
        <v/>
      </c>
      <c r="FM126" s="3" t="e">
        <f t="shared" si="480"/>
        <v>#DIV/0!</v>
      </c>
      <c r="FN126" s="3" t="e">
        <f t="shared" si="481"/>
        <v>#DIV/0!</v>
      </c>
      <c r="FO126" s="3" t="str">
        <f t="shared" si="482"/>
        <v/>
      </c>
      <c r="FP126" s="3" t="str">
        <f t="shared" si="483"/>
        <v/>
      </c>
      <c r="FQ126" s="3" t="str">
        <f t="shared" si="484"/>
        <v/>
      </c>
      <c r="FR126" s="3" t="e">
        <f t="shared" si="485"/>
        <v>#DIV/0!</v>
      </c>
      <c r="FS126" s="3" t="e">
        <f t="shared" si="486"/>
        <v>#DIV/0!</v>
      </c>
      <c r="FT126" s="3" t="str">
        <f t="shared" si="487"/>
        <v/>
      </c>
      <c r="FU126" s="3" t="str">
        <f t="shared" si="488"/>
        <v/>
      </c>
      <c r="FV126" s="3" t="e">
        <f t="shared" si="489"/>
        <v>#DIV/0!</v>
      </c>
      <c r="FW126" s="3" t="e">
        <f t="shared" si="490"/>
        <v>#DIV/0!</v>
      </c>
      <c r="FX126" s="3" t="str">
        <f t="shared" si="491"/>
        <v/>
      </c>
      <c r="FY126" s="3" t="e">
        <f t="shared" si="492"/>
        <v>#DIV/0!</v>
      </c>
      <c r="FZ126" s="3" t="e">
        <f t="shared" si="493"/>
        <v>#DIV/0!</v>
      </c>
      <c r="GA126" s="3" t="e">
        <f t="shared" si="494"/>
        <v>#NUM!</v>
      </c>
      <c r="GB126" s="3" t="str">
        <f t="shared" si="495"/>
        <v/>
      </c>
      <c r="GC126" s="3" t="str">
        <f t="shared" si="496"/>
        <v/>
      </c>
      <c r="GD126" s="3" t="str">
        <f t="shared" si="497"/>
        <v/>
      </c>
      <c r="GE126" s="3" t="str">
        <f t="shared" si="498"/>
        <v/>
      </c>
      <c r="GF126" s="3" t="str">
        <f t="shared" si="499"/>
        <v/>
      </c>
      <c r="GG126" s="3" t="str">
        <f t="shared" si="500"/>
        <v/>
      </c>
      <c r="GI126" s="9" t="str">
        <f t="shared" si="532"/>
        <v/>
      </c>
      <c r="GJ126" s="9" t="str">
        <f t="shared" si="625"/>
        <v/>
      </c>
      <c r="GK126" s="9" t="str">
        <f t="shared" si="626"/>
        <v/>
      </c>
      <c r="GL126" s="41" t="e">
        <f t="shared" si="503"/>
        <v>#DIV/0!</v>
      </c>
      <c r="GM126" s="41" t="e">
        <f t="shared" si="504"/>
        <v>#DIV/0!</v>
      </c>
      <c r="GN126" s="41" t="e">
        <f t="shared" si="601"/>
        <v>#N/A</v>
      </c>
      <c r="GO126" s="41" t="e">
        <f t="shared" si="602"/>
        <v>#N/A</v>
      </c>
      <c r="GP126" s="3" t="e">
        <f t="shared" si="505"/>
        <v>#NUM!</v>
      </c>
      <c r="GQ126" s="55" t="e">
        <f t="shared" si="603"/>
        <v>#NUM!</v>
      </c>
      <c r="GR126" s="55" t="e">
        <f t="shared" si="604"/>
        <v>#NUM!</v>
      </c>
      <c r="GS126" s="3" t="e">
        <f t="shared" si="605"/>
        <v>#NUM!</v>
      </c>
      <c r="GT126" s="3" t="e">
        <f t="shared" si="606"/>
        <v>#NUM!</v>
      </c>
      <c r="GU126" s="3" t="e">
        <f t="shared" si="607"/>
        <v>#NUM!</v>
      </c>
      <c r="GV126" s="3" t="e">
        <f t="shared" si="608"/>
        <v>#NUM!</v>
      </c>
      <c r="GX126" s="37" t="e">
        <f t="shared" si="609"/>
        <v>#NUM!</v>
      </c>
      <c r="GZ126" s="3" t="e">
        <f t="shared" si="610"/>
        <v>#NUM!</v>
      </c>
      <c r="HA126" s="3" t="e">
        <f t="shared" ca="1" si="630"/>
        <v>#NUM!</v>
      </c>
      <c r="HB126" s="2" t="e">
        <f t="shared" ca="1" si="536"/>
        <v>#NUM!</v>
      </c>
      <c r="HC126" s="2" t="e">
        <f t="shared" ca="1" si="537"/>
        <v>#NUM!</v>
      </c>
      <c r="HD126" s="39" t="e">
        <f t="shared" ca="1" si="506"/>
        <v>#NUM!</v>
      </c>
      <c r="HF126" s="3" t="str">
        <f t="shared" si="611"/>
        <v/>
      </c>
      <c r="HG126" s="3" t="str">
        <f t="shared" si="612"/>
        <v/>
      </c>
      <c r="HH126" s="3" t="str">
        <f t="shared" ca="1" si="636"/>
        <v xml:space="preserve"> </v>
      </c>
      <c r="HI126" s="3" t="str">
        <f t="shared" ca="1" si="546"/>
        <v/>
      </c>
      <c r="HJ126" s="3" t="str">
        <f t="shared" ca="1" si="546"/>
        <v/>
      </c>
      <c r="HK126" s="3" t="str">
        <f t="shared" ca="1" si="546"/>
        <v/>
      </c>
      <c r="HL126" s="3" t="str">
        <f t="shared" ca="1" si="546"/>
        <v/>
      </c>
      <c r="HM126" s="3" t="str">
        <f t="shared" ca="1" si="547"/>
        <v/>
      </c>
      <c r="HN126" s="3" t="str">
        <f t="shared" ca="1" si="547"/>
        <v/>
      </c>
      <c r="HO126" s="3" t="str">
        <f t="shared" ca="1" si="547"/>
        <v/>
      </c>
      <c r="HP126" s="37" t="e">
        <f t="shared" ca="1" si="613"/>
        <v>#N/A</v>
      </c>
      <c r="HQ126" s="3" t="str">
        <f t="shared" ca="1" si="637"/>
        <v xml:space="preserve"> </v>
      </c>
      <c r="HR126" s="3" t="str">
        <f t="shared" ca="1" si="549"/>
        <v/>
      </c>
      <c r="HS126" s="3" t="str">
        <f t="shared" ca="1" si="549"/>
        <v/>
      </c>
      <c r="HT126" s="3" t="str">
        <f t="shared" ca="1" si="549"/>
        <v/>
      </c>
      <c r="HU126" s="3" t="str">
        <f t="shared" ca="1" si="549"/>
        <v/>
      </c>
      <c r="HV126" s="3" t="str">
        <f t="shared" ca="1" si="550"/>
        <v/>
      </c>
      <c r="HW126" s="3" t="str">
        <f t="shared" ca="1" si="550"/>
        <v/>
      </c>
      <c r="HX126" s="3" t="str">
        <f t="shared" ca="1" si="550"/>
        <v/>
      </c>
      <c r="HY126" s="37" t="e">
        <f t="shared" ca="1" si="614"/>
        <v>#N/A</v>
      </c>
      <c r="IA126" s="3" t="e">
        <f t="shared" ca="1" si="627"/>
        <v>#NUM!</v>
      </c>
      <c r="IB126" s="3" t="e">
        <f t="shared" ca="1" si="534"/>
        <v>#NUM!</v>
      </c>
      <c r="IC126" s="2" t="e">
        <f t="shared" ca="1" si="508"/>
        <v>#NUM!</v>
      </c>
      <c r="ID126" s="37" t="e">
        <f t="shared" ca="1" si="615"/>
        <v>#NUM!</v>
      </c>
      <c r="IE126" s="3" t="e">
        <f t="shared" ca="1" si="628"/>
        <v>#NUM!</v>
      </c>
      <c r="IF126" s="3" t="e">
        <f t="shared" ca="1" si="629"/>
        <v>#NUM!</v>
      </c>
      <c r="IG126" s="2" t="e">
        <f t="shared" ca="1" si="511"/>
        <v>#NUM!</v>
      </c>
      <c r="IH126" s="37" t="e">
        <f t="shared" ca="1" si="616"/>
        <v>#NUM!</v>
      </c>
      <c r="II126" s="3" t="e">
        <f t="shared" si="512"/>
        <v>#N/A</v>
      </c>
      <c r="IJ126" s="3" t="e">
        <f t="shared" si="513"/>
        <v>#N/A</v>
      </c>
      <c r="IK126" s="3" t="e">
        <f t="shared" ca="1" si="640"/>
        <v>#N/A</v>
      </c>
      <c r="IL126" s="3" t="e">
        <f t="shared" ca="1" si="558"/>
        <v>#N/A</v>
      </c>
      <c r="IM126" s="3" t="e">
        <f t="shared" ca="1" si="558"/>
        <v>#N/A</v>
      </c>
      <c r="IN126" s="3" t="e">
        <f t="shared" ca="1" si="558"/>
        <v>#N/A</v>
      </c>
      <c r="IO126" s="3" t="e">
        <f t="shared" ca="1" si="558"/>
        <v>#N/A</v>
      </c>
      <c r="IP126" s="3" t="e">
        <f t="shared" ca="1" si="559"/>
        <v>#N/A</v>
      </c>
      <c r="IQ126" s="3" t="e">
        <f t="shared" ca="1" si="559"/>
        <v>#N/A</v>
      </c>
      <c r="IR126" s="3" t="e">
        <f t="shared" ca="1" si="559"/>
        <v>#N/A</v>
      </c>
      <c r="IS126" s="3" t="e">
        <f t="shared" ca="1" si="559"/>
        <v>#N/A</v>
      </c>
      <c r="IT126" s="3" t="e">
        <f t="shared" ca="1" si="560"/>
        <v>#N/A</v>
      </c>
      <c r="IU126" s="3" t="e">
        <f t="shared" ca="1" si="560"/>
        <v>#N/A</v>
      </c>
      <c r="IV126" s="3" t="e">
        <f t="shared" ca="1" si="560"/>
        <v>#N/A</v>
      </c>
      <c r="IW126" s="3" t="e">
        <f t="shared" ca="1" si="560"/>
        <v>#N/A</v>
      </c>
      <c r="IX126" s="3" t="e">
        <f t="shared" ca="1" si="561"/>
        <v>#N/A</v>
      </c>
      <c r="IY126" s="3" t="e">
        <f t="shared" ca="1" si="561"/>
        <v>#N/A</v>
      </c>
      <c r="IZ126" s="37" t="e">
        <f t="shared" ca="1" si="617"/>
        <v>#N/A</v>
      </c>
      <c r="JB126" s="3" t="str">
        <f t="shared" si="514"/>
        <v/>
      </c>
      <c r="JC126" s="55" t="e">
        <f t="shared" si="618"/>
        <v>#NUM!</v>
      </c>
      <c r="JD126" s="41" t="e">
        <f t="shared" si="515"/>
        <v>#NUM!</v>
      </c>
      <c r="JE126" s="41" t="e">
        <f t="shared" si="516"/>
        <v>#NUM!</v>
      </c>
      <c r="JF126" s="3" t="e">
        <f t="shared" si="517"/>
        <v>#NUM!</v>
      </c>
      <c r="JG126" s="41" t="e">
        <f t="shared" si="518"/>
        <v>#NUM!</v>
      </c>
      <c r="JH126" s="41" t="e">
        <f t="shared" si="519"/>
        <v>#NUM!</v>
      </c>
      <c r="JJ126" s="37" t="e">
        <f t="shared" si="520"/>
        <v>#NUM!</v>
      </c>
      <c r="JL126" s="3" t="e">
        <f t="shared" si="521"/>
        <v>#NUM!</v>
      </c>
      <c r="JM126" s="3" t="e">
        <f t="shared" ca="1" si="631"/>
        <v>#NUM!</v>
      </c>
      <c r="JP126" s="37" t="e">
        <f t="shared" ca="1" si="522"/>
        <v>#NUM!</v>
      </c>
      <c r="JR126" s="37" t="str">
        <f t="shared" si="523"/>
        <v/>
      </c>
      <c r="JS126" s="3" t="str">
        <f t="shared" si="524"/>
        <v/>
      </c>
      <c r="JT126" s="3" t="str">
        <f t="shared" ca="1" si="638"/>
        <v xml:space="preserve"> </v>
      </c>
      <c r="JU126" s="3" t="str">
        <f t="shared" ca="1" si="552"/>
        <v/>
      </c>
      <c r="JV126" s="3" t="str">
        <f t="shared" ca="1" si="552"/>
        <v/>
      </c>
      <c r="JW126" s="3" t="str">
        <f t="shared" ca="1" si="552"/>
        <v/>
      </c>
      <c r="JX126" s="3" t="str">
        <f t="shared" ca="1" si="552"/>
        <v/>
      </c>
      <c r="JY126" s="3" t="str">
        <f t="shared" ca="1" si="553"/>
        <v/>
      </c>
      <c r="JZ126" s="3" t="str">
        <f t="shared" ca="1" si="553"/>
        <v/>
      </c>
      <c r="KA126" s="3" t="str">
        <f t="shared" ca="1" si="553"/>
        <v/>
      </c>
      <c r="KB126" s="3" t="e">
        <f t="shared" ca="1" si="525"/>
        <v>#N/A</v>
      </c>
      <c r="KC126" s="3" t="str">
        <f t="shared" ca="1" si="639"/>
        <v xml:space="preserve"> </v>
      </c>
      <c r="KD126" s="3" t="str">
        <f t="shared" ca="1" si="555"/>
        <v/>
      </c>
      <c r="KE126" s="3" t="str">
        <f t="shared" ca="1" si="555"/>
        <v/>
      </c>
      <c r="KF126" s="3" t="str">
        <f t="shared" ca="1" si="555"/>
        <v/>
      </c>
      <c r="KG126" s="3" t="str">
        <f t="shared" ca="1" si="555"/>
        <v/>
      </c>
      <c r="KH126" s="3" t="str">
        <f t="shared" ca="1" si="556"/>
        <v/>
      </c>
      <c r="KI126" s="3" t="str">
        <f t="shared" ca="1" si="556"/>
        <v/>
      </c>
      <c r="KJ126" s="3" t="str">
        <f t="shared" ca="1" si="556"/>
        <v/>
      </c>
      <c r="KK126" s="3" t="e">
        <f t="shared" ca="1" si="526"/>
        <v>#N/A</v>
      </c>
      <c r="KU126" s="3" t="e">
        <f t="shared" si="527"/>
        <v>#NUM!</v>
      </c>
      <c r="KV126" s="3" t="e">
        <f t="shared" si="528"/>
        <v>#NUM!</v>
      </c>
      <c r="KW126" s="3" t="e">
        <f t="shared" ca="1" si="641"/>
        <v>#NUM!</v>
      </c>
      <c r="KX126" s="3" t="e">
        <f t="shared" ca="1" si="563"/>
        <v>#NUM!</v>
      </c>
      <c r="KY126" s="3" t="e">
        <f t="shared" ca="1" si="563"/>
        <v>#NUM!</v>
      </c>
      <c r="KZ126" s="3" t="e">
        <f t="shared" ca="1" si="563"/>
        <v>#NUM!</v>
      </c>
      <c r="LA126" s="3" t="e">
        <f t="shared" ca="1" si="563"/>
        <v>#NUM!</v>
      </c>
      <c r="LB126" s="3" t="e">
        <f t="shared" ca="1" si="564"/>
        <v>#NUM!</v>
      </c>
      <c r="LC126" s="3" t="e">
        <f t="shared" ca="1" si="564"/>
        <v>#NUM!</v>
      </c>
      <c r="LD126" s="3" t="e">
        <f t="shared" ca="1" si="564"/>
        <v>#NUM!</v>
      </c>
      <c r="LE126" s="3" t="e">
        <f t="shared" ca="1" si="564"/>
        <v>#NUM!</v>
      </c>
      <c r="LF126" s="3" t="e">
        <f t="shared" ca="1" si="565"/>
        <v>#NUM!</v>
      </c>
      <c r="LG126" s="3" t="e">
        <f t="shared" ca="1" si="565"/>
        <v>#NUM!</v>
      </c>
      <c r="LH126" s="3" t="e">
        <f t="shared" ca="1" si="565"/>
        <v>#NUM!</v>
      </c>
      <c r="LI126" s="3" t="e">
        <f t="shared" ca="1" si="565"/>
        <v>#NUM!</v>
      </c>
      <c r="LJ126" s="3" t="e">
        <f t="shared" ca="1" si="566"/>
        <v>#NUM!</v>
      </c>
      <c r="LK126" s="3" t="e">
        <f t="shared" ca="1" si="566"/>
        <v>#NUM!</v>
      </c>
      <c r="LL126" s="37" t="e">
        <f t="shared" ca="1" si="619"/>
        <v>#NUM!</v>
      </c>
    </row>
    <row r="127" spans="1:324" s="3" customFormat="1">
      <c r="A127" s="42" t="e">
        <f>IF(D127="","",Data!C135)</f>
        <v>#N/A</v>
      </c>
      <c r="B127" s="5" t="e">
        <f>IF(D127="","",Data!B135)</f>
        <v>#N/A</v>
      </c>
      <c r="C127" s="3">
        <v>119</v>
      </c>
      <c r="D127" s="3" t="e">
        <f>IF(Data!C135="", NA(), Data!C135)</f>
        <v>#N/A</v>
      </c>
      <c r="E127" s="3" t="str">
        <f>IF(Data!C135="", " ", Data!D135)</f>
        <v xml:space="preserve"> </v>
      </c>
      <c r="F127" s="3" t="str">
        <f>IF(E127=" "," ",Data!F$26)</f>
        <v xml:space="preserve"> </v>
      </c>
      <c r="G127" s="3" t="str">
        <f>IF($C127&lt;Data!$F$37,"x"," ")</f>
        <v xml:space="preserve"> </v>
      </c>
      <c r="H127" s="3" t="e">
        <f>IF(I127="",#REF!,I127)</f>
        <v>#N/A</v>
      </c>
      <c r="I127" s="2" t="e">
        <f t="shared" si="403"/>
        <v>#N/A</v>
      </c>
      <c r="J127" s="3" t="str">
        <f>IF(AND(Data!$F$37&lt;&gt;""),IF(AD127=$E127,1,""))</f>
        <v/>
      </c>
      <c r="K127" s="3">
        <f>IF(AND(Data!$F$40&lt;&gt;""),IF(AE127=$E127,2,""))</f>
        <v>2</v>
      </c>
      <c r="L127" s="3" t="str">
        <f>IF(AND(Data!$F$43&lt;&gt;""),IF(AF127=$E127,3,""))</f>
        <v/>
      </c>
      <c r="M127" s="3" t="str">
        <f>IF(AND(Data!$F$46&lt;&gt;""),IF(AG127=$E127,4,""))</f>
        <v/>
      </c>
      <c r="N127" s="3" t="str">
        <f>IF(AND(Data!$F$49&lt;&gt;""),IF(AH127=$E127,5,""))</f>
        <v/>
      </c>
      <c r="O127" s="3" t="str">
        <f>IF(AND(Calc!$LQ$3&lt;&gt;""),IF(AI127=$E127,6,""))</f>
        <v/>
      </c>
      <c r="P127" s="3">
        <f t="shared" si="404"/>
        <v>2</v>
      </c>
      <c r="Q127" s="3">
        <f t="shared" si="405"/>
        <v>2</v>
      </c>
      <c r="R127" s="3" t="str">
        <f t="shared" si="406"/>
        <v/>
      </c>
      <c r="S127" s="3" t="str">
        <f t="shared" si="407"/>
        <v/>
      </c>
      <c r="T127" s="3" t="str">
        <f t="shared" si="408"/>
        <v/>
      </c>
      <c r="U127" s="3">
        <f t="shared" si="409"/>
        <v>2</v>
      </c>
      <c r="V127" s="3">
        <f t="shared" si="410"/>
        <v>2</v>
      </c>
      <c r="W127" s="3" t="str">
        <f t="shared" si="411"/>
        <v/>
      </c>
      <c r="X127" s="3" t="str">
        <f t="shared" si="412"/>
        <v/>
      </c>
      <c r="Y127" s="3">
        <f t="shared" si="413"/>
        <v>2</v>
      </c>
      <c r="Z127" s="3">
        <f t="shared" si="414"/>
        <v>2</v>
      </c>
      <c r="AA127" s="3" t="str">
        <f t="shared" si="415"/>
        <v/>
      </c>
      <c r="AB127" s="3">
        <f t="shared" si="416"/>
        <v>2</v>
      </c>
      <c r="AC127" s="49">
        <f t="shared" si="417"/>
        <v>2</v>
      </c>
      <c r="AD127" s="3" t="str">
        <f>IF($C127&lt;Data!$F$37,E127,"")</f>
        <v/>
      </c>
      <c r="AE127" s="3" t="str">
        <f>IF(AND($C127&gt;=Data!$F$37),IF($C127&lt;Data!$F$40,E127,""))</f>
        <v xml:space="preserve"> </v>
      </c>
      <c r="AF127" s="3" t="b">
        <f>IF(AND($C127&gt;=Data!$F$40),IF($C127&lt;Data!$F$43,E127,""))</f>
        <v>0</v>
      </c>
      <c r="AG127" s="3" t="b">
        <f>IF(AND($C127&gt;=Data!$F$43),IF($C127&lt;Data!$F$46,E127,""))</f>
        <v>0</v>
      </c>
      <c r="AH127" s="3" t="b">
        <f>IF(AND($C127&gt;=Data!$F$46),IF($C127&lt;Data!$F$49,E127,""))</f>
        <v>0</v>
      </c>
      <c r="AI127" s="3" t="b">
        <f>IF(AND($C127&gt;=Data!$F$49),IF($C127&lt;=Calc!$LQ$3,E127,""))</f>
        <v>0</v>
      </c>
      <c r="AJ127" s="3" t="str">
        <f t="shared" si="569"/>
        <v xml:space="preserve"> </v>
      </c>
      <c r="AK127" s="3" t="str">
        <f t="shared" si="350"/>
        <v/>
      </c>
      <c r="AL127" s="3" t="e">
        <f t="shared" si="418"/>
        <v>#NUM!</v>
      </c>
      <c r="AM127" s="3" t="str">
        <f t="shared" si="419"/>
        <v/>
      </c>
      <c r="AN127" s="3" t="str">
        <f t="shared" si="420"/>
        <v/>
      </c>
      <c r="AO127" s="3" t="str">
        <f t="shared" si="421"/>
        <v/>
      </c>
      <c r="AP127" s="3" t="str">
        <f t="shared" si="422"/>
        <v/>
      </c>
      <c r="AQ127" s="3" t="e">
        <f t="shared" si="632"/>
        <v>#NUM!</v>
      </c>
      <c r="AR127" s="3" t="e">
        <f t="shared" si="633"/>
        <v>#NUM!</v>
      </c>
      <c r="AS127" s="3" t="str">
        <f t="shared" si="634"/>
        <v/>
      </c>
      <c r="AT127" s="3" t="str">
        <f t="shared" si="423"/>
        <v/>
      </c>
      <c r="AU127" s="3" t="str">
        <f t="shared" si="424"/>
        <v/>
      </c>
      <c r="AV127" s="3" t="e">
        <f t="shared" si="425"/>
        <v>#NUM!</v>
      </c>
      <c r="AW127" s="3" t="e">
        <f t="shared" si="426"/>
        <v>#NUM!</v>
      </c>
      <c r="AX127" s="3" t="str">
        <f t="shared" si="427"/>
        <v/>
      </c>
      <c r="AY127" s="3" t="str">
        <f t="shared" si="428"/>
        <v/>
      </c>
      <c r="AZ127" s="3" t="e">
        <f t="shared" si="429"/>
        <v>#NUM!</v>
      </c>
      <c r="BA127" s="3" t="e">
        <f t="shared" si="430"/>
        <v>#NUM!</v>
      </c>
      <c r="BB127" s="3" t="str">
        <f t="shared" si="431"/>
        <v/>
      </c>
      <c r="BC127" s="3" t="e">
        <f t="shared" si="432"/>
        <v>#NUM!</v>
      </c>
      <c r="BD127" s="3" t="e">
        <f t="shared" si="433"/>
        <v>#NUM!</v>
      </c>
      <c r="BE127" s="3" t="e">
        <f t="shared" si="434"/>
        <v>#NUM!</v>
      </c>
      <c r="BF127" s="9" t="e">
        <f t="shared" si="570"/>
        <v>#N/A</v>
      </c>
      <c r="BG127" s="3" t="e">
        <f t="shared" si="571"/>
        <v>#N/A</v>
      </c>
      <c r="BH127" s="3" t="e">
        <f t="shared" si="642"/>
        <v>#N/A</v>
      </c>
      <c r="BI127" s="3" t="e">
        <f t="shared" si="435"/>
        <v>#NUM!</v>
      </c>
      <c r="BJ127" s="44" t="str">
        <f t="shared" si="436"/>
        <v/>
      </c>
      <c r="BK127" s="52">
        <f t="shared" si="572"/>
        <v>2</v>
      </c>
      <c r="BL127" s="52" t="str">
        <f t="shared" ca="1" si="635"/>
        <v xml:space="preserve"> </v>
      </c>
      <c r="BM127" s="52" t="str">
        <f t="shared" ca="1" si="539"/>
        <v xml:space="preserve"> </v>
      </c>
      <c r="BN127" s="52" t="str">
        <f t="shared" ca="1" si="539"/>
        <v xml:space="preserve"> </v>
      </c>
      <c r="BO127" s="52" t="str">
        <f t="shared" ca="1" si="539"/>
        <v xml:space="preserve"> </v>
      </c>
      <c r="BP127" s="52" t="str">
        <f t="shared" ca="1" si="539"/>
        <v xml:space="preserve"> </v>
      </c>
      <c r="BQ127" s="52" t="str">
        <f t="shared" ca="1" si="540"/>
        <v xml:space="preserve"> </v>
      </c>
      <c r="BR127" s="52" t="e">
        <f t="shared" ca="1" si="573"/>
        <v>#N/A</v>
      </c>
      <c r="BS127" s="52"/>
      <c r="BT127" s="3" t="str">
        <f t="shared" si="574"/>
        <v/>
      </c>
      <c r="BU127" s="3">
        <f t="shared" si="575"/>
        <v>0</v>
      </c>
      <c r="BV127" s="3">
        <f t="shared" si="437"/>
        <v>1</v>
      </c>
      <c r="BW127" s="3">
        <f t="shared" si="620"/>
        <v>0</v>
      </c>
      <c r="BX127" s="3" t="str">
        <f t="shared" ca="1" si="576"/>
        <v xml:space="preserve"> </v>
      </c>
      <c r="BY127" s="3" t="str">
        <f t="shared" ca="1" si="541"/>
        <v/>
      </c>
      <c r="BZ127" s="3" t="str">
        <f t="shared" ca="1" si="541"/>
        <v/>
      </c>
      <c r="CA127" s="3" t="str">
        <f t="shared" ca="1" si="541"/>
        <v/>
      </c>
      <c r="CB127" s="3" t="str">
        <f t="shared" ca="1" si="541"/>
        <v/>
      </c>
      <c r="CC127" s="3" t="str">
        <f t="shared" ca="1" si="542"/>
        <v/>
      </c>
      <c r="CD127" s="3" t="str">
        <f t="shared" ca="1" si="358"/>
        <v/>
      </c>
      <c r="CE127" s="3" t="str">
        <f t="shared" ca="1" si="577"/>
        <v/>
      </c>
      <c r="CF127" s="3" t="str">
        <f t="shared" si="578"/>
        <v/>
      </c>
      <c r="CG127" s="37" t="e">
        <f t="shared" ca="1" si="579"/>
        <v>#N/A</v>
      </c>
      <c r="CH127" s="3" t="str">
        <f t="shared" si="580"/>
        <v/>
      </c>
      <c r="CI127" s="3">
        <f t="shared" si="439"/>
        <v>0</v>
      </c>
      <c r="CJ127" s="3">
        <f t="shared" si="529"/>
        <v>1</v>
      </c>
      <c r="CK127" s="3">
        <f t="shared" si="621"/>
        <v>0</v>
      </c>
      <c r="CL127" s="3" t="str">
        <f t="shared" ca="1" si="581"/>
        <v xml:space="preserve"> </v>
      </c>
      <c r="CM127" s="3" t="str">
        <f t="shared" ca="1" si="543"/>
        <v/>
      </c>
      <c r="CN127" s="3" t="str">
        <f t="shared" ca="1" si="543"/>
        <v/>
      </c>
      <c r="CO127" s="3" t="str">
        <f t="shared" ca="1" si="543"/>
        <v/>
      </c>
      <c r="CP127" s="3" t="str">
        <f t="shared" ca="1" si="543"/>
        <v/>
      </c>
      <c r="CQ127" s="3" t="str">
        <f t="shared" ca="1" si="544"/>
        <v/>
      </c>
      <c r="CR127" s="3" t="str">
        <f t="shared" ca="1" si="441"/>
        <v/>
      </c>
      <c r="CS127" s="3" t="str">
        <f t="shared" ca="1" si="582"/>
        <v/>
      </c>
      <c r="CT127" s="3" t="str">
        <f t="shared" si="442"/>
        <v/>
      </c>
      <c r="CU127" s="37" t="e">
        <f t="shared" ca="1" si="443"/>
        <v>#N/A</v>
      </c>
      <c r="CW127" s="3" t="str">
        <f t="shared" ca="1" si="622"/>
        <v/>
      </c>
      <c r="CX127" s="3">
        <f t="shared" ca="1" si="530"/>
        <v>0</v>
      </c>
      <c r="CY127" s="2">
        <f t="shared" ca="1" si="445"/>
        <v>0</v>
      </c>
      <c r="CZ127" s="3" t="str">
        <f t="shared" ca="1" si="583"/>
        <v/>
      </c>
      <c r="DA127" s="3" t="str">
        <f t="shared" ca="1" si="584"/>
        <v/>
      </c>
      <c r="DB127" s="3" t="str">
        <f t="shared" ca="1" si="585"/>
        <v/>
      </c>
      <c r="DC127" s="3" t="str">
        <f t="shared" ca="1" si="586"/>
        <v/>
      </c>
      <c r="DD127" s="37" t="e">
        <f t="shared" ca="1" si="587"/>
        <v>#N/A</v>
      </c>
      <c r="DE127" s="3" t="str">
        <f t="shared" ca="1" si="623"/>
        <v/>
      </c>
      <c r="DF127" s="3">
        <f t="shared" ca="1" si="531"/>
        <v>0</v>
      </c>
      <c r="DG127" s="2">
        <f t="shared" ca="1" si="447"/>
        <v>0</v>
      </c>
      <c r="DH127" s="3" t="str">
        <f t="shared" ca="1" si="588"/>
        <v/>
      </c>
      <c r="DI127" s="3" t="str">
        <f t="shared" ca="1" si="568"/>
        <v/>
      </c>
      <c r="DJ127" s="3" t="str">
        <f t="shared" ca="1" si="589"/>
        <v/>
      </c>
      <c r="DK127" s="3" t="str">
        <f t="shared" ca="1" si="448"/>
        <v/>
      </c>
      <c r="DL127" s="37" t="e">
        <f t="shared" ca="1" si="590"/>
        <v>#N/A</v>
      </c>
      <c r="DN127" s="2" t="str">
        <f t="shared" si="373"/>
        <v xml:space="preserve"> </v>
      </c>
      <c r="DO127" s="3" t="str">
        <f t="shared" si="449"/>
        <v xml:space="preserve"> </v>
      </c>
      <c r="DP127" s="3" t="str">
        <f t="shared" si="450"/>
        <v xml:space="preserve"> </v>
      </c>
      <c r="DT127" s="37" t="e">
        <f t="shared" si="591"/>
        <v>#N/A</v>
      </c>
      <c r="DU127" s="7">
        <v>120</v>
      </c>
      <c r="DV127" s="7">
        <v>51</v>
      </c>
      <c r="DW127" s="7">
        <v>70</v>
      </c>
      <c r="DX127" s="7"/>
      <c r="DY127" s="7" t="e">
        <f t="shared" si="592"/>
        <v>#NUM!</v>
      </c>
      <c r="DZ127" s="7" t="e">
        <f t="shared" si="593"/>
        <v>#NUM!</v>
      </c>
      <c r="EA127" s="7" t="e">
        <f t="shared" si="594"/>
        <v>#NUM!</v>
      </c>
      <c r="EB127" s="7" t="e">
        <f t="shared" si="624"/>
        <v>#NUM!</v>
      </c>
      <c r="EC127" s="3" t="e">
        <f t="shared" si="595"/>
        <v>#NUM!</v>
      </c>
      <c r="ED127" s="3" t="str">
        <f t="shared" si="452"/>
        <v/>
      </c>
      <c r="EE127" s="3" t="e">
        <f t="shared" si="453"/>
        <v>#DIV/0!</v>
      </c>
      <c r="EF127" s="3" t="str">
        <f t="shared" si="454"/>
        <v/>
      </c>
      <c r="EG127" s="3" t="str">
        <f t="shared" si="455"/>
        <v/>
      </c>
      <c r="EH127" s="3" t="str">
        <f t="shared" si="456"/>
        <v/>
      </c>
      <c r="EI127" s="3" t="str">
        <f t="shared" si="457"/>
        <v/>
      </c>
      <c r="EJ127" s="3" t="e">
        <f t="shared" si="458"/>
        <v>#DIV/0!</v>
      </c>
      <c r="EK127" s="3" t="e">
        <f t="shared" si="459"/>
        <v>#DIV/0!</v>
      </c>
      <c r="EL127" s="3" t="str">
        <f t="shared" si="460"/>
        <v/>
      </c>
      <c r="EM127" s="3" t="str">
        <f t="shared" si="461"/>
        <v/>
      </c>
      <c r="EN127" s="3" t="str">
        <f t="shared" si="462"/>
        <v/>
      </c>
      <c r="EO127" s="3" t="e">
        <f t="shared" si="463"/>
        <v>#DIV/0!</v>
      </c>
      <c r="EP127" s="3" t="e">
        <f t="shared" si="464"/>
        <v>#DIV/0!</v>
      </c>
      <c r="EQ127" s="3" t="str">
        <f t="shared" si="465"/>
        <v/>
      </c>
      <c r="ER127" s="3" t="str">
        <f t="shared" si="466"/>
        <v/>
      </c>
      <c r="ES127" s="3" t="e">
        <f t="shared" si="467"/>
        <v>#DIV/0!</v>
      </c>
      <c r="ET127" s="3" t="e">
        <f t="shared" si="468"/>
        <v>#DIV/0!</v>
      </c>
      <c r="EU127" s="3" t="str">
        <f t="shared" si="469"/>
        <v/>
      </c>
      <c r="EV127" s="3" t="e">
        <f t="shared" si="470"/>
        <v>#DIV/0!</v>
      </c>
      <c r="EW127" s="3" t="e">
        <f t="shared" si="471"/>
        <v>#DIV/0!</v>
      </c>
      <c r="EX127" s="3" t="e">
        <f t="shared" si="472"/>
        <v>#NUM!</v>
      </c>
      <c r="EZ127" s="40">
        <f t="shared" si="596"/>
        <v>1</v>
      </c>
      <c r="FA127" s="9" t="e">
        <f t="shared" si="597"/>
        <v>#NUM!</v>
      </c>
      <c r="FB127" s="9" t="e">
        <f t="shared" si="598"/>
        <v>#N/A</v>
      </c>
      <c r="FC127" s="9" t="e">
        <f t="shared" si="599"/>
        <v>#N/A</v>
      </c>
      <c r="FD127" s="9" t="e">
        <f t="shared" si="600"/>
        <v>#N/A</v>
      </c>
      <c r="FE127" s="3" t="e">
        <f t="shared" si="473"/>
        <v>#NUM!</v>
      </c>
      <c r="FG127" s="3" t="str">
        <f t="shared" si="474"/>
        <v/>
      </c>
      <c r="FH127" s="3" t="e">
        <f t="shared" si="475"/>
        <v>#DIV/0!</v>
      </c>
      <c r="FI127" s="3" t="str">
        <f t="shared" si="476"/>
        <v/>
      </c>
      <c r="FJ127" s="3" t="str">
        <f t="shared" si="477"/>
        <v/>
      </c>
      <c r="FK127" s="3" t="str">
        <f t="shared" si="478"/>
        <v/>
      </c>
      <c r="FL127" s="3" t="str">
        <f t="shared" si="479"/>
        <v/>
      </c>
      <c r="FM127" s="3" t="e">
        <f t="shared" si="480"/>
        <v>#DIV/0!</v>
      </c>
      <c r="FN127" s="3" t="e">
        <f t="shared" si="481"/>
        <v>#DIV/0!</v>
      </c>
      <c r="FO127" s="3" t="str">
        <f t="shared" si="482"/>
        <v/>
      </c>
      <c r="FP127" s="3" t="str">
        <f t="shared" si="483"/>
        <v/>
      </c>
      <c r="FQ127" s="3" t="str">
        <f t="shared" si="484"/>
        <v/>
      </c>
      <c r="FR127" s="3" t="e">
        <f t="shared" si="485"/>
        <v>#DIV/0!</v>
      </c>
      <c r="FS127" s="3" t="e">
        <f t="shared" si="486"/>
        <v>#DIV/0!</v>
      </c>
      <c r="FT127" s="3" t="str">
        <f t="shared" si="487"/>
        <v/>
      </c>
      <c r="FU127" s="3" t="str">
        <f t="shared" si="488"/>
        <v/>
      </c>
      <c r="FV127" s="3" t="e">
        <f t="shared" si="489"/>
        <v>#DIV/0!</v>
      </c>
      <c r="FW127" s="3" t="e">
        <f t="shared" si="490"/>
        <v>#DIV/0!</v>
      </c>
      <c r="FX127" s="3" t="str">
        <f t="shared" si="491"/>
        <v/>
      </c>
      <c r="FY127" s="3" t="e">
        <f t="shared" si="492"/>
        <v>#DIV/0!</v>
      </c>
      <c r="FZ127" s="3" t="e">
        <f t="shared" si="493"/>
        <v>#DIV/0!</v>
      </c>
      <c r="GA127" s="3" t="e">
        <f t="shared" si="494"/>
        <v>#NUM!</v>
      </c>
      <c r="GB127" s="3" t="str">
        <f t="shared" si="495"/>
        <v/>
      </c>
      <c r="GC127" s="3" t="str">
        <f t="shared" si="496"/>
        <v/>
      </c>
      <c r="GD127" s="3" t="str">
        <f t="shared" si="497"/>
        <v/>
      </c>
      <c r="GE127" s="3" t="str">
        <f t="shared" si="498"/>
        <v/>
      </c>
      <c r="GF127" s="3" t="str">
        <f t="shared" si="499"/>
        <v/>
      </c>
      <c r="GG127" s="3" t="str">
        <f t="shared" si="500"/>
        <v/>
      </c>
      <c r="GI127" s="9" t="str">
        <f t="shared" si="532"/>
        <v/>
      </c>
      <c r="GJ127" s="9" t="str">
        <f t="shared" si="625"/>
        <v/>
      </c>
      <c r="GK127" s="9" t="str">
        <f t="shared" si="626"/>
        <v/>
      </c>
      <c r="GL127" s="41" t="e">
        <f t="shared" si="503"/>
        <v>#DIV/0!</v>
      </c>
      <c r="GM127" s="41" t="e">
        <f t="shared" si="504"/>
        <v>#DIV/0!</v>
      </c>
      <c r="GN127" s="41" t="e">
        <f t="shared" si="601"/>
        <v>#N/A</v>
      </c>
      <c r="GO127" s="41" t="e">
        <f t="shared" si="602"/>
        <v>#N/A</v>
      </c>
      <c r="GP127" s="3" t="e">
        <f t="shared" si="505"/>
        <v>#NUM!</v>
      </c>
      <c r="GQ127" s="55" t="e">
        <f t="shared" si="603"/>
        <v>#NUM!</v>
      </c>
      <c r="GR127" s="55" t="e">
        <f t="shared" si="604"/>
        <v>#NUM!</v>
      </c>
      <c r="GS127" s="3" t="e">
        <f t="shared" si="605"/>
        <v>#NUM!</v>
      </c>
      <c r="GT127" s="3" t="e">
        <f t="shared" si="606"/>
        <v>#NUM!</v>
      </c>
      <c r="GU127" s="3" t="e">
        <f t="shared" si="607"/>
        <v>#NUM!</v>
      </c>
      <c r="GV127" s="3" t="e">
        <f t="shared" si="608"/>
        <v>#NUM!</v>
      </c>
      <c r="GX127" s="37" t="e">
        <f t="shared" si="609"/>
        <v>#NUM!</v>
      </c>
      <c r="GZ127" s="3" t="e">
        <f t="shared" si="610"/>
        <v>#NUM!</v>
      </c>
      <c r="HA127" s="3" t="e">
        <f t="shared" ca="1" si="630"/>
        <v>#NUM!</v>
      </c>
      <c r="HB127" s="2" t="e">
        <f t="shared" ca="1" si="536"/>
        <v>#NUM!</v>
      </c>
      <c r="HC127" s="2" t="e">
        <f t="shared" ca="1" si="537"/>
        <v>#NUM!</v>
      </c>
      <c r="HD127" s="39" t="e">
        <f t="shared" ca="1" si="506"/>
        <v>#NUM!</v>
      </c>
      <c r="HF127" s="3" t="str">
        <f t="shared" si="611"/>
        <v/>
      </c>
      <c r="HG127" s="3" t="str">
        <f t="shared" si="612"/>
        <v/>
      </c>
      <c r="HH127" s="3" t="str">
        <f t="shared" ca="1" si="636"/>
        <v xml:space="preserve"> </v>
      </c>
      <c r="HI127" s="3" t="str">
        <f t="shared" ca="1" si="546"/>
        <v/>
      </c>
      <c r="HJ127" s="3" t="str">
        <f t="shared" ca="1" si="546"/>
        <v/>
      </c>
      <c r="HK127" s="3" t="str">
        <f t="shared" ca="1" si="546"/>
        <v/>
      </c>
      <c r="HL127" s="3" t="str">
        <f t="shared" ca="1" si="546"/>
        <v/>
      </c>
      <c r="HM127" s="3" t="str">
        <f t="shared" ca="1" si="547"/>
        <v/>
      </c>
      <c r="HN127" s="3" t="str">
        <f t="shared" ca="1" si="547"/>
        <v/>
      </c>
      <c r="HO127" s="3" t="str">
        <f t="shared" ca="1" si="547"/>
        <v/>
      </c>
      <c r="HP127" s="37" t="e">
        <f t="shared" ca="1" si="613"/>
        <v>#N/A</v>
      </c>
      <c r="HQ127" s="3" t="str">
        <f t="shared" ca="1" si="637"/>
        <v xml:space="preserve"> </v>
      </c>
      <c r="HR127" s="3" t="str">
        <f t="shared" ca="1" si="549"/>
        <v/>
      </c>
      <c r="HS127" s="3" t="str">
        <f t="shared" ca="1" si="549"/>
        <v/>
      </c>
      <c r="HT127" s="3" t="str">
        <f t="shared" ca="1" si="549"/>
        <v/>
      </c>
      <c r="HU127" s="3" t="str">
        <f t="shared" ca="1" si="549"/>
        <v/>
      </c>
      <c r="HV127" s="3" t="str">
        <f t="shared" ca="1" si="550"/>
        <v/>
      </c>
      <c r="HW127" s="3" t="str">
        <f t="shared" ca="1" si="550"/>
        <v/>
      </c>
      <c r="HX127" s="3" t="str">
        <f t="shared" ca="1" si="550"/>
        <v/>
      </c>
      <c r="HY127" s="37" t="e">
        <f t="shared" ca="1" si="614"/>
        <v>#N/A</v>
      </c>
      <c r="IA127" s="3" t="e">
        <f t="shared" ca="1" si="627"/>
        <v>#NUM!</v>
      </c>
      <c r="IB127" s="3" t="e">
        <f t="shared" ca="1" si="534"/>
        <v>#NUM!</v>
      </c>
      <c r="IC127" s="2" t="e">
        <f t="shared" ca="1" si="508"/>
        <v>#NUM!</v>
      </c>
      <c r="ID127" s="37" t="e">
        <f t="shared" ca="1" si="615"/>
        <v>#NUM!</v>
      </c>
      <c r="IE127" s="3" t="e">
        <f t="shared" ca="1" si="628"/>
        <v>#NUM!</v>
      </c>
      <c r="IF127" s="3" t="e">
        <f t="shared" ca="1" si="629"/>
        <v>#NUM!</v>
      </c>
      <c r="IG127" s="2" t="e">
        <f t="shared" ca="1" si="511"/>
        <v>#NUM!</v>
      </c>
      <c r="IH127" s="37" t="e">
        <f t="shared" ca="1" si="616"/>
        <v>#NUM!</v>
      </c>
      <c r="II127" s="3" t="e">
        <f t="shared" si="512"/>
        <v>#N/A</v>
      </c>
      <c r="IJ127" s="3" t="e">
        <f t="shared" si="513"/>
        <v>#N/A</v>
      </c>
      <c r="IK127" s="3" t="e">
        <f t="shared" ca="1" si="640"/>
        <v>#N/A</v>
      </c>
      <c r="IL127" s="3" t="e">
        <f t="shared" ca="1" si="558"/>
        <v>#N/A</v>
      </c>
      <c r="IM127" s="3" t="e">
        <f t="shared" ca="1" si="558"/>
        <v>#N/A</v>
      </c>
      <c r="IN127" s="3" t="e">
        <f t="shared" ca="1" si="558"/>
        <v>#N/A</v>
      </c>
      <c r="IO127" s="3" t="e">
        <f t="shared" ca="1" si="558"/>
        <v>#N/A</v>
      </c>
      <c r="IP127" s="3" t="e">
        <f t="shared" ca="1" si="559"/>
        <v>#N/A</v>
      </c>
      <c r="IQ127" s="3" t="e">
        <f t="shared" ca="1" si="559"/>
        <v>#N/A</v>
      </c>
      <c r="IR127" s="3" t="e">
        <f t="shared" ca="1" si="559"/>
        <v>#N/A</v>
      </c>
      <c r="IS127" s="3" t="e">
        <f t="shared" ca="1" si="559"/>
        <v>#N/A</v>
      </c>
      <c r="IT127" s="3" t="e">
        <f t="shared" ca="1" si="560"/>
        <v>#N/A</v>
      </c>
      <c r="IU127" s="3" t="e">
        <f t="shared" ca="1" si="560"/>
        <v>#N/A</v>
      </c>
      <c r="IV127" s="3" t="e">
        <f t="shared" ca="1" si="560"/>
        <v>#N/A</v>
      </c>
      <c r="IW127" s="3" t="e">
        <f t="shared" ca="1" si="560"/>
        <v>#N/A</v>
      </c>
      <c r="IX127" s="3" t="e">
        <f t="shared" ca="1" si="561"/>
        <v>#N/A</v>
      </c>
      <c r="IY127" s="3" t="e">
        <f t="shared" ca="1" si="561"/>
        <v>#N/A</v>
      </c>
      <c r="IZ127" s="37" t="e">
        <f t="shared" ca="1" si="617"/>
        <v>#N/A</v>
      </c>
      <c r="JB127" s="3" t="str">
        <f t="shared" si="514"/>
        <v/>
      </c>
      <c r="JC127" s="55" t="e">
        <f t="shared" si="618"/>
        <v>#NUM!</v>
      </c>
      <c r="JD127" s="41" t="e">
        <f t="shared" si="515"/>
        <v>#NUM!</v>
      </c>
      <c r="JE127" s="41" t="e">
        <f t="shared" si="516"/>
        <v>#NUM!</v>
      </c>
      <c r="JF127" s="3" t="e">
        <f t="shared" si="517"/>
        <v>#NUM!</v>
      </c>
      <c r="JG127" s="41" t="e">
        <f t="shared" si="518"/>
        <v>#NUM!</v>
      </c>
      <c r="JH127" s="41" t="e">
        <f t="shared" si="519"/>
        <v>#NUM!</v>
      </c>
      <c r="JJ127" s="37" t="e">
        <f t="shared" si="520"/>
        <v>#NUM!</v>
      </c>
      <c r="JL127" s="3" t="e">
        <f t="shared" si="521"/>
        <v>#NUM!</v>
      </c>
      <c r="JM127" s="3" t="e">
        <f t="shared" ca="1" si="631"/>
        <v>#NUM!</v>
      </c>
      <c r="JP127" s="37" t="e">
        <f t="shared" ca="1" si="522"/>
        <v>#NUM!</v>
      </c>
      <c r="JR127" s="37" t="str">
        <f t="shared" si="523"/>
        <v/>
      </c>
      <c r="JS127" s="3" t="str">
        <f t="shared" si="524"/>
        <v/>
      </c>
      <c r="JT127" s="3" t="str">
        <f t="shared" ca="1" si="638"/>
        <v xml:space="preserve"> </v>
      </c>
      <c r="JU127" s="3" t="str">
        <f t="shared" ca="1" si="552"/>
        <v/>
      </c>
      <c r="JV127" s="3" t="str">
        <f t="shared" ca="1" si="552"/>
        <v/>
      </c>
      <c r="JW127" s="3" t="str">
        <f t="shared" ca="1" si="552"/>
        <v/>
      </c>
      <c r="JX127" s="3" t="str">
        <f t="shared" ca="1" si="552"/>
        <v/>
      </c>
      <c r="JY127" s="3" t="str">
        <f t="shared" ca="1" si="553"/>
        <v/>
      </c>
      <c r="JZ127" s="3" t="str">
        <f t="shared" ca="1" si="553"/>
        <v/>
      </c>
      <c r="KA127" s="3" t="str">
        <f t="shared" ca="1" si="553"/>
        <v/>
      </c>
      <c r="KB127" s="3" t="e">
        <f t="shared" ca="1" si="525"/>
        <v>#N/A</v>
      </c>
      <c r="KC127" s="3" t="str">
        <f t="shared" ca="1" si="639"/>
        <v xml:space="preserve"> </v>
      </c>
      <c r="KD127" s="3" t="str">
        <f t="shared" ca="1" si="555"/>
        <v/>
      </c>
      <c r="KE127" s="3" t="str">
        <f t="shared" ca="1" si="555"/>
        <v/>
      </c>
      <c r="KF127" s="3" t="str">
        <f t="shared" ca="1" si="555"/>
        <v/>
      </c>
      <c r="KG127" s="3" t="str">
        <f t="shared" ca="1" si="555"/>
        <v/>
      </c>
      <c r="KH127" s="3" t="str">
        <f t="shared" ca="1" si="556"/>
        <v/>
      </c>
      <c r="KI127" s="3" t="str">
        <f t="shared" ca="1" si="556"/>
        <v/>
      </c>
      <c r="KJ127" s="3" t="str">
        <f t="shared" ca="1" si="556"/>
        <v/>
      </c>
      <c r="KK127" s="3" t="e">
        <f t="shared" ca="1" si="526"/>
        <v>#N/A</v>
      </c>
      <c r="KU127" s="3" t="e">
        <f t="shared" si="527"/>
        <v>#NUM!</v>
      </c>
      <c r="KV127" s="3" t="e">
        <f t="shared" si="528"/>
        <v>#NUM!</v>
      </c>
      <c r="KW127" s="3" t="e">
        <f t="shared" ca="1" si="641"/>
        <v>#NUM!</v>
      </c>
      <c r="KX127" s="3" t="e">
        <f t="shared" ca="1" si="563"/>
        <v>#NUM!</v>
      </c>
      <c r="KY127" s="3" t="e">
        <f t="shared" ca="1" si="563"/>
        <v>#NUM!</v>
      </c>
      <c r="KZ127" s="3" t="e">
        <f t="shared" ca="1" si="563"/>
        <v>#NUM!</v>
      </c>
      <c r="LA127" s="3" t="e">
        <f t="shared" ca="1" si="563"/>
        <v>#NUM!</v>
      </c>
      <c r="LB127" s="3" t="e">
        <f t="shared" ca="1" si="564"/>
        <v>#NUM!</v>
      </c>
      <c r="LC127" s="3" t="e">
        <f t="shared" ca="1" si="564"/>
        <v>#NUM!</v>
      </c>
      <c r="LD127" s="3" t="e">
        <f t="shared" ca="1" si="564"/>
        <v>#NUM!</v>
      </c>
      <c r="LE127" s="3" t="e">
        <f t="shared" ca="1" si="564"/>
        <v>#NUM!</v>
      </c>
      <c r="LF127" s="3" t="e">
        <f t="shared" ca="1" si="565"/>
        <v>#NUM!</v>
      </c>
      <c r="LG127" s="3" t="e">
        <f t="shared" ca="1" si="565"/>
        <v>#NUM!</v>
      </c>
      <c r="LH127" s="3" t="e">
        <f t="shared" ca="1" si="565"/>
        <v>#NUM!</v>
      </c>
      <c r="LI127" s="3" t="e">
        <f t="shared" ca="1" si="565"/>
        <v>#NUM!</v>
      </c>
      <c r="LJ127" s="3" t="e">
        <f t="shared" ca="1" si="566"/>
        <v>#NUM!</v>
      </c>
      <c r="LK127" s="3" t="e">
        <f t="shared" ca="1" si="566"/>
        <v>#NUM!</v>
      </c>
      <c r="LL127" s="37" t="e">
        <f t="shared" ca="1" si="619"/>
        <v>#NUM!</v>
      </c>
    </row>
    <row r="128" spans="1:324" s="3" customFormat="1">
      <c r="A128" s="42" t="e">
        <f>IF(D128="","",Data!C136)</f>
        <v>#N/A</v>
      </c>
      <c r="B128" s="5" t="e">
        <f>IF(D128="","",Data!B136)</f>
        <v>#N/A</v>
      </c>
      <c r="C128" s="3">
        <v>120</v>
      </c>
      <c r="D128" s="3" t="e">
        <f>IF(Data!C136="", NA(), Data!C136)</f>
        <v>#N/A</v>
      </c>
      <c r="E128" s="3" t="str">
        <f>IF(Data!C136="", " ", Data!D136)</f>
        <v xml:space="preserve"> </v>
      </c>
      <c r="F128" s="3" t="str">
        <f>IF(E128=" "," ",Data!F$26)</f>
        <v xml:space="preserve"> </v>
      </c>
      <c r="G128" s="3" t="str">
        <f>IF($C128&lt;Data!$F$37,"x"," ")</f>
        <v xml:space="preserve"> </v>
      </c>
      <c r="H128" s="3" t="e">
        <f>IF(I128="",#REF!,I128)</f>
        <v>#N/A</v>
      </c>
      <c r="I128" s="2" t="e">
        <f t="shared" si="403"/>
        <v>#N/A</v>
      </c>
      <c r="J128" s="3" t="str">
        <f>IF(AND(Data!$F$37&lt;&gt;""),IF(AD128=$E128,1,""))</f>
        <v/>
      </c>
      <c r="K128" s="3">
        <f>IF(AND(Data!$F$40&lt;&gt;""),IF(AE128=$E128,2,""))</f>
        <v>2</v>
      </c>
      <c r="L128" s="3" t="str">
        <f>IF(AND(Data!$F$43&lt;&gt;""),IF(AF128=$E128,3,""))</f>
        <v/>
      </c>
      <c r="M128" s="3" t="str">
        <f>IF(AND(Data!$F$46&lt;&gt;""),IF(AG128=$E128,4,""))</f>
        <v/>
      </c>
      <c r="N128" s="3" t="str">
        <f>IF(AND(Data!$F$49&lt;&gt;""),IF(AH128=$E128,5,""))</f>
        <v/>
      </c>
      <c r="O128" s="3" t="str">
        <f>IF(AND(Calc!$LQ$3&lt;&gt;""),IF(AI128=$E128,6,""))</f>
        <v/>
      </c>
      <c r="P128" s="3">
        <f t="shared" si="404"/>
        <v>2</v>
      </c>
      <c r="Q128" s="3">
        <f t="shared" si="405"/>
        <v>2</v>
      </c>
      <c r="R128" s="3" t="str">
        <f t="shared" si="406"/>
        <v/>
      </c>
      <c r="S128" s="3" t="str">
        <f t="shared" si="407"/>
        <v/>
      </c>
      <c r="T128" s="3" t="str">
        <f t="shared" si="408"/>
        <v/>
      </c>
      <c r="U128" s="3">
        <f t="shared" si="409"/>
        <v>2</v>
      </c>
      <c r="V128" s="3">
        <f t="shared" si="410"/>
        <v>2</v>
      </c>
      <c r="W128" s="3" t="str">
        <f t="shared" si="411"/>
        <v/>
      </c>
      <c r="X128" s="3" t="str">
        <f t="shared" si="412"/>
        <v/>
      </c>
      <c r="Y128" s="3">
        <f t="shared" si="413"/>
        <v>2</v>
      </c>
      <c r="Z128" s="3">
        <f t="shared" si="414"/>
        <v>2</v>
      </c>
      <c r="AA128" s="3" t="str">
        <f t="shared" si="415"/>
        <v/>
      </c>
      <c r="AB128" s="3">
        <f t="shared" si="416"/>
        <v>2</v>
      </c>
      <c r="AC128" s="49">
        <f t="shared" si="417"/>
        <v>2</v>
      </c>
      <c r="AD128" s="3" t="str">
        <f>IF($C128&lt;Data!$F$37,E128,"")</f>
        <v/>
      </c>
      <c r="AE128" s="3" t="str">
        <f>IF(AND($C128&gt;=Data!$F$37),IF($C128&lt;Data!$F$40,E128,""))</f>
        <v xml:space="preserve"> </v>
      </c>
      <c r="AF128" s="3" t="b">
        <f>IF(AND($C128&gt;=Data!$F$40),IF($C128&lt;Data!$F$43,E128,""))</f>
        <v>0</v>
      </c>
      <c r="AG128" s="3" t="b">
        <f>IF(AND($C128&gt;=Data!$F$43),IF($C128&lt;Data!$F$46,E128,""))</f>
        <v>0</v>
      </c>
      <c r="AH128" s="3" t="b">
        <f>IF(AND($C128&gt;=Data!$F$46),IF($C128&lt;Data!$F$49,E128,""))</f>
        <v>0</v>
      </c>
      <c r="AI128" s="3" t="b">
        <f>IF(AND($C128&gt;=Data!$F$49),IF($C128&lt;=Calc!$LQ$3,E128,""))</f>
        <v>0</v>
      </c>
      <c r="AJ128" s="3" t="str">
        <f t="shared" si="569"/>
        <v xml:space="preserve"> </v>
      </c>
      <c r="AK128" s="3" t="str">
        <f t="shared" si="350"/>
        <v/>
      </c>
      <c r="AL128" s="3" t="e">
        <f t="shared" si="418"/>
        <v>#NUM!</v>
      </c>
      <c r="AM128" s="3" t="str">
        <f t="shared" si="419"/>
        <v/>
      </c>
      <c r="AN128" s="3" t="str">
        <f t="shared" si="420"/>
        <v/>
      </c>
      <c r="AO128" s="3" t="str">
        <f t="shared" si="421"/>
        <v/>
      </c>
      <c r="AP128" s="3" t="str">
        <f t="shared" si="422"/>
        <v/>
      </c>
      <c r="AQ128" s="3" t="e">
        <f t="shared" si="632"/>
        <v>#NUM!</v>
      </c>
      <c r="AR128" s="3" t="e">
        <f t="shared" si="633"/>
        <v>#NUM!</v>
      </c>
      <c r="AS128" s="3" t="str">
        <f t="shared" si="634"/>
        <v/>
      </c>
      <c r="AT128" s="3" t="str">
        <f t="shared" si="423"/>
        <v/>
      </c>
      <c r="AU128" s="3" t="str">
        <f t="shared" si="424"/>
        <v/>
      </c>
      <c r="AV128" s="3" t="e">
        <f t="shared" si="425"/>
        <v>#NUM!</v>
      </c>
      <c r="AW128" s="3" t="e">
        <f t="shared" si="426"/>
        <v>#NUM!</v>
      </c>
      <c r="AX128" s="3" t="str">
        <f t="shared" si="427"/>
        <v/>
      </c>
      <c r="AY128" s="3" t="str">
        <f t="shared" si="428"/>
        <v/>
      </c>
      <c r="AZ128" s="3" t="e">
        <f t="shared" si="429"/>
        <v>#NUM!</v>
      </c>
      <c r="BA128" s="3" t="e">
        <f t="shared" si="430"/>
        <v>#NUM!</v>
      </c>
      <c r="BB128" s="3" t="str">
        <f t="shared" si="431"/>
        <v/>
      </c>
      <c r="BC128" s="3" t="e">
        <f t="shared" si="432"/>
        <v>#NUM!</v>
      </c>
      <c r="BD128" s="3" t="e">
        <f t="shared" si="433"/>
        <v>#NUM!</v>
      </c>
      <c r="BE128" s="3" t="e">
        <f t="shared" si="434"/>
        <v>#NUM!</v>
      </c>
      <c r="BF128" s="9" t="e">
        <f t="shared" si="570"/>
        <v>#N/A</v>
      </c>
      <c r="BG128" s="3" t="e">
        <f t="shared" si="571"/>
        <v>#N/A</v>
      </c>
      <c r="BH128" s="3" t="e">
        <f t="shared" si="642"/>
        <v>#N/A</v>
      </c>
      <c r="BI128" s="3" t="e">
        <f t="shared" si="435"/>
        <v>#NUM!</v>
      </c>
      <c r="BJ128" s="44" t="str">
        <f t="shared" si="436"/>
        <v/>
      </c>
      <c r="BK128" s="52">
        <f t="shared" si="572"/>
        <v>2</v>
      </c>
      <c r="BL128" s="52" t="str">
        <f t="shared" ca="1" si="635"/>
        <v xml:space="preserve"> </v>
      </c>
      <c r="BM128" s="52" t="str">
        <f t="shared" ca="1" si="539"/>
        <v xml:space="preserve"> </v>
      </c>
      <c r="BN128" s="52" t="str">
        <f t="shared" ca="1" si="539"/>
        <v xml:space="preserve"> </v>
      </c>
      <c r="BO128" s="52" t="str">
        <f t="shared" ca="1" si="539"/>
        <v xml:space="preserve"> </v>
      </c>
      <c r="BP128" s="52" t="str">
        <f t="shared" ca="1" si="539"/>
        <v xml:space="preserve"> </v>
      </c>
      <c r="BQ128" s="52" t="str">
        <f t="shared" ca="1" si="540"/>
        <v xml:space="preserve"> </v>
      </c>
      <c r="BR128" s="52" t="e">
        <f t="shared" ca="1" si="573"/>
        <v>#N/A</v>
      </c>
      <c r="BS128" s="52"/>
      <c r="BT128" s="3" t="str">
        <f t="shared" si="574"/>
        <v/>
      </c>
      <c r="BU128" s="3">
        <f t="shared" si="575"/>
        <v>0</v>
      </c>
      <c r="BV128" s="3">
        <f t="shared" si="437"/>
        <v>1</v>
      </c>
      <c r="BW128" s="3">
        <f t="shared" si="620"/>
        <v>0</v>
      </c>
      <c r="BX128" s="3" t="str">
        <f t="shared" ca="1" si="576"/>
        <v xml:space="preserve"> </v>
      </c>
      <c r="BY128" s="3" t="str">
        <f t="shared" ca="1" si="541"/>
        <v/>
      </c>
      <c r="BZ128" s="3" t="str">
        <f t="shared" ca="1" si="541"/>
        <v/>
      </c>
      <c r="CA128" s="3" t="str">
        <f t="shared" ca="1" si="541"/>
        <v/>
      </c>
      <c r="CB128" s="3" t="str">
        <f t="shared" ca="1" si="541"/>
        <v/>
      </c>
      <c r="CC128" s="3" t="str">
        <f t="shared" ca="1" si="542"/>
        <v/>
      </c>
      <c r="CD128" s="3" t="str">
        <f t="shared" ca="1" si="358"/>
        <v/>
      </c>
      <c r="CE128" s="3" t="str">
        <f t="shared" ca="1" si="577"/>
        <v/>
      </c>
      <c r="CF128" s="3" t="str">
        <f t="shared" si="578"/>
        <v/>
      </c>
      <c r="CG128" s="37" t="e">
        <f t="shared" ca="1" si="579"/>
        <v>#N/A</v>
      </c>
      <c r="CH128" s="3" t="str">
        <f t="shared" si="580"/>
        <v/>
      </c>
      <c r="CI128" s="3">
        <f t="shared" si="439"/>
        <v>0</v>
      </c>
      <c r="CJ128" s="3">
        <f t="shared" si="529"/>
        <v>1</v>
      </c>
      <c r="CK128" s="3">
        <f t="shared" si="621"/>
        <v>0</v>
      </c>
      <c r="CL128" s="3" t="str">
        <f t="shared" ca="1" si="581"/>
        <v xml:space="preserve"> </v>
      </c>
      <c r="CM128" s="3" t="str">
        <f t="shared" ca="1" si="543"/>
        <v/>
      </c>
      <c r="CN128" s="3" t="str">
        <f t="shared" ca="1" si="543"/>
        <v/>
      </c>
      <c r="CO128" s="3" t="str">
        <f t="shared" ca="1" si="543"/>
        <v/>
      </c>
      <c r="CP128" s="3" t="str">
        <f t="shared" ca="1" si="543"/>
        <v/>
      </c>
      <c r="CQ128" s="3" t="str">
        <f t="shared" ca="1" si="544"/>
        <v/>
      </c>
      <c r="CR128" s="3" t="str">
        <f t="shared" ca="1" si="441"/>
        <v/>
      </c>
      <c r="CS128" s="3" t="str">
        <f t="shared" ca="1" si="582"/>
        <v/>
      </c>
      <c r="CT128" s="3" t="str">
        <f t="shared" si="442"/>
        <v/>
      </c>
      <c r="CU128" s="37" t="e">
        <f t="shared" ca="1" si="443"/>
        <v>#N/A</v>
      </c>
      <c r="CW128" s="3" t="str">
        <f t="shared" ca="1" si="622"/>
        <v/>
      </c>
      <c r="CX128" s="3">
        <f t="shared" ca="1" si="530"/>
        <v>0</v>
      </c>
      <c r="CY128" s="2">
        <f t="shared" ca="1" si="445"/>
        <v>0</v>
      </c>
      <c r="CZ128" s="3" t="str">
        <f t="shared" ca="1" si="583"/>
        <v/>
      </c>
      <c r="DA128" s="3" t="str">
        <f t="shared" ca="1" si="584"/>
        <v/>
      </c>
      <c r="DB128" s="3" t="str">
        <f t="shared" ca="1" si="585"/>
        <v/>
      </c>
      <c r="DC128" s="3" t="str">
        <f t="shared" ca="1" si="586"/>
        <v/>
      </c>
      <c r="DD128" s="37" t="e">
        <f t="shared" ca="1" si="587"/>
        <v>#N/A</v>
      </c>
      <c r="DE128" s="3" t="str">
        <f t="shared" ca="1" si="623"/>
        <v/>
      </c>
      <c r="DF128" s="3">
        <f t="shared" ca="1" si="531"/>
        <v>0</v>
      </c>
      <c r="DG128" s="2">
        <f t="shared" ca="1" si="447"/>
        <v>0</v>
      </c>
      <c r="DH128" s="3" t="str">
        <f t="shared" ca="1" si="588"/>
        <v/>
      </c>
      <c r="DI128" s="3" t="str">
        <f t="shared" ca="1" si="568"/>
        <v/>
      </c>
      <c r="DJ128" s="3" t="str">
        <f t="shared" ca="1" si="589"/>
        <v/>
      </c>
      <c r="DK128" s="3" t="str">
        <f t="shared" ca="1" si="448"/>
        <v/>
      </c>
      <c r="DL128" s="37" t="e">
        <f t="shared" ca="1" si="590"/>
        <v>#N/A</v>
      </c>
      <c r="DN128" s="2" t="str">
        <f t="shared" si="373"/>
        <v xml:space="preserve"> </v>
      </c>
      <c r="DO128" s="3" t="str">
        <f t="shared" si="449"/>
        <v xml:space="preserve"> </v>
      </c>
      <c r="DP128" s="3" t="str">
        <f t="shared" si="450"/>
        <v xml:space="preserve"> </v>
      </c>
      <c r="DT128" s="37" t="e">
        <f t="shared" si="591"/>
        <v>#N/A</v>
      </c>
      <c r="DU128" s="7">
        <v>121</v>
      </c>
      <c r="DV128" s="7">
        <v>50</v>
      </c>
      <c r="DW128" s="7">
        <v>71</v>
      </c>
      <c r="DX128" s="7"/>
      <c r="DY128" s="7" t="e">
        <f t="shared" si="592"/>
        <v>#NUM!</v>
      </c>
      <c r="DZ128" s="7" t="e">
        <f t="shared" si="593"/>
        <v>#NUM!</v>
      </c>
      <c r="EA128" s="7" t="e">
        <f t="shared" si="594"/>
        <v>#NUM!</v>
      </c>
      <c r="EB128" s="7" t="e">
        <f t="shared" si="624"/>
        <v>#NUM!</v>
      </c>
      <c r="EC128" s="3" t="e">
        <f t="shared" si="595"/>
        <v>#NUM!</v>
      </c>
      <c r="ED128" s="3" t="str">
        <f t="shared" si="452"/>
        <v/>
      </c>
      <c r="EE128" s="3" t="e">
        <f t="shared" si="453"/>
        <v>#DIV/0!</v>
      </c>
      <c r="EF128" s="3" t="str">
        <f t="shared" si="454"/>
        <v/>
      </c>
      <c r="EG128" s="3" t="str">
        <f t="shared" si="455"/>
        <v/>
      </c>
      <c r="EH128" s="3" t="str">
        <f t="shared" si="456"/>
        <v/>
      </c>
      <c r="EI128" s="3" t="str">
        <f t="shared" si="457"/>
        <v/>
      </c>
      <c r="EJ128" s="3" t="e">
        <f t="shared" si="458"/>
        <v>#DIV/0!</v>
      </c>
      <c r="EK128" s="3" t="e">
        <f t="shared" si="459"/>
        <v>#DIV/0!</v>
      </c>
      <c r="EL128" s="3" t="str">
        <f t="shared" si="460"/>
        <v/>
      </c>
      <c r="EM128" s="3" t="str">
        <f t="shared" si="461"/>
        <v/>
      </c>
      <c r="EN128" s="3" t="str">
        <f t="shared" si="462"/>
        <v/>
      </c>
      <c r="EO128" s="3" t="e">
        <f t="shared" si="463"/>
        <v>#DIV/0!</v>
      </c>
      <c r="EP128" s="3" t="e">
        <f t="shared" si="464"/>
        <v>#DIV/0!</v>
      </c>
      <c r="EQ128" s="3" t="str">
        <f t="shared" si="465"/>
        <v/>
      </c>
      <c r="ER128" s="3" t="str">
        <f t="shared" si="466"/>
        <v/>
      </c>
      <c r="ES128" s="3" t="e">
        <f t="shared" si="467"/>
        <v>#DIV/0!</v>
      </c>
      <c r="ET128" s="3" t="e">
        <f t="shared" si="468"/>
        <v>#DIV/0!</v>
      </c>
      <c r="EU128" s="3" t="str">
        <f t="shared" si="469"/>
        <v/>
      </c>
      <c r="EV128" s="3" t="e">
        <f t="shared" si="470"/>
        <v>#DIV/0!</v>
      </c>
      <c r="EW128" s="3" t="e">
        <f t="shared" si="471"/>
        <v>#DIV/0!</v>
      </c>
      <c r="EX128" s="3" t="e">
        <f t="shared" si="472"/>
        <v>#NUM!</v>
      </c>
      <c r="EZ128" s="40">
        <f t="shared" si="596"/>
        <v>1</v>
      </c>
      <c r="FA128" s="9" t="e">
        <f t="shared" si="597"/>
        <v>#NUM!</v>
      </c>
      <c r="FB128" s="9" t="e">
        <f t="shared" si="598"/>
        <v>#N/A</v>
      </c>
      <c r="FC128" s="9" t="e">
        <f t="shared" si="599"/>
        <v>#N/A</v>
      </c>
      <c r="FD128" s="9" t="e">
        <f t="shared" si="600"/>
        <v>#N/A</v>
      </c>
      <c r="FE128" s="3" t="e">
        <f t="shared" si="473"/>
        <v>#NUM!</v>
      </c>
      <c r="FG128" s="3" t="str">
        <f t="shared" si="474"/>
        <v/>
      </c>
      <c r="FH128" s="3" t="e">
        <f t="shared" si="475"/>
        <v>#DIV/0!</v>
      </c>
      <c r="FI128" s="3" t="str">
        <f t="shared" si="476"/>
        <v/>
      </c>
      <c r="FJ128" s="3" t="str">
        <f t="shared" si="477"/>
        <v/>
      </c>
      <c r="FK128" s="3" t="str">
        <f t="shared" si="478"/>
        <v/>
      </c>
      <c r="FL128" s="3" t="str">
        <f t="shared" si="479"/>
        <v/>
      </c>
      <c r="FM128" s="3" t="e">
        <f t="shared" si="480"/>
        <v>#DIV/0!</v>
      </c>
      <c r="FN128" s="3" t="e">
        <f t="shared" si="481"/>
        <v>#DIV/0!</v>
      </c>
      <c r="FO128" s="3" t="str">
        <f t="shared" si="482"/>
        <v/>
      </c>
      <c r="FP128" s="3" t="str">
        <f t="shared" si="483"/>
        <v/>
      </c>
      <c r="FQ128" s="3" t="str">
        <f t="shared" si="484"/>
        <v/>
      </c>
      <c r="FR128" s="3" t="e">
        <f t="shared" si="485"/>
        <v>#DIV/0!</v>
      </c>
      <c r="FS128" s="3" t="e">
        <f t="shared" si="486"/>
        <v>#DIV/0!</v>
      </c>
      <c r="FT128" s="3" t="str">
        <f t="shared" si="487"/>
        <v/>
      </c>
      <c r="FU128" s="3" t="str">
        <f t="shared" si="488"/>
        <v/>
      </c>
      <c r="FV128" s="3" t="e">
        <f t="shared" si="489"/>
        <v>#DIV/0!</v>
      </c>
      <c r="FW128" s="3" t="e">
        <f t="shared" si="490"/>
        <v>#DIV/0!</v>
      </c>
      <c r="FX128" s="3" t="str">
        <f t="shared" si="491"/>
        <v/>
      </c>
      <c r="FY128" s="3" t="e">
        <f t="shared" si="492"/>
        <v>#DIV/0!</v>
      </c>
      <c r="FZ128" s="3" t="e">
        <f t="shared" si="493"/>
        <v>#DIV/0!</v>
      </c>
      <c r="GA128" s="3" t="e">
        <f t="shared" si="494"/>
        <v>#NUM!</v>
      </c>
      <c r="GB128" s="3" t="str">
        <f t="shared" si="495"/>
        <v/>
      </c>
      <c r="GC128" s="3" t="str">
        <f t="shared" si="496"/>
        <v/>
      </c>
      <c r="GD128" s="3" t="str">
        <f t="shared" si="497"/>
        <v/>
      </c>
      <c r="GE128" s="3" t="str">
        <f t="shared" si="498"/>
        <v/>
      </c>
      <c r="GF128" s="3" t="str">
        <f t="shared" si="499"/>
        <v/>
      </c>
      <c r="GG128" s="3" t="str">
        <f t="shared" si="500"/>
        <v/>
      </c>
      <c r="GI128" s="9" t="str">
        <f t="shared" si="532"/>
        <v/>
      </c>
      <c r="GJ128" s="9" t="str">
        <f t="shared" si="625"/>
        <v/>
      </c>
      <c r="GK128" s="9" t="str">
        <f t="shared" si="626"/>
        <v/>
      </c>
      <c r="GL128" s="41" t="e">
        <f t="shared" si="503"/>
        <v>#DIV/0!</v>
      </c>
      <c r="GM128" s="41" t="e">
        <f t="shared" si="504"/>
        <v>#DIV/0!</v>
      </c>
      <c r="GN128" s="41" t="e">
        <f t="shared" si="601"/>
        <v>#N/A</v>
      </c>
      <c r="GO128" s="41" t="e">
        <f t="shared" si="602"/>
        <v>#N/A</v>
      </c>
      <c r="GP128" s="3" t="e">
        <f t="shared" si="505"/>
        <v>#NUM!</v>
      </c>
      <c r="GQ128" s="55" t="e">
        <f t="shared" si="603"/>
        <v>#NUM!</v>
      </c>
      <c r="GR128" s="55" t="e">
        <f t="shared" si="604"/>
        <v>#NUM!</v>
      </c>
      <c r="GS128" s="3" t="e">
        <f t="shared" si="605"/>
        <v>#NUM!</v>
      </c>
      <c r="GT128" s="3" t="e">
        <f t="shared" si="606"/>
        <v>#NUM!</v>
      </c>
      <c r="GU128" s="3" t="e">
        <f t="shared" si="607"/>
        <v>#NUM!</v>
      </c>
      <c r="GV128" s="3" t="e">
        <f t="shared" si="608"/>
        <v>#NUM!</v>
      </c>
      <c r="GX128" s="37" t="e">
        <f t="shared" si="609"/>
        <v>#NUM!</v>
      </c>
      <c r="GZ128" s="3" t="e">
        <f t="shared" si="610"/>
        <v>#NUM!</v>
      </c>
      <c r="HA128" s="3" t="e">
        <f t="shared" ca="1" si="630"/>
        <v>#NUM!</v>
      </c>
      <c r="HB128" s="2" t="e">
        <f t="shared" ca="1" si="536"/>
        <v>#NUM!</v>
      </c>
      <c r="HC128" s="2" t="e">
        <f t="shared" ca="1" si="537"/>
        <v>#NUM!</v>
      </c>
      <c r="HD128" s="39" t="e">
        <f t="shared" ca="1" si="506"/>
        <v>#NUM!</v>
      </c>
      <c r="HF128" s="3" t="str">
        <f t="shared" si="611"/>
        <v/>
      </c>
      <c r="HG128" s="3" t="str">
        <f t="shared" si="612"/>
        <v/>
      </c>
      <c r="HH128" s="3" t="str">
        <f t="shared" ca="1" si="636"/>
        <v xml:space="preserve"> </v>
      </c>
      <c r="HI128" s="3" t="str">
        <f t="shared" ca="1" si="546"/>
        <v/>
      </c>
      <c r="HJ128" s="3" t="str">
        <f t="shared" ca="1" si="546"/>
        <v/>
      </c>
      <c r="HK128" s="3" t="str">
        <f t="shared" ca="1" si="546"/>
        <v/>
      </c>
      <c r="HL128" s="3" t="str">
        <f t="shared" ca="1" si="546"/>
        <v/>
      </c>
      <c r="HM128" s="3" t="str">
        <f t="shared" ca="1" si="547"/>
        <v/>
      </c>
      <c r="HN128" s="3" t="str">
        <f t="shared" ca="1" si="547"/>
        <v/>
      </c>
      <c r="HO128" s="3" t="str">
        <f t="shared" ca="1" si="547"/>
        <v/>
      </c>
      <c r="HP128" s="37" t="e">
        <f t="shared" ca="1" si="613"/>
        <v>#N/A</v>
      </c>
      <c r="HQ128" s="3" t="str">
        <f t="shared" ca="1" si="637"/>
        <v xml:space="preserve"> </v>
      </c>
      <c r="HR128" s="3" t="str">
        <f t="shared" ca="1" si="549"/>
        <v/>
      </c>
      <c r="HS128" s="3" t="str">
        <f t="shared" ca="1" si="549"/>
        <v/>
      </c>
      <c r="HT128" s="3" t="str">
        <f t="shared" ca="1" si="549"/>
        <v/>
      </c>
      <c r="HU128" s="3" t="str">
        <f t="shared" ca="1" si="549"/>
        <v/>
      </c>
      <c r="HV128" s="3" t="str">
        <f t="shared" ca="1" si="550"/>
        <v/>
      </c>
      <c r="HW128" s="3" t="str">
        <f t="shared" ca="1" si="550"/>
        <v/>
      </c>
      <c r="HX128" s="3" t="str">
        <f t="shared" ca="1" si="550"/>
        <v/>
      </c>
      <c r="HY128" s="37" t="e">
        <f t="shared" ca="1" si="614"/>
        <v>#N/A</v>
      </c>
      <c r="IA128" s="3" t="e">
        <f t="shared" ca="1" si="627"/>
        <v>#NUM!</v>
      </c>
      <c r="IB128" s="3" t="e">
        <f t="shared" ca="1" si="534"/>
        <v>#NUM!</v>
      </c>
      <c r="IC128" s="2" t="e">
        <f t="shared" ca="1" si="508"/>
        <v>#NUM!</v>
      </c>
      <c r="ID128" s="37" t="e">
        <f t="shared" ca="1" si="615"/>
        <v>#NUM!</v>
      </c>
      <c r="IE128" s="3" t="e">
        <f t="shared" ca="1" si="628"/>
        <v>#NUM!</v>
      </c>
      <c r="IF128" s="3" t="e">
        <f t="shared" ca="1" si="629"/>
        <v>#NUM!</v>
      </c>
      <c r="IG128" s="2" t="e">
        <f t="shared" ca="1" si="511"/>
        <v>#NUM!</v>
      </c>
      <c r="IH128" s="37" t="e">
        <f t="shared" ca="1" si="616"/>
        <v>#NUM!</v>
      </c>
      <c r="II128" s="3" t="e">
        <f t="shared" si="512"/>
        <v>#N/A</v>
      </c>
      <c r="IJ128" s="3" t="e">
        <f t="shared" si="513"/>
        <v>#N/A</v>
      </c>
      <c r="IK128" s="3" t="e">
        <f t="shared" ca="1" si="640"/>
        <v>#N/A</v>
      </c>
      <c r="IL128" s="3" t="e">
        <f t="shared" ca="1" si="558"/>
        <v>#N/A</v>
      </c>
      <c r="IM128" s="3" t="e">
        <f t="shared" ca="1" si="558"/>
        <v>#N/A</v>
      </c>
      <c r="IN128" s="3" t="e">
        <f t="shared" ca="1" si="558"/>
        <v>#N/A</v>
      </c>
      <c r="IO128" s="3" t="e">
        <f t="shared" ca="1" si="558"/>
        <v>#N/A</v>
      </c>
      <c r="IP128" s="3" t="e">
        <f t="shared" ca="1" si="559"/>
        <v>#N/A</v>
      </c>
      <c r="IQ128" s="3" t="e">
        <f t="shared" ca="1" si="559"/>
        <v>#N/A</v>
      </c>
      <c r="IR128" s="3" t="e">
        <f t="shared" ca="1" si="559"/>
        <v>#N/A</v>
      </c>
      <c r="IS128" s="3" t="e">
        <f t="shared" ca="1" si="559"/>
        <v>#N/A</v>
      </c>
      <c r="IT128" s="3" t="e">
        <f t="shared" ca="1" si="560"/>
        <v>#N/A</v>
      </c>
      <c r="IU128" s="3" t="e">
        <f t="shared" ca="1" si="560"/>
        <v>#N/A</v>
      </c>
      <c r="IV128" s="3" t="e">
        <f t="shared" ca="1" si="560"/>
        <v>#N/A</v>
      </c>
      <c r="IW128" s="3" t="e">
        <f t="shared" ca="1" si="560"/>
        <v>#N/A</v>
      </c>
      <c r="IX128" s="3" t="e">
        <f t="shared" ca="1" si="561"/>
        <v>#N/A</v>
      </c>
      <c r="IY128" s="3" t="e">
        <f t="shared" ca="1" si="561"/>
        <v>#N/A</v>
      </c>
      <c r="IZ128" s="37" t="e">
        <f t="shared" ca="1" si="617"/>
        <v>#N/A</v>
      </c>
      <c r="JB128" s="3" t="str">
        <f t="shared" si="514"/>
        <v/>
      </c>
      <c r="JC128" s="55" t="e">
        <f t="shared" si="618"/>
        <v>#NUM!</v>
      </c>
      <c r="JD128" s="41" t="e">
        <f t="shared" si="515"/>
        <v>#NUM!</v>
      </c>
      <c r="JE128" s="41" t="e">
        <f t="shared" si="516"/>
        <v>#NUM!</v>
      </c>
      <c r="JF128" s="3" t="e">
        <f t="shared" si="517"/>
        <v>#NUM!</v>
      </c>
      <c r="JG128" s="41" t="e">
        <f t="shared" si="518"/>
        <v>#NUM!</v>
      </c>
      <c r="JH128" s="41" t="e">
        <f t="shared" si="519"/>
        <v>#NUM!</v>
      </c>
      <c r="JJ128" s="37" t="e">
        <f t="shared" si="520"/>
        <v>#NUM!</v>
      </c>
      <c r="JL128" s="3" t="e">
        <f t="shared" si="521"/>
        <v>#NUM!</v>
      </c>
      <c r="JM128" s="3" t="e">
        <f t="shared" ca="1" si="631"/>
        <v>#NUM!</v>
      </c>
      <c r="JP128" s="37" t="e">
        <f t="shared" ca="1" si="522"/>
        <v>#NUM!</v>
      </c>
      <c r="JR128" s="37" t="str">
        <f t="shared" si="523"/>
        <v/>
      </c>
      <c r="JS128" s="3" t="str">
        <f t="shared" si="524"/>
        <v/>
      </c>
      <c r="JT128" s="3" t="str">
        <f t="shared" ca="1" si="638"/>
        <v xml:space="preserve"> </v>
      </c>
      <c r="JU128" s="3" t="str">
        <f t="shared" ca="1" si="552"/>
        <v/>
      </c>
      <c r="JV128" s="3" t="str">
        <f t="shared" ca="1" si="552"/>
        <v/>
      </c>
      <c r="JW128" s="3" t="str">
        <f t="shared" ca="1" si="552"/>
        <v/>
      </c>
      <c r="JX128" s="3" t="str">
        <f t="shared" ca="1" si="552"/>
        <v/>
      </c>
      <c r="JY128" s="3" t="str">
        <f t="shared" ca="1" si="553"/>
        <v/>
      </c>
      <c r="JZ128" s="3" t="str">
        <f t="shared" ca="1" si="553"/>
        <v/>
      </c>
      <c r="KA128" s="3" t="str">
        <f t="shared" ca="1" si="553"/>
        <v/>
      </c>
      <c r="KB128" s="3" t="e">
        <f t="shared" ca="1" si="525"/>
        <v>#N/A</v>
      </c>
      <c r="KC128" s="3" t="str">
        <f t="shared" ca="1" si="639"/>
        <v xml:space="preserve"> </v>
      </c>
      <c r="KD128" s="3" t="str">
        <f t="shared" ca="1" si="555"/>
        <v/>
      </c>
      <c r="KE128" s="3" t="str">
        <f t="shared" ca="1" si="555"/>
        <v/>
      </c>
      <c r="KF128" s="3" t="str">
        <f t="shared" ca="1" si="555"/>
        <v/>
      </c>
      <c r="KG128" s="3" t="str">
        <f t="shared" ca="1" si="555"/>
        <v/>
      </c>
      <c r="KH128" s="3" t="str">
        <f t="shared" ca="1" si="556"/>
        <v/>
      </c>
      <c r="KI128" s="3" t="str">
        <f t="shared" ca="1" si="556"/>
        <v/>
      </c>
      <c r="KJ128" s="3" t="str">
        <f t="shared" ca="1" si="556"/>
        <v/>
      </c>
      <c r="KK128" s="3" t="e">
        <f t="shared" ca="1" si="526"/>
        <v>#N/A</v>
      </c>
      <c r="KU128" s="3" t="e">
        <f t="shared" si="527"/>
        <v>#NUM!</v>
      </c>
      <c r="KV128" s="3" t="e">
        <f t="shared" si="528"/>
        <v>#NUM!</v>
      </c>
      <c r="KW128" s="3" t="e">
        <f t="shared" ca="1" si="641"/>
        <v>#NUM!</v>
      </c>
      <c r="KX128" s="3" t="e">
        <f t="shared" ca="1" si="563"/>
        <v>#NUM!</v>
      </c>
      <c r="KY128" s="3" t="e">
        <f t="shared" ca="1" si="563"/>
        <v>#NUM!</v>
      </c>
      <c r="KZ128" s="3" t="e">
        <f t="shared" ca="1" si="563"/>
        <v>#NUM!</v>
      </c>
      <c r="LA128" s="3" t="e">
        <f t="shared" ca="1" si="563"/>
        <v>#NUM!</v>
      </c>
      <c r="LB128" s="3" t="e">
        <f t="shared" ca="1" si="564"/>
        <v>#NUM!</v>
      </c>
      <c r="LC128" s="3" t="e">
        <f t="shared" ca="1" si="564"/>
        <v>#NUM!</v>
      </c>
      <c r="LD128" s="3" t="e">
        <f t="shared" ca="1" si="564"/>
        <v>#NUM!</v>
      </c>
      <c r="LE128" s="3" t="e">
        <f t="shared" ca="1" si="564"/>
        <v>#NUM!</v>
      </c>
      <c r="LF128" s="3" t="e">
        <f t="shared" ca="1" si="565"/>
        <v>#NUM!</v>
      </c>
      <c r="LG128" s="3" t="e">
        <f t="shared" ca="1" si="565"/>
        <v>#NUM!</v>
      </c>
      <c r="LH128" s="3" t="e">
        <f t="shared" ca="1" si="565"/>
        <v>#NUM!</v>
      </c>
      <c r="LI128" s="3" t="e">
        <f t="shared" ca="1" si="565"/>
        <v>#NUM!</v>
      </c>
      <c r="LJ128" s="3" t="e">
        <f t="shared" ca="1" si="566"/>
        <v>#NUM!</v>
      </c>
      <c r="LK128" s="3" t="e">
        <f t="shared" ca="1" si="566"/>
        <v>#NUM!</v>
      </c>
      <c r="LL128" s="37" t="e">
        <f t="shared" ca="1" si="619"/>
        <v>#NUM!</v>
      </c>
    </row>
    <row r="129" spans="1:324" s="3" customFormat="1">
      <c r="A129" s="42" t="e">
        <f>IF(D129="","",Data!C137)</f>
        <v>#N/A</v>
      </c>
      <c r="B129" s="5" t="e">
        <f>IF(D129="","",Data!B137)</f>
        <v>#N/A</v>
      </c>
      <c r="C129" s="3">
        <v>121</v>
      </c>
      <c r="D129" s="3" t="e">
        <f>IF(Data!C137="", NA(), Data!C137)</f>
        <v>#N/A</v>
      </c>
      <c r="E129" s="3" t="str">
        <f>IF(Data!C137="", " ", Data!D137)</f>
        <v xml:space="preserve"> </v>
      </c>
      <c r="F129" s="3" t="str">
        <f>IF(E129=" "," ",Data!F$26)</f>
        <v xml:space="preserve"> </v>
      </c>
      <c r="G129" s="3" t="str">
        <f>IF($C129&lt;Data!$F$37,"x"," ")</f>
        <v xml:space="preserve"> </v>
      </c>
      <c r="H129" s="3" t="e">
        <f>IF(I129="",#REF!,I129)</f>
        <v>#N/A</v>
      </c>
      <c r="I129" s="2" t="e">
        <f t="shared" si="403"/>
        <v>#N/A</v>
      </c>
      <c r="J129" s="3" t="str">
        <f>IF(AND(Data!$F$37&lt;&gt;""),IF(AD129=$E129,1,""))</f>
        <v/>
      </c>
      <c r="K129" s="3">
        <f>IF(AND(Data!$F$40&lt;&gt;""),IF(AE129=$E129,2,""))</f>
        <v>2</v>
      </c>
      <c r="L129" s="3" t="str">
        <f>IF(AND(Data!$F$43&lt;&gt;""),IF(AF129=$E129,3,""))</f>
        <v/>
      </c>
      <c r="M129" s="3" t="str">
        <f>IF(AND(Data!$F$46&lt;&gt;""),IF(AG129=$E129,4,""))</f>
        <v/>
      </c>
      <c r="N129" s="3" t="str">
        <f>IF(AND(Data!$F$49&lt;&gt;""),IF(AH129=$E129,5,""))</f>
        <v/>
      </c>
      <c r="O129" s="3" t="str">
        <f>IF(AND(Calc!$LQ$3&lt;&gt;""),IF(AI129=$E129,6,""))</f>
        <v/>
      </c>
      <c r="P129" s="3">
        <f t="shared" si="404"/>
        <v>2</v>
      </c>
      <c r="Q129" s="3">
        <f t="shared" si="405"/>
        <v>2</v>
      </c>
      <c r="R129" s="3" t="str">
        <f t="shared" si="406"/>
        <v/>
      </c>
      <c r="S129" s="3" t="str">
        <f t="shared" si="407"/>
        <v/>
      </c>
      <c r="T129" s="3" t="str">
        <f t="shared" si="408"/>
        <v/>
      </c>
      <c r="U129" s="3">
        <f t="shared" si="409"/>
        <v>2</v>
      </c>
      <c r="V129" s="3">
        <f t="shared" si="410"/>
        <v>2</v>
      </c>
      <c r="W129" s="3" t="str">
        <f t="shared" si="411"/>
        <v/>
      </c>
      <c r="X129" s="3" t="str">
        <f t="shared" si="412"/>
        <v/>
      </c>
      <c r="Y129" s="3">
        <f t="shared" si="413"/>
        <v>2</v>
      </c>
      <c r="Z129" s="3">
        <f t="shared" si="414"/>
        <v>2</v>
      </c>
      <c r="AA129" s="3" t="str">
        <f t="shared" si="415"/>
        <v/>
      </c>
      <c r="AB129" s="3">
        <f t="shared" si="416"/>
        <v>2</v>
      </c>
      <c r="AC129" s="49">
        <f t="shared" si="417"/>
        <v>2</v>
      </c>
      <c r="AD129" s="3" t="str">
        <f>IF($C129&lt;Data!$F$37,E129,"")</f>
        <v/>
      </c>
      <c r="AE129" s="3" t="str">
        <f>IF(AND($C129&gt;=Data!$F$37),IF($C129&lt;Data!$F$40,E129,""))</f>
        <v xml:space="preserve"> </v>
      </c>
      <c r="AF129" s="3" t="b">
        <f>IF(AND($C129&gt;=Data!$F$40),IF($C129&lt;Data!$F$43,E129,""))</f>
        <v>0</v>
      </c>
      <c r="AG129" s="3" t="b">
        <f>IF(AND($C129&gt;=Data!$F$43),IF($C129&lt;Data!$F$46,E129,""))</f>
        <v>0</v>
      </c>
      <c r="AH129" s="3" t="b">
        <f>IF(AND($C129&gt;=Data!$F$46),IF($C129&lt;Data!$F$49,E129,""))</f>
        <v>0</v>
      </c>
      <c r="AI129" s="3" t="b">
        <f>IF(AND($C129&gt;=Data!$F$49),IF($C129&lt;=Calc!$LQ$3,E129,""))</f>
        <v>0</v>
      </c>
      <c r="AJ129" s="3" t="str">
        <f t="shared" si="569"/>
        <v xml:space="preserve"> </v>
      </c>
      <c r="AK129" s="3" t="str">
        <f t="shared" si="350"/>
        <v/>
      </c>
      <c r="AL129" s="3" t="e">
        <f t="shared" si="418"/>
        <v>#NUM!</v>
      </c>
      <c r="AM129" s="3" t="str">
        <f t="shared" si="419"/>
        <v/>
      </c>
      <c r="AN129" s="3" t="str">
        <f t="shared" si="420"/>
        <v/>
      </c>
      <c r="AO129" s="3" t="str">
        <f t="shared" si="421"/>
        <v/>
      </c>
      <c r="AP129" s="3" t="str">
        <f t="shared" si="422"/>
        <v/>
      </c>
      <c r="AQ129" s="3" t="e">
        <f t="shared" si="632"/>
        <v>#NUM!</v>
      </c>
      <c r="AR129" s="3" t="e">
        <f t="shared" si="633"/>
        <v>#NUM!</v>
      </c>
      <c r="AS129" s="3" t="str">
        <f t="shared" si="634"/>
        <v/>
      </c>
      <c r="AT129" s="3" t="str">
        <f t="shared" si="423"/>
        <v/>
      </c>
      <c r="AU129" s="3" t="str">
        <f t="shared" si="424"/>
        <v/>
      </c>
      <c r="AV129" s="3" t="e">
        <f t="shared" si="425"/>
        <v>#NUM!</v>
      </c>
      <c r="AW129" s="3" t="e">
        <f t="shared" si="426"/>
        <v>#NUM!</v>
      </c>
      <c r="AX129" s="3" t="str">
        <f t="shared" si="427"/>
        <v/>
      </c>
      <c r="AY129" s="3" t="str">
        <f t="shared" si="428"/>
        <v/>
      </c>
      <c r="AZ129" s="3" t="e">
        <f t="shared" si="429"/>
        <v>#NUM!</v>
      </c>
      <c r="BA129" s="3" t="e">
        <f t="shared" si="430"/>
        <v>#NUM!</v>
      </c>
      <c r="BB129" s="3" t="str">
        <f t="shared" si="431"/>
        <v/>
      </c>
      <c r="BC129" s="3" t="e">
        <f t="shared" si="432"/>
        <v>#NUM!</v>
      </c>
      <c r="BD129" s="3" t="e">
        <f t="shared" si="433"/>
        <v>#NUM!</v>
      </c>
      <c r="BE129" s="3" t="e">
        <f t="shared" si="434"/>
        <v>#NUM!</v>
      </c>
      <c r="BF129" s="9" t="e">
        <f t="shared" si="570"/>
        <v>#N/A</v>
      </c>
      <c r="BG129" s="3" t="e">
        <f t="shared" si="571"/>
        <v>#N/A</v>
      </c>
      <c r="BH129" s="3" t="e">
        <f t="shared" si="642"/>
        <v>#N/A</v>
      </c>
      <c r="BI129" s="3" t="e">
        <f t="shared" si="435"/>
        <v>#NUM!</v>
      </c>
      <c r="BJ129" s="44" t="str">
        <f t="shared" si="436"/>
        <v/>
      </c>
      <c r="BK129" s="52">
        <f t="shared" si="572"/>
        <v>2</v>
      </c>
      <c r="BL129" s="52" t="str">
        <f t="shared" ca="1" si="635"/>
        <v xml:space="preserve"> </v>
      </c>
      <c r="BM129" s="52" t="str">
        <f t="shared" ca="1" si="539"/>
        <v xml:space="preserve"> </v>
      </c>
      <c r="BN129" s="52" t="str">
        <f t="shared" ca="1" si="539"/>
        <v xml:space="preserve"> </v>
      </c>
      <c r="BO129" s="52" t="str">
        <f t="shared" ca="1" si="539"/>
        <v xml:space="preserve"> </v>
      </c>
      <c r="BP129" s="52" t="str">
        <f t="shared" ca="1" si="539"/>
        <v xml:space="preserve"> </v>
      </c>
      <c r="BQ129" s="52" t="str">
        <f t="shared" ca="1" si="540"/>
        <v xml:space="preserve"> </v>
      </c>
      <c r="BR129" s="52" t="e">
        <f t="shared" ca="1" si="573"/>
        <v>#N/A</v>
      </c>
      <c r="BS129" s="52"/>
      <c r="BT129" s="3" t="str">
        <f t="shared" si="574"/>
        <v/>
      </c>
      <c r="BU129" s="3">
        <f t="shared" si="575"/>
        <v>0</v>
      </c>
      <c r="BV129" s="3">
        <f t="shared" si="437"/>
        <v>1</v>
      </c>
      <c r="BW129" s="3">
        <f t="shared" si="620"/>
        <v>0</v>
      </c>
      <c r="BX129" s="3" t="str">
        <f t="shared" ca="1" si="576"/>
        <v xml:space="preserve"> </v>
      </c>
      <c r="BY129" s="3" t="str">
        <f t="shared" ca="1" si="541"/>
        <v/>
      </c>
      <c r="BZ129" s="3" t="str">
        <f t="shared" ca="1" si="541"/>
        <v/>
      </c>
      <c r="CA129" s="3" t="str">
        <f t="shared" ca="1" si="541"/>
        <v/>
      </c>
      <c r="CB129" s="3" t="str">
        <f t="shared" ca="1" si="541"/>
        <v/>
      </c>
      <c r="CC129" s="3" t="str">
        <f t="shared" ca="1" si="542"/>
        <v/>
      </c>
      <c r="CD129" s="3" t="str">
        <f t="shared" ca="1" si="358"/>
        <v/>
      </c>
      <c r="CE129" s="3" t="str">
        <f t="shared" ca="1" si="577"/>
        <v/>
      </c>
      <c r="CF129" s="3" t="str">
        <f t="shared" si="578"/>
        <v/>
      </c>
      <c r="CG129" s="37" t="e">
        <f t="shared" ca="1" si="579"/>
        <v>#N/A</v>
      </c>
      <c r="CH129" s="3" t="str">
        <f t="shared" si="580"/>
        <v/>
      </c>
      <c r="CI129" s="3">
        <f t="shared" si="439"/>
        <v>0</v>
      </c>
      <c r="CJ129" s="3">
        <f t="shared" si="529"/>
        <v>1</v>
      </c>
      <c r="CK129" s="3">
        <f t="shared" si="621"/>
        <v>0</v>
      </c>
      <c r="CL129" s="3" t="str">
        <f t="shared" ca="1" si="581"/>
        <v xml:space="preserve"> </v>
      </c>
      <c r="CM129" s="3" t="str">
        <f t="shared" ca="1" si="543"/>
        <v/>
      </c>
      <c r="CN129" s="3" t="str">
        <f t="shared" ca="1" si="543"/>
        <v/>
      </c>
      <c r="CO129" s="3" t="str">
        <f t="shared" ca="1" si="543"/>
        <v/>
      </c>
      <c r="CP129" s="3" t="str">
        <f t="shared" ca="1" si="543"/>
        <v/>
      </c>
      <c r="CQ129" s="3" t="str">
        <f t="shared" ca="1" si="544"/>
        <v/>
      </c>
      <c r="CR129" s="3" t="str">
        <f t="shared" ca="1" si="441"/>
        <v/>
      </c>
      <c r="CS129" s="3" t="str">
        <f t="shared" ca="1" si="582"/>
        <v/>
      </c>
      <c r="CT129" s="3" t="str">
        <f t="shared" si="442"/>
        <v/>
      </c>
      <c r="CU129" s="37" t="e">
        <f t="shared" ca="1" si="443"/>
        <v>#N/A</v>
      </c>
      <c r="CW129" s="3" t="str">
        <f t="shared" ca="1" si="622"/>
        <v/>
      </c>
      <c r="CX129" s="3">
        <f t="shared" ca="1" si="530"/>
        <v>0</v>
      </c>
      <c r="CY129" s="2">
        <f t="shared" ca="1" si="445"/>
        <v>0</v>
      </c>
      <c r="CZ129" s="3" t="str">
        <f t="shared" ca="1" si="583"/>
        <v/>
      </c>
      <c r="DA129" s="3" t="str">
        <f t="shared" ca="1" si="584"/>
        <v/>
      </c>
      <c r="DB129" s="3" t="str">
        <f t="shared" ca="1" si="585"/>
        <v/>
      </c>
      <c r="DC129" s="3" t="str">
        <f t="shared" ca="1" si="586"/>
        <v/>
      </c>
      <c r="DD129" s="37" t="e">
        <f t="shared" ca="1" si="587"/>
        <v>#N/A</v>
      </c>
      <c r="DE129" s="3" t="str">
        <f t="shared" ca="1" si="623"/>
        <v/>
      </c>
      <c r="DF129" s="3">
        <f t="shared" ca="1" si="531"/>
        <v>0</v>
      </c>
      <c r="DG129" s="2">
        <f t="shared" ca="1" si="447"/>
        <v>0</v>
      </c>
      <c r="DH129" s="3" t="str">
        <f t="shared" ca="1" si="588"/>
        <v/>
      </c>
      <c r="DI129" s="3" t="str">
        <f t="shared" ca="1" si="568"/>
        <v/>
      </c>
      <c r="DJ129" s="3" t="str">
        <f t="shared" ca="1" si="589"/>
        <v/>
      </c>
      <c r="DK129" s="3" t="str">
        <f t="shared" ca="1" si="448"/>
        <v/>
      </c>
      <c r="DL129" s="37" t="e">
        <f t="shared" ca="1" si="590"/>
        <v>#N/A</v>
      </c>
      <c r="DN129" s="2" t="str">
        <f t="shared" si="373"/>
        <v xml:space="preserve"> </v>
      </c>
      <c r="DO129" s="3" t="str">
        <f t="shared" si="449"/>
        <v xml:space="preserve"> </v>
      </c>
      <c r="DP129" s="3" t="str">
        <f t="shared" si="450"/>
        <v xml:space="preserve"> </v>
      </c>
      <c r="DT129" s="37" t="e">
        <f t="shared" si="591"/>
        <v>#N/A</v>
      </c>
      <c r="DU129" s="7">
        <v>122</v>
      </c>
      <c r="DV129" s="7">
        <v>51</v>
      </c>
      <c r="DW129" s="7">
        <v>72</v>
      </c>
      <c r="DX129" s="7"/>
      <c r="DY129" s="7" t="e">
        <f t="shared" si="592"/>
        <v>#NUM!</v>
      </c>
      <c r="DZ129" s="7" t="e">
        <f t="shared" si="593"/>
        <v>#NUM!</v>
      </c>
      <c r="EA129" s="7" t="e">
        <f t="shared" si="594"/>
        <v>#NUM!</v>
      </c>
      <c r="EB129" s="7" t="e">
        <f t="shared" si="624"/>
        <v>#NUM!</v>
      </c>
      <c r="EC129" s="3" t="e">
        <f t="shared" si="595"/>
        <v>#NUM!</v>
      </c>
      <c r="ED129" s="3" t="str">
        <f t="shared" si="452"/>
        <v/>
      </c>
      <c r="EE129" s="3" t="e">
        <f t="shared" si="453"/>
        <v>#DIV/0!</v>
      </c>
      <c r="EF129" s="3" t="str">
        <f t="shared" si="454"/>
        <v/>
      </c>
      <c r="EG129" s="3" t="str">
        <f t="shared" si="455"/>
        <v/>
      </c>
      <c r="EH129" s="3" t="str">
        <f t="shared" si="456"/>
        <v/>
      </c>
      <c r="EI129" s="3" t="str">
        <f t="shared" si="457"/>
        <v/>
      </c>
      <c r="EJ129" s="3" t="e">
        <f t="shared" si="458"/>
        <v>#DIV/0!</v>
      </c>
      <c r="EK129" s="3" t="e">
        <f t="shared" si="459"/>
        <v>#DIV/0!</v>
      </c>
      <c r="EL129" s="3" t="str">
        <f t="shared" si="460"/>
        <v/>
      </c>
      <c r="EM129" s="3" t="str">
        <f t="shared" si="461"/>
        <v/>
      </c>
      <c r="EN129" s="3" t="str">
        <f t="shared" si="462"/>
        <v/>
      </c>
      <c r="EO129" s="3" t="e">
        <f t="shared" si="463"/>
        <v>#DIV/0!</v>
      </c>
      <c r="EP129" s="3" t="e">
        <f t="shared" si="464"/>
        <v>#DIV/0!</v>
      </c>
      <c r="EQ129" s="3" t="str">
        <f t="shared" si="465"/>
        <v/>
      </c>
      <c r="ER129" s="3" t="str">
        <f t="shared" si="466"/>
        <v/>
      </c>
      <c r="ES129" s="3" t="e">
        <f t="shared" si="467"/>
        <v>#DIV/0!</v>
      </c>
      <c r="ET129" s="3" t="e">
        <f t="shared" si="468"/>
        <v>#DIV/0!</v>
      </c>
      <c r="EU129" s="3" t="str">
        <f t="shared" si="469"/>
        <v/>
      </c>
      <c r="EV129" s="3" t="e">
        <f t="shared" si="470"/>
        <v>#DIV/0!</v>
      </c>
      <c r="EW129" s="3" t="e">
        <f t="shared" si="471"/>
        <v>#DIV/0!</v>
      </c>
      <c r="EX129" s="3" t="e">
        <f t="shared" si="472"/>
        <v>#NUM!</v>
      </c>
      <c r="EZ129" s="40">
        <f t="shared" si="596"/>
        <v>1</v>
      </c>
      <c r="FA129" s="9" t="e">
        <f t="shared" si="597"/>
        <v>#NUM!</v>
      </c>
      <c r="FB129" s="9" t="e">
        <f t="shared" si="598"/>
        <v>#N/A</v>
      </c>
      <c r="FC129" s="9" t="e">
        <f t="shared" si="599"/>
        <v>#N/A</v>
      </c>
      <c r="FD129" s="9" t="e">
        <f t="shared" si="600"/>
        <v>#N/A</v>
      </c>
      <c r="FE129" s="3" t="e">
        <f t="shared" si="473"/>
        <v>#NUM!</v>
      </c>
      <c r="FG129" s="3" t="str">
        <f t="shared" si="474"/>
        <v/>
      </c>
      <c r="FH129" s="3" t="e">
        <f t="shared" si="475"/>
        <v>#DIV/0!</v>
      </c>
      <c r="FI129" s="3" t="str">
        <f t="shared" si="476"/>
        <v/>
      </c>
      <c r="FJ129" s="3" t="str">
        <f t="shared" si="477"/>
        <v/>
      </c>
      <c r="FK129" s="3" t="str">
        <f t="shared" si="478"/>
        <v/>
      </c>
      <c r="FL129" s="3" t="str">
        <f t="shared" si="479"/>
        <v/>
      </c>
      <c r="FM129" s="3" t="e">
        <f t="shared" si="480"/>
        <v>#DIV/0!</v>
      </c>
      <c r="FN129" s="3" t="e">
        <f t="shared" si="481"/>
        <v>#DIV/0!</v>
      </c>
      <c r="FO129" s="3" t="str">
        <f t="shared" si="482"/>
        <v/>
      </c>
      <c r="FP129" s="3" t="str">
        <f t="shared" si="483"/>
        <v/>
      </c>
      <c r="FQ129" s="3" t="str">
        <f t="shared" si="484"/>
        <v/>
      </c>
      <c r="FR129" s="3" t="e">
        <f t="shared" si="485"/>
        <v>#DIV/0!</v>
      </c>
      <c r="FS129" s="3" t="e">
        <f t="shared" si="486"/>
        <v>#DIV/0!</v>
      </c>
      <c r="FT129" s="3" t="str">
        <f t="shared" si="487"/>
        <v/>
      </c>
      <c r="FU129" s="3" t="str">
        <f t="shared" si="488"/>
        <v/>
      </c>
      <c r="FV129" s="3" t="e">
        <f t="shared" si="489"/>
        <v>#DIV/0!</v>
      </c>
      <c r="FW129" s="3" t="e">
        <f t="shared" si="490"/>
        <v>#DIV/0!</v>
      </c>
      <c r="FX129" s="3" t="str">
        <f t="shared" si="491"/>
        <v/>
      </c>
      <c r="FY129" s="3" t="e">
        <f t="shared" si="492"/>
        <v>#DIV/0!</v>
      </c>
      <c r="FZ129" s="3" t="e">
        <f t="shared" si="493"/>
        <v>#DIV/0!</v>
      </c>
      <c r="GA129" s="3" t="e">
        <f t="shared" si="494"/>
        <v>#NUM!</v>
      </c>
      <c r="GB129" s="3" t="str">
        <f t="shared" si="495"/>
        <v/>
      </c>
      <c r="GC129" s="3" t="str">
        <f t="shared" si="496"/>
        <v/>
      </c>
      <c r="GD129" s="3" t="str">
        <f t="shared" si="497"/>
        <v/>
      </c>
      <c r="GE129" s="3" t="str">
        <f t="shared" si="498"/>
        <v/>
      </c>
      <c r="GF129" s="3" t="str">
        <f t="shared" si="499"/>
        <v/>
      </c>
      <c r="GG129" s="3" t="str">
        <f t="shared" si="500"/>
        <v/>
      </c>
      <c r="GI129" s="9" t="str">
        <f t="shared" si="532"/>
        <v/>
      </c>
      <c r="GJ129" s="9" t="str">
        <f t="shared" si="625"/>
        <v/>
      </c>
      <c r="GK129" s="9" t="str">
        <f t="shared" si="626"/>
        <v/>
      </c>
      <c r="GL129" s="41" t="e">
        <f t="shared" si="503"/>
        <v>#DIV/0!</v>
      </c>
      <c r="GM129" s="41" t="e">
        <f t="shared" si="504"/>
        <v>#DIV/0!</v>
      </c>
      <c r="GN129" s="41" t="e">
        <f t="shared" si="601"/>
        <v>#N/A</v>
      </c>
      <c r="GO129" s="41" t="e">
        <f t="shared" si="602"/>
        <v>#N/A</v>
      </c>
      <c r="GP129" s="3" t="e">
        <f t="shared" si="505"/>
        <v>#NUM!</v>
      </c>
      <c r="GQ129" s="55" t="e">
        <f t="shared" si="603"/>
        <v>#NUM!</v>
      </c>
      <c r="GR129" s="55" t="e">
        <f t="shared" si="604"/>
        <v>#NUM!</v>
      </c>
      <c r="GS129" s="3" t="e">
        <f t="shared" si="605"/>
        <v>#NUM!</v>
      </c>
      <c r="GT129" s="3" t="e">
        <f t="shared" si="606"/>
        <v>#NUM!</v>
      </c>
      <c r="GU129" s="3" t="e">
        <f t="shared" si="607"/>
        <v>#NUM!</v>
      </c>
      <c r="GV129" s="3" t="e">
        <f t="shared" si="608"/>
        <v>#NUM!</v>
      </c>
      <c r="GX129" s="37" t="e">
        <f t="shared" si="609"/>
        <v>#NUM!</v>
      </c>
      <c r="GZ129" s="3" t="e">
        <f t="shared" si="610"/>
        <v>#NUM!</v>
      </c>
      <c r="HA129" s="3" t="e">
        <f t="shared" ca="1" si="630"/>
        <v>#NUM!</v>
      </c>
      <c r="HB129" s="2" t="e">
        <f t="shared" ca="1" si="536"/>
        <v>#NUM!</v>
      </c>
      <c r="HC129" s="2" t="e">
        <f t="shared" ca="1" si="537"/>
        <v>#NUM!</v>
      </c>
      <c r="HD129" s="39" t="e">
        <f t="shared" ca="1" si="506"/>
        <v>#NUM!</v>
      </c>
      <c r="HF129" s="3" t="str">
        <f t="shared" si="611"/>
        <v/>
      </c>
      <c r="HG129" s="3" t="str">
        <f t="shared" si="612"/>
        <v/>
      </c>
      <c r="HH129" s="3" t="str">
        <f t="shared" ca="1" si="636"/>
        <v xml:space="preserve"> </v>
      </c>
      <c r="HI129" s="3" t="str">
        <f t="shared" ca="1" si="546"/>
        <v/>
      </c>
      <c r="HJ129" s="3" t="str">
        <f t="shared" ca="1" si="546"/>
        <v/>
      </c>
      <c r="HK129" s="3" t="str">
        <f t="shared" ca="1" si="546"/>
        <v/>
      </c>
      <c r="HL129" s="3" t="str">
        <f t="shared" ca="1" si="546"/>
        <v/>
      </c>
      <c r="HM129" s="3" t="str">
        <f t="shared" ca="1" si="547"/>
        <v/>
      </c>
      <c r="HN129" s="3" t="str">
        <f t="shared" ca="1" si="547"/>
        <v/>
      </c>
      <c r="HO129" s="3" t="str">
        <f t="shared" ca="1" si="547"/>
        <v/>
      </c>
      <c r="HP129" s="37" t="e">
        <f t="shared" ca="1" si="613"/>
        <v>#N/A</v>
      </c>
      <c r="HQ129" s="3" t="str">
        <f t="shared" ca="1" si="637"/>
        <v xml:space="preserve"> </v>
      </c>
      <c r="HR129" s="3" t="str">
        <f t="shared" ca="1" si="549"/>
        <v/>
      </c>
      <c r="HS129" s="3" t="str">
        <f t="shared" ca="1" si="549"/>
        <v/>
      </c>
      <c r="HT129" s="3" t="str">
        <f t="shared" ca="1" si="549"/>
        <v/>
      </c>
      <c r="HU129" s="3" t="str">
        <f t="shared" ca="1" si="549"/>
        <v/>
      </c>
      <c r="HV129" s="3" t="str">
        <f t="shared" ca="1" si="550"/>
        <v/>
      </c>
      <c r="HW129" s="3" t="str">
        <f t="shared" ca="1" si="550"/>
        <v/>
      </c>
      <c r="HX129" s="3" t="str">
        <f t="shared" ca="1" si="550"/>
        <v/>
      </c>
      <c r="HY129" s="37" t="e">
        <f t="shared" ca="1" si="614"/>
        <v>#N/A</v>
      </c>
      <c r="IA129" s="3" t="e">
        <f t="shared" ca="1" si="627"/>
        <v>#NUM!</v>
      </c>
      <c r="IB129" s="3" t="e">
        <f t="shared" ca="1" si="534"/>
        <v>#NUM!</v>
      </c>
      <c r="IC129" s="2" t="e">
        <f t="shared" ca="1" si="508"/>
        <v>#NUM!</v>
      </c>
      <c r="ID129" s="37" t="e">
        <f t="shared" ca="1" si="615"/>
        <v>#NUM!</v>
      </c>
      <c r="IE129" s="3" t="e">
        <f t="shared" ca="1" si="628"/>
        <v>#NUM!</v>
      </c>
      <c r="IF129" s="3" t="e">
        <f t="shared" ca="1" si="629"/>
        <v>#NUM!</v>
      </c>
      <c r="IG129" s="2" t="e">
        <f t="shared" ca="1" si="511"/>
        <v>#NUM!</v>
      </c>
      <c r="IH129" s="37" t="e">
        <f t="shared" ca="1" si="616"/>
        <v>#NUM!</v>
      </c>
      <c r="II129" s="3" t="e">
        <f t="shared" si="512"/>
        <v>#N/A</v>
      </c>
      <c r="IJ129" s="3" t="e">
        <f t="shared" si="513"/>
        <v>#N/A</v>
      </c>
      <c r="IK129" s="3" t="e">
        <f t="shared" ca="1" si="640"/>
        <v>#N/A</v>
      </c>
      <c r="IL129" s="3" t="e">
        <f t="shared" ca="1" si="558"/>
        <v>#N/A</v>
      </c>
      <c r="IM129" s="3" t="e">
        <f t="shared" ca="1" si="558"/>
        <v>#N/A</v>
      </c>
      <c r="IN129" s="3" t="e">
        <f t="shared" ca="1" si="558"/>
        <v>#N/A</v>
      </c>
      <c r="IO129" s="3" t="e">
        <f t="shared" ca="1" si="558"/>
        <v>#N/A</v>
      </c>
      <c r="IP129" s="3" t="e">
        <f t="shared" ca="1" si="559"/>
        <v>#N/A</v>
      </c>
      <c r="IQ129" s="3" t="e">
        <f t="shared" ca="1" si="559"/>
        <v>#N/A</v>
      </c>
      <c r="IR129" s="3" t="e">
        <f t="shared" ca="1" si="559"/>
        <v>#N/A</v>
      </c>
      <c r="IS129" s="3" t="e">
        <f t="shared" ca="1" si="559"/>
        <v>#N/A</v>
      </c>
      <c r="IT129" s="3" t="e">
        <f t="shared" ca="1" si="560"/>
        <v>#N/A</v>
      </c>
      <c r="IU129" s="3" t="e">
        <f t="shared" ca="1" si="560"/>
        <v>#N/A</v>
      </c>
      <c r="IV129" s="3" t="e">
        <f t="shared" ca="1" si="560"/>
        <v>#N/A</v>
      </c>
      <c r="IW129" s="3" t="e">
        <f t="shared" ca="1" si="560"/>
        <v>#N/A</v>
      </c>
      <c r="IX129" s="3" t="e">
        <f t="shared" ca="1" si="561"/>
        <v>#N/A</v>
      </c>
      <c r="IY129" s="3" t="e">
        <f t="shared" ca="1" si="561"/>
        <v>#N/A</v>
      </c>
      <c r="IZ129" s="37" t="e">
        <f t="shared" ca="1" si="617"/>
        <v>#N/A</v>
      </c>
      <c r="JB129" s="3" t="str">
        <f t="shared" si="514"/>
        <v/>
      </c>
      <c r="JC129" s="55" t="e">
        <f t="shared" si="618"/>
        <v>#NUM!</v>
      </c>
      <c r="JD129" s="41" t="e">
        <f t="shared" si="515"/>
        <v>#NUM!</v>
      </c>
      <c r="JE129" s="41" t="e">
        <f t="shared" si="516"/>
        <v>#NUM!</v>
      </c>
      <c r="JF129" s="3" t="e">
        <f t="shared" si="517"/>
        <v>#NUM!</v>
      </c>
      <c r="JG129" s="41" t="e">
        <f t="shared" si="518"/>
        <v>#NUM!</v>
      </c>
      <c r="JH129" s="41" t="e">
        <f t="shared" si="519"/>
        <v>#NUM!</v>
      </c>
      <c r="JJ129" s="37" t="e">
        <f t="shared" si="520"/>
        <v>#NUM!</v>
      </c>
      <c r="JL129" s="3" t="e">
        <f t="shared" si="521"/>
        <v>#NUM!</v>
      </c>
      <c r="JM129" s="3" t="e">
        <f t="shared" ca="1" si="631"/>
        <v>#NUM!</v>
      </c>
      <c r="JP129" s="37" t="e">
        <f t="shared" ca="1" si="522"/>
        <v>#NUM!</v>
      </c>
      <c r="JR129" s="37" t="str">
        <f t="shared" si="523"/>
        <v/>
      </c>
      <c r="JS129" s="3" t="str">
        <f t="shared" si="524"/>
        <v/>
      </c>
      <c r="JT129" s="3" t="str">
        <f t="shared" ca="1" si="638"/>
        <v xml:space="preserve"> </v>
      </c>
      <c r="JU129" s="3" t="str">
        <f t="shared" ca="1" si="552"/>
        <v/>
      </c>
      <c r="JV129" s="3" t="str">
        <f t="shared" ca="1" si="552"/>
        <v/>
      </c>
      <c r="JW129" s="3" t="str">
        <f t="shared" ca="1" si="552"/>
        <v/>
      </c>
      <c r="JX129" s="3" t="str">
        <f t="shared" ca="1" si="552"/>
        <v/>
      </c>
      <c r="JY129" s="3" t="str">
        <f t="shared" ca="1" si="553"/>
        <v/>
      </c>
      <c r="JZ129" s="3" t="str">
        <f t="shared" ca="1" si="553"/>
        <v/>
      </c>
      <c r="KA129" s="3" t="str">
        <f t="shared" ca="1" si="553"/>
        <v/>
      </c>
      <c r="KB129" s="3" t="e">
        <f t="shared" ca="1" si="525"/>
        <v>#N/A</v>
      </c>
      <c r="KC129" s="3" t="str">
        <f t="shared" ca="1" si="639"/>
        <v xml:space="preserve"> </v>
      </c>
      <c r="KD129" s="3" t="str">
        <f t="shared" ca="1" si="555"/>
        <v/>
      </c>
      <c r="KE129" s="3" t="str">
        <f t="shared" ca="1" si="555"/>
        <v/>
      </c>
      <c r="KF129" s="3" t="str">
        <f t="shared" ca="1" si="555"/>
        <v/>
      </c>
      <c r="KG129" s="3" t="str">
        <f t="shared" ca="1" si="555"/>
        <v/>
      </c>
      <c r="KH129" s="3" t="str">
        <f t="shared" ca="1" si="556"/>
        <v/>
      </c>
      <c r="KI129" s="3" t="str">
        <f t="shared" ca="1" si="556"/>
        <v/>
      </c>
      <c r="KJ129" s="3" t="str">
        <f t="shared" ca="1" si="556"/>
        <v/>
      </c>
      <c r="KK129" s="3" t="e">
        <f t="shared" ca="1" si="526"/>
        <v>#N/A</v>
      </c>
      <c r="KU129" s="3" t="e">
        <f t="shared" si="527"/>
        <v>#NUM!</v>
      </c>
      <c r="KV129" s="3" t="e">
        <f t="shared" si="528"/>
        <v>#NUM!</v>
      </c>
      <c r="KW129" s="3" t="e">
        <f t="shared" ca="1" si="641"/>
        <v>#NUM!</v>
      </c>
      <c r="KX129" s="3" t="e">
        <f t="shared" ca="1" si="563"/>
        <v>#NUM!</v>
      </c>
      <c r="KY129" s="3" t="e">
        <f t="shared" ca="1" si="563"/>
        <v>#NUM!</v>
      </c>
      <c r="KZ129" s="3" t="e">
        <f t="shared" ca="1" si="563"/>
        <v>#NUM!</v>
      </c>
      <c r="LA129" s="3" t="e">
        <f t="shared" ca="1" si="563"/>
        <v>#NUM!</v>
      </c>
      <c r="LB129" s="3" t="e">
        <f t="shared" ca="1" si="564"/>
        <v>#NUM!</v>
      </c>
      <c r="LC129" s="3" t="e">
        <f t="shared" ca="1" si="564"/>
        <v>#NUM!</v>
      </c>
      <c r="LD129" s="3" t="e">
        <f t="shared" ca="1" si="564"/>
        <v>#NUM!</v>
      </c>
      <c r="LE129" s="3" t="e">
        <f t="shared" ca="1" si="564"/>
        <v>#NUM!</v>
      </c>
      <c r="LF129" s="3" t="e">
        <f t="shared" ca="1" si="565"/>
        <v>#NUM!</v>
      </c>
      <c r="LG129" s="3" t="e">
        <f t="shared" ca="1" si="565"/>
        <v>#NUM!</v>
      </c>
      <c r="LH129" s="3" t="e">
        <f t="shared" ca="1" si="565"/>
        <v>#NUM!</v>
      </c>
      <c r="LI129" s="3" t="e">
        <f t="shared" ca="1" si="565"/>
        <v>#NUM!</v>
      </c>
      <c r="LJ129" s="3" t="e">
        <f t="shared" ca="1" si="566"/>
        <v>#NUM!</v>
      </c>
      <c r="LK129" s="3" t="e">
        <f t="shared" ca="1" si="566"/>
        <v>#NUM!</v>
      </c>
      <c r="LL129" s="37" t="e">
        <f t="shared" ca="1" si="619"/>
        <v>#NUM!</v>
      </c>
    </row>
    <row r="130" spans="1:324" s="3" customFormat="1">
      <c r="A130" s="42" t="e">
        <f>IF(D130="","",Data!C138)</f>
        <v>#N/A</v>
      </c>
      <c r="B130" s="5" t="e">
        <f>IF(D130="","",Data!B138)</f>
        <v>#N/A</v>
      </c>
      <c r="C130" s="3">
        <v>122</v>
      </c>
      <c r="D130" s="3" t="e">
        <f>IF(Data!C138="", NA(), Data!C138)</f>
        <v>#N/A</v>
      </c>
      <c r="E130" s="3" t="str">
        <f>IF(Data!C138="", " ", Data!D138)</f>
        <v xml:space="preserve"> </v>
      </c>
      <c r="F130" s="3" t="str">
        <f>IF(E130=" "," ",Data!F$26)</f>
        <v xml:space="preserve"> </v>
      </c>
      <c r="G130" s="3" t="str">
        <f>IF($C130&lt;Data!$F$37,"x"," ")</f>
        <v xml:space="preserve"> </v>
      </c>
      <c r="H130" s="3" t="e">
        <f>IF(I130="",#REF!,I130)</f>
        <v>#N/A</v>
      </c>
      <c r="I130" s="2" t="e">
        <f t="shared" si="403"/>
        <v>#N/A</v>
      </c>
      <c r="J130" s="3" t="str">
        <f>IF(AND(Data!$F$37&lt;&gt;""),IF(AD130=$E130,1,""))</f>
        <v/>
      </c>
      <c r="K130" s="3">
        <f>IF(AND(Data!$F$40&lt;&gt;""),IF(AE130=$E130,2,""))</f>
        <v>2</v>
      </c>
      <c r="L130" s="3" t="str">
        <f>IF(AND(Data!$F$43&lt;&gt;""),IF(AF130=$E130,3,""))</f>
        <v/>
      </c>
      <c r="M130" s="3" t="str">
        <f>IF(AND(Data!$F$46&lt;&gt;""),IF(AG130=$E130,4,""))</f>
        <v/>
      </c>
      <c r="N130" s="3" t="str">
        <f>IF(AND(Data!$F$49&lt;&gt;""),IF(AH130=$E130,5,""))</f>
        <v/>
      </c>
      <c r="O130" s="3" t="str">
        <f>IF(AND(Calc!$LQ$3&lt;&gt;""),IF(AI130=$E130,6,""))</f>
        <v/>
      </c>
      <c r="P130" s="3">
        <f t="shared" si="404"/>
        <v>2</v>
      </c>
      <c r="Q130" s="3">
        <f t="shared" si="405"/>
        <v>2</v>
      </c>
      <c r="R130" s="3" t="str">
        <f t="shared" si="406"/>
        <v/>
      </c>
      <c r="S130" s="3" t="str">
        <f t="shared" si="407"/>
        <v/>
      </c>
      <c r="T130" s="3" t="str">
        <f t="shared" si="408"/>
        <v/>
      </c>
      <c r="U130" s="3">
        <f t="shared" si="409"/>
        <v>2</v>
      </c>
      <c r="V130" s="3">
        <f t="shared" si="410"/>
        <v>2</v>
      </c>
      <c r="W130" s="3" t="str">
        <f t="shared" si="411"/>
        <v/>
      </c>
      <c r="X130" s="3" t="str">
        <f t="shared" si="412"/>
        <v/>
      </c>
      <c r="Y130" s="3">
        <f t="shared" si="413"/>
        <v>2</v>
      </c>
      <c r="Z130" s="3">
        <f t="shared" si="414"/>
        <v>2</v>
      </c>
      <c r="AA130" s="3" t="str">
        <f t="shared" si="415"/>
        <v/>
      </c>
      <c r="AB130" s="3">
        <f t="shared" si="416"/>
        <v>2</v>
      </c>
      <c r="AC130" s="49">
        <f t="shared" si="417"/>
        <v>2</v>
      </c>
      <c r="AD130" s="3" t="str">
        <f>IF($C130&lt;Data!$F$37,E130,"")</f>
        <v/>
      </c>
      <c r="AE130" s="3" t="str">
        <f>IF(AND($C130&gt;=Data!$F$37),IF($C130&lt;Data!$F$40,E130,""))</f>
        <v xml:space="preserve"> </v>
      </c>
      <c r="AF130" s="3" t="b">
        <f>IF(AND($C130&gt;=Data!$F$40),IF($C130&lt;Data!$F$43,E130,""))</f>
        <v>0</v>
      </c>
      <c r="AG130" s="3" t="b">
        <f>IF(AND($C130&gt;=Data!$F$43),IF($C130&lt;Data!$F$46,E130,""))</f>
        <v>0</v>
      </c>
      <c r="AH130" s="3" t="b">
        <f>IF(AND($C130&gt;=Data!$F$46),IF($C130&lt;Data!$F$49,E130,""))</f>
        <v>0</v>
      </c>
      <c r="AI130" s="3" t="b">
        <f>IF(AND($C130&gt;=Data!$F$49),IF($C130&lt;=Calc!$LQ$3,E130,""))</f>
        <v>0</v>
      </c>
      <c r="AJ130" s="3" t="str">
        <f t="shared" si="569"/>
        <v xml:space="preserve"> </v>
      </c>
      <c r="AK130" s="3" t="str">
        <f t="shared" si="350"/>
        <v/>
      </c>
      <c r="AL130" s="3" t="e">
        <f t="shared" si="418"/>
        <v>#NUM!</v>
      </c>
      <c r="AM130" s="3" t="str">
        <f t="shared" si="419"/>
        <v/>
      </c>
      <c r="AN130" s="3" t="str">
        <f t="shared" si="420"/>
        <v/>
      </c>
      <c r="AO130" s="3" t="str">
        <f t="shared" si="421"/>
        <v/>
      </c>
      <c r="AP130" s="3" t="str">
        <f t="shared" si="422"/>
        <v/>
      </c>
      <c r="AQ130" s="3" t="e">
        <f t="shared" si="632"/>
        <v>#NUM!</v>
      </c>
      <c r="AR130" s="3" t="e">
        <f t="shared" si="633"/>
        <v>#NUM!</v>
      </c>
      <c r="AS130" s="3" t="str">
        <f t="shared" si="634"/>
        <v/>
      </c>
      <c r="AT130" s="3" t="str">
        <f t="shared" si="423"/>
        <v/>
      </c>
      <c r="AU130" s="3" t="str">
        <f t="shared" si="424"/>
        <v/>
      </c>
      <c r="AV130" s="3" t="e">
        <f t="shared" si="425"/>
        <v>#NUM!</v>
      </c>
      <c r="AW130" s="3" t="e">
        <f t="shared" si="426"/>
        <v>#NUM!</v>
      </c>
      <c r="AX130" s="3" t="str">
        <f t="shared" si="427"/>
        <v/>
      </c>
      <c r="AY130" s="3" t="str">
        <f t="shared" si="428"/>
        <v/>
      </c>
      <c r="AZ130" s="3" t="e">
        <f t="shared" si="429"/>
        <v>#NUM!</v>
      </c>
      <c r="BA130" s="3" t="e">
        <f t="shared" si="430"/>
        <v>#NUM!</v>
      </c>
      <c r="BB130" s="3" t="str">
        <f t="shared" si="431"/>
        <v/>
      </c>
      <c r="BC130" s="3" t="e">
        <f t="shared" si="432"/>
        <v>#NUM!</v>
      </c>
      <c r="BD130" s="3" t="e">
        <f t="shared" si="433"/>
        <v>#NUM!</v>
      </c>
      <c r="BE130" s="3" t="e">
        <f t="shared" si="434"/>
        <v>#NUM!</v>
      </c>
      <c r="BF130" s="9" t="e">
        <f t="shared" si="570"/>
        <v>#N/A</v>
      </c>
      <c r="BG130" s="3" t="e">
        <f t="shared" si="571"/>
        <v>#N/A</v>
      </c>
      <c r="BH130" s="3" t="e">
        <f t="shared" si="642"/>
        <v>#N/A</v>
      </c>
      <c r="BI130" s="3" t="e">
        <f t="shared" si="435"/>
        <v>#NUM!</v>
      </c>
      <c r="BJ130" s="44" t="str">
        <f t="shared" si="436"/>
        <v/>
      </c>
      <c r="BK130" s="52">
        <f t="shared" si="572"/>
        <v>2</v>
      </c>
      <c r="BL130" s="52" t="str">
        <f t="shared" ca="1" si="635"/>
        <v xml:space="preserve"> </v>
      </c>
      <c r="BM130" s="52" t="str">
        <f t="shared" ca="1" si="539"/>
        <v xml:space="preserve"> </v>
      </c>
      <c r="BN130" s="52" t="str">
        <f t="shared" ca="1" si="539"/>
        <v xml:space="preserve"> </v>
      </c>
      <c r="BO130" s="52" t="str">
        <f t="shared" ca="1" si="539"/>
        <v xml:space="preserve"> </v>
      </c>
      <c r="BP130" s="52" t="str">
        <f t="shared" ca="1" si="539"/>
        <v xml:space="preserve"> </v>
      </c>
      <c r="BQ130" s="52" t="str">
        <f t="shared" ca="1" si="540"/>
        <v xml:space="preserve"> </v>
      </c>
      <c r="BR130" s="52" t="e">
        <f t="shared" ca="1" si="573"/>
        <v>#N/A</v>
      </c>
      <c r="BS130" s="52"/>
      <c r="BT130" s="3" t="str">
        <f t="shared" si="574"/>
        <v/>
      </c>
      <c r="BU130" s="3">
        <f t="shared" si="575"/>
        <v>0</v>
      </c>
      <c r="BV130" s="3">
        <f t="shared" si="437"/>
        <v>1</v>
      </c>
      <c r="BW130" s="3">
        <f t="shared" si="620"/>
        <v>0</v>
      </c>
      <c r="BX130" s="3" t="str">
        <f t="shared" ca="1" si="576"/>
        <v xml:space="preserve"> </v>
      </c>
      <c r="BY130" s="3" t="str">
        <f t="shared" ca="1" si="541"/>
        <v/>
      </c>
      <c r="BZ130" s="3" t="str">
        <f t="shared" ca="1" si="541"/>
        <v/>
      </c>
      <c r="CA130" s="3" t="str">
        <f t="shared" ca="1" si="541"/>
        <v/>
      </c>
      <c r="CB130" s="3" t="str">
        <f t="shared" ca="1" si="541"/>
        <v/>
      </c>
      <c r="CC130" s="3" t="str">
        <f t="shared" ca="1" si="542"/>
        <v/>
      </c>
      <c r="CD130" s="3" t="str">
        <f t="shared" ca="1" si="358"/>
        <v/>
      </c>
      <c r="CE130" s="3" t="str">
        <f t="shared" ca="1" si="577"/>
        <v/>
      </c>
      <c r="CF130" s="3" t="str">
        <f t="shared" si="578"/>
        <v/>
      </c>
      <c r="CG130" s="37" t="e">
        <f t="shared" ca="1" si="579"/>
        <v>#N/A</v>
      </c>
      <c r="CH130" s="3" t="str">
        <f t="shared" si="580"/>
        <v/>
      </c>
      <c r="CI130" s="3">
        <f t="shared" si="439"/>
        <v>0</v>
      </c>
      <c r="CJ130" s="3">
        <f t="shared" si="529"/>
        <v>1</v>
      </c>
      <c r="CK130" s="3">
        <f t="shared" si="621"/>
        <v>0</v>
      </c>
      <c r="CL130" s="3" t="str">
        <f t="shared" ca="1" si="581"/>
        <v xml:space="preserve"> </v>
      </c>
      <c r="CM130" s="3" t="str">
        <f t="shared" ca="1" si="543"/>
        <v/>
      </c>
      <c r="CN130" s="3" t="str">
        <f t="shared" ca="1" si="543"/>
        <v/>
      </c>
      <c r="CO130" s="3" t="str">
        <f t="shared" ca="1" si="543"/>
        <v/>
      </c>
      <c r="CP130" s="3" t="str">
        <f t="shared" ca="1" si="543"/>
        <v/>
      </c>
      <c r="CQ130" s="3" t="str">
        <f t="shared" ca="1" si="544"/>
        <v/>
      </c>
      <c r="CR130" s="3" t="str">
        <f t="shared" ca="1" si="441"/>
        <v/>
      </c>
      <c r="CS130" s="3" t="str">
        <f t="shared" ca="1" si="582"/>
        <v/>
      </c>
      <c r="CT130" s="3" t="str">
        <f t="shared" si="442"/>
        <v/>
      </c>
      <c r="CU130" s="37" t="e">
        <f t="shared" ca="1" si="443"/>
        <v>#N/A</v>
      </c>
      <c r="CW130" s="3" t="str">
        <f t="shared" ca="1" si="622"/>
        <v/>
      </c>
      <c r="CX130" s="3">
        <f t="shared" ca="1" si="530"/>
        <v>0</v>
      </c>
      <c r="CY130" s="2">
        <f t="shared" ca="1" si="445"/>
        <v>0</v>
      </c>
      <c r="CZ130" s="3" t="str">
        <f t="shared" ca="1" si="583"/>
        <v/>
      </c>
      <c r="DA130" s="3" t="str">
        <f t="shared" ca="1" si="584"/>
        <v/>
      </c>
      <c r="DB130" s="3" t="str">
        <f t="shared" ca="1" si="585"/>
        <v/>
      </c>
      <c r="DC130" s="3" t="str">
        <f t="shared" ca="1" si="586"/>
        <v/>
      </c>
      <c r="DD130" s="37" t="e">
        <f t="shared" ca="1" si="587"/>
        <v>#N/A</v>
      </c>
      <c r="DE130" s="3" t="str">
        <f t="shared" ca="1" si="623"/>
        <v/>
      </c>
      <c r="DF130" s="3">
        <f t="shared" ca="1" si="531"/>
        <v>0</v>
      </c>
      <c r="DG130" s="2">
        <f t="shared" ca="1" si="447"/>
        <v>0</v>
      </c>
      <c r="DH130" s="3" t="str">
        <f t="shared" ca="1" si="588"/>
        <v/>
      </c>
      <c r="DI130" s="3" t="str">
        <f t="shared" ca="1" si="568"/>
        <v/>
      </c>
      <c r="DJ130" s="3" t="str">
        <f t="shared" ca="1" si="589"/>
        <v/>
      </c>
      <c r="DK130" s="3" t="str">
        <f t="shared" ca="1" si="448"/>
        <v/>
      </c>
      <c r="DL130" s="37" t="e">
        <f t="shared" ca="1" si="590"/>
        <v>#N/A</v>
      </c>
      <c r="DN130" s="2" t="str">
        <f t="shared" si="373"/>
        <v xml:space="preserve"> </v>
      </c>
      <c r="DO130" s="3" t="str">
        <f t="shared" si="449"/>
        <v xml:space="preserve"> </v>
      </c>
      <c r="DP130" s="3" t="str">
        <f t="shared" si="450"/>
        <v xml:space="preserve"> </v>
      </c>
      <c r="DT130" s="37" t="e">
        <f t="shared" si="591"/>
        <v>#N/A</v>
      </c>
      <c r="DU130" s="7">
        <v>123</v>
      </c>
      <c r="DV130" s="7">
        <v>51</v>
      </c>
      <c r="DW130" s="7">
        <v>72</v>
      </c>
      <c r="DX130" s="7"/>
      <c r="DY130" s="7" t="e">
        <f t="shared" si="592"/>
        <v>#NUM!</v>
      </c>
      <c r="DZ130" s="7" t="e">
        <f t="shared" si="593"/>
        <v>#NUM!</v>
      </c>
      <c r="EA130" s="7" t="e">
        <f t="shared" si="594"/>
        <v>#NUM!</v>
      </c>
      <c r="EB130" s="7" t="e">
        <f t="shared" si="624"/>
        <v>#NUM!</v>
      </c>
      <c r="EC130" s="3" t="e">
        <f t="shared" si="595"/>
        <v>#NUM!</v>
      </c>
      <c r="ED130" s="3" t="str">
        <f t="shared" si="452"/>
        <v/>
      </c>
      <c r="EE130" s="3" t="e">
        <f t="shared" si="453"/>
        <v>#DIV/0!</v>
      </c>
      <c r="EF130" s="3" t="str">
        <f t="shared" si="454"/>
        <v/>
      </c>
      <c r="EG130" s="3" t="str">
        <f t="shared" si="455"/>
        <v/>
      </c>
      <c r="EH130" s="3" t="str">
        <f t="shared" si="456"/>
        <v/>
      </c>
      <c r="EI130" s="3" t="str">
        <f t="shared" si="457"/>
        <v/>
      </c>
      <c r="EJ130" s="3" t="e">
        <f t="shared" si="458"/>
        <v>#DIV/0!</v>
      </c>
      <c r="EK130" s="3" t="e">
        <f t="shared" si="459"/>
        <v>#DIV/0!</v>
      </c>
      <c r="EL130" s="3" t="str">
        <f t="shared" si="460"/>
        <v/>
      </c>
      <c r="EM130" s="3" t="str">
        <f t="shared" si="461"/>
        <v/>
      </c>
      <c r="EN130" s="3" t="str">
        <f t="shared" si="462"/>
        <v/>
      </c>
      <c r="EO130" s="3" t="e">
        <f t="shared" si="463"/>
        <v>#DIV/0!</v>
      </c>
      <c r="EP130" s="3" t="e">
        <f t="shared" si="464"/>
        <v>#DIV/0!</v>
      </c>
      <c r="EQ130" s="3" t="str">
        <f t="shared" si="465"/>
        <v/>
      </c>
      <c r="ER130" s="3" t="str">
        <f t="shared" si="466"/>
        <v/>
      </c>
      <c r="ES130" s="3" t="e">
        <f t="shared" si="467"/>
        <v>#DIV/0!</v>
      </c>
      <c r="ET130" s="3" t="e">
        <f t="shared" si="468"/>
        <v>#DIV/0!</v>
      </c>
      <c r="EU130" s="3" t="str">
        <f t="shared" si="469"/>
        <v/>
      </c>
      <c r="EV130" s="3" t="e">
        <f t="shared" si="470"/>
        <v>#DIV/0!</v>
      </c>
      <c r="EW130" s="3" t="e">
        <f t="shared" si="471"/>
        <v>#DIV/0!</v>
      </c>
      <c r="EX130" s="3" t="e">
        <f t="shared" si="472"/>
        <v>#NUM!</v>
      </c>
      <c r="EZ130" s="40">
        <f t="shared" si="596"/>
        <v>1</v>
      </c>
      <c r="FA130" s="9" t="e">
        <f t="shared" si="597"/>
        <v>#NUM!</v>
      </c>
      <c r="FB130" s="9" t="e">
        <f t="shared" si="598"/>
        <v>#N/A</v>
      </c>
      <c r="FC130" s="9" t="e">
        <f t="shared" si="599"/>
        <v>#N/A</v>
      </c>
      <c r="FD130" s="9" t="e">
        <f t="shared" si="600"/>
        <v>#N/A</v>
      </c>
      <c r="FE130" s="3" t="e">
        <f t="shared" si="473"/>
        <v>#NUM!</v>
      </c>
      <c r="FG130" s="3" t="str">
        <f t="shared" si="474"/>
        <v/>
      </c>
      <c r="FH130" s="3" t="e">
        <f t="shared" si="475"/>
        <v>#DIV/0!</v>
      </c>
      <c r="FI130" s="3" t="str">
        <f t="shared" si="476"/>
        <v/>
      </c>
      <c r="FJ130" s="3" t="str">
        <f t="shared" si="477"/>
        <v/>
      </c>
      <c r="FK130" s="3" t="str">
        <f t="shared" si="478"/>
        <v/>
      </c>
      <c r="FL130" s="3" t="str">
        <f t="shared" si="479"/>
        <v/>
      </c>
      <c r="FM130" s="3" t="e">
        <f t="shared" si="480"/>
        <v>#DIV/0!</v>
      </c>
      <c r="FN130" s="3" t="e">
        <f t="shared" si="481"/>
        <v>#DIV/0!</v>
      </c>
      <c r="FO130" s="3" t="str">
        <f t="shared" si="482"/>
        <v/>
      </c>
      <c r="FP130" s="3" t="str">
        <f t="shared" si="483"/>
        <v/>
      </c>
      <c r="FQ130" s="3" t="str">
        <f t="shared" si="484"/>
        <v/>
      </c>
      <c r="FR130" s="3" t="e">
        <f t="shared" si="485"/>
        <v>#DIV/0!</v>
      </c>
      <c r="FS130" s="3" t="e">
        <f t="shared" si="486"/>
        <v>#DIV/0!</v>
      </c>
      <c r="FT130" s="3" t="str">
        <f t="shared" si="487"/>
        <v/>
      </c>
      <c r="FU130" s="3" t="str">
        <f t="shared" si="488"/>
        <v/>
      </c>
      <c r="FV130" s="3" t="e">
        <f t="shared" si="489"/>
        <v>#DIV/0!</v>
      </c>
      <c r="FW130" s="3" t="e">
        <f t="shared" si="490"/>
        <v>#DIV/0!</v>
      </c>
      <c r="FX130" s="3" t="str">
        <f t="shared" si="491"/>
        <v/>
      </c>
      <c r="FY130" s="3" t="e">
        <f t="shared" si="492"/>
        <v>#DIV/0!</v>
      </c>
      <c r="FZ130" s="3" t="e">
        <f t="shared" si="493"/>
        <v>#DIV/0!</v>
      </c>
      <c r="GA130" s="3" t="e">
        <f t="shared" si="494"/>
        <v>#NUM!</v>
      </c>
      <c r="GB130" s="3" t="str">
        <f t="shared" si="495"/>
        <v/>
      </c>
      <c r="GC130" s="3" t="str">
        <f t="shared" si="496"/>
        <v/>
      </c>
      <c r="GD130" s="3" t="str">
        <f t="shared" si="497"/>
        <v/>
      </c>
      <c r="GE130" s="3" t="str">
        <f t="shared" si="498"/>
        <v/>
      </c>
      <c r="GF130" s="3" t="str">
        <f t="shared" si="499"/>
        <v/>
      </c>
      <c r="GG130" s="3" t="str">
        <f t="shared" si="500"/>
        <v/>
      </c>
      <c r="GI130" s="9" t="str">
        <f t="shared" si="532"/>
        <v/>
      </c>
      <c r="GJ130" s="9" t="str">
        <f t="shared" si="625"/>
        <v/>
      </c>
      <c r="GK130" s="9" t="str">
        <f t="shared" si="626"/>
        <v/>
      </c>
      <c r="GL130" s="41" t="e">
        <f t="shared" si="503"/>
        <v>#DIV/0!</v>
      </c>
      <c r="GM130" s="41" t="e">
        <f t="shared" si="504"/>
        <v>#DIV/0!</v>
      </c>
      <c r="GN130" s="41" t="e">
        <f t="shared" si="601"/>
        <v>#N/A</v>
      </c>
      <c r="GO130" s="41" t="e">
        <f t="shared" si="602"/>
        <v>#N/A</v>
      </c>
      <c r="GP130" s="3" t="e">
        <f t="shared" si="505"/>
        <v>#NUM!</v>
      </c>
      <c r="GQ130" s="55" t="e">
        <f t="shared" si="603"/>
        <v>#NUM!</v>
      </c>
      <c r="GR130" s="55" t="e">
        <f t="shared" si="604"/>
        <v>#NUM!</v>
      </c>
      <c r="GS130" s="3" t="e">
        <f t="shared" si="605"/>
        <v>#NUM!</v>
      </c>
      <c r="GT130" s="3" t="e">
        <f t="shared" si="606"/>
        <v>#NUM!</v>
      </c>
      <c r="GU130" s="3" t="e">
        <f t="shared" si="607"/>
        <v>#NUM!</v>
      </c>
      <c r="GV130" s="3" t="e">
        <f t="shared" si="608"/>
        <v>#NUM!</v>
      </c>
      <c r="GX130" s="37" t="e">
        <f t="shared" si="609"/>
        <v>#NUM!</v>
      </c>
      <c r="GZ130" s="3" t="e">
        <f t="shared" si="610"/>
        <v>#NUM!</v>
      </c>
      <c r="HA130" s="3" t="e">
        <f t="shared" ca="1" si="630"/>
        <v>#NUM!</v>
      </c>
      <c r="HB130" s="2" t="e">
        <f t="shared" ca="1" si="536"/>
        <v>#NUM!</v>
      </c>
      <c r="HC130" s="2" t="e">
        <f t="shared" ca="1" si="537"/>
        <v>#NUM!</v>
      </c>
      <c r="HD130" s="39" t="e">
        <f t="shared" ca="1" si="506"/>
        <v>#NUM!</v>
      </c>
      <c r="HF130" s="3" t="str">
        <f t="shared" si="611"/>
        <v/>
      </c>
      <c r="HG130" s="3" t="str">
        <f t="shared" si="612"/>
        <v/>
      </c>
      <c r="HH130" s="3" t="str">
        <f t="shared" ca="1" si="636"/>
        <v xml:space="preserve"> </v>
      </c>
      <c r="HI130" s="3" t="str">
        <f t="shared" ca="1" si="546"/>
        <v/>
      </c>
      <c r="HJ130" s="3" t="str">
        <f t="shared" ca="1" si="546"/>
        <v/>
      </c>
      <c r="HK130" s="3" t="str">
        <f t="shared" ca="1" si="546"/>
        <v/>
      </c>
      <c r="HL130" s="3" t="str">
        <f t="shared" ca="1" si="546"/>
        <v/>
      </c>
      <c r="HM130" s="3" t="str">
        <f t="shared" ca="1" si="547"/>
        <v/>
      </c>
      <c r="HN130" s="3" t="str">
        <f t="shared" ca="1" si="547"/>
        <v/>
      </c>
      <c r="HO130" s="3" t="str">
        <f t="shared" ca="1" si="547"/>
        <v/>
      </c>
      <c r="HP130" s="37" t="e">
        <f t="shared" ca="1" si="613"/>
        <v>#N/A</v>
      </c>
      <c r="HQ130" s="3" t="str">
        <f t="shared" ca="1" si="637"/>
        <v xml:space="preserve"> </v>
      </c>
      <c r="HR130" s="3" t="str">
        <f t="shared" ca="1" si="549"/>
        <v/>
      </c>
      <c r="HS130" s="3" t="str">
        <f t="shared" ca="1" si="549"/>
        <v/>
      </c>
      <c r="HT130" s="3" t="str">
        <f t="shared" ca="1" si="549"/>
        <v/>
      </c>
      <c r="HU130" s="3" t="str">
        <f t="shared" ca="1" si="549"/>
        <v/>
      </c>
      <c r="HV130" s="3" t="str">
        <f t="shared" ca="1" si="550"/>
        <v/>
      </c>
      <c r="HW130" s="3" t="str">
        <f t="shared" ca="1" si="550"/>
        <v/>
      </c>
      <c r="HX130" s="3" t="str">
        <f t="shared" ca="1" si="550"/>
        <v/>
      </c>
      <c r="HY130" s="37" t="e">
        <f t="shared" ca="1" si="614"/>
        <v>#N/A</v>
      </c>
      <c r="IA130" s="3" t="e">
        <f t="shared" ca="1" si="627"/>
        <v>#NUM!</v>
      </c>
      <c r="IB130" s="3" t="e">
        <f t="shared" ca="1" si="534"/>
        <v>#NUM!</v>
      </c>
      <c r="IC130" s="2" t="e">
        <f t="shared" ca="1" si="508"/>
        <v>#NUM!</v>
      </c>
      <c r="ID130" s="37" t="e">
        <f t="shared" ca="1" si="615"/>
        <v>#NUM!</v>
      </c>
      <c r="IE130" s="3" t="e">
        <f t="shared" ca="1" si="628"/>
        <v>#NUM!</v>
      </c>
      <c r="IF130" s="3" t="e">
        <f t="shared" ca="1" si="629"/>
        <v>#NUM!</v>
      </c>
      <c r="IG130" s="2" t="e">
        <f t="shared" ca="1" si="511"/>
        <v>#NUM!</v>
      </c>
      <c r="IH130" s="37" t="e">
        <f t="shared" ca="1" si="616"/>
        <v>#NUM!</v>
      </c>
      <c r="II130" s="3" t="e">
        <f t="shared" si="512"/>
        <v>#N/A</v>
      </c>
      <c r="IJ130" s="3" t="e">
        <f t="shared" si="513"/>
        <v>#N/A</v>
      </c>
      <c r="IK130" s="3" t="e">
        <f t="shared" ca="1" si="640"/>
        <v>#N/A</v>
      </c>
      <c r="IL130" s="3" t="e">
        <f t="shared" ca="1" si="558"/>
        <v>#N/A</v>
      </c>
      <c r="IM130" s="3" t="e">
        <f t="shared" ca="1" si="558"/>
        <v>#N/A</v>
      </c>
      <c r="IN130" s="3" t="e">
        <f t="shared" ca="1" si="558"/>
        <v>#N/A</v>
      </c>
      <c r="IO130" s="3" t="e">
        <f t="shared" ca="1" si="558"/>
        <v>#N/A</v>
      </c>
      <c r="IP130" s="3" t="e">
        <f t="shared" ca="1" si="559"/>
        <v>#N/A</v>
      </c>
      <c r="IQ130" s="3" t="e">
        <f t="shared" ca="1" si="559"/>
        <v>#N/A</v>
      </c>
      <c r="IR130" s="3" t="e">
        <f t="shared" ca="1" si="559"/>
        <v>#N/A</v>
      </c>
      <c r="IS130" s="3" t="e">
        <f t="shared" ca="1" si="559"/>
        <v>#N/A</v>
      </c>
      <c r="IT130" s="3" t="e">
        <f t="shared" ca="1" si="560"/>
        <v>#N/A</v>
      </c>
      <c r="IU130" s="3" t="e">
        <f t="shared" ca="1" si="560"/>
        <v>#N/A</v>
      </c>
      <c r="IV130" s="3" t="e">
        <f t="shared" ca="1" si="560"/>
        <v>#N/A</v>
      </c>
      <c r="IW130" s="3" t="e">
        <f t="shared" ca="1" si="560"/>
        <v>#N/A</v>
      </c>
      <c r="IX130" s="3" t="e">
        <f t="shared" ca="1" si="561"/>
        <v>#N/A</v>
      </c>
      <c r="IY130" s="3" t="e">
        <f t="shared" ca="1" si="561"/>
        <v>#N/A</v>
      </c>
      <c r="IZ130" s="37" t="e">
        <f t="shared" ca="1" si="617"/>
        <v>#N/A</v>
      </c>
      <c r="JB130" s="3" t="str">
        <f t="shared" si="514"/>
        <v/>
      </c>
      <c r="JC130" s="55" t="e">
        <f t="shared" si="618"/>
        <v>#NUM!</v>
      </c>
      <c r="JD130" s="41" t="e">
        <f t="shared" si="515"/>
        <v>#NUM!</v>
      </c>
      <c r="JE130" s="41" t="e">
        <f t="shared" si="516"/>
        <v>#NUM!</v>
      </c>
      <c r="JF130" s="3" t="e">
        <f t="shared" si="517"/>
        <v>#NUM!</v>
      </c>
      <c r="JG130" s="41" t="e">
        <f t="shared" si="518"/>
        <v>#NUM!</v>
      </c>
      <c r="JH130" s="41" t="e">
        <f t="shared" si="519"/>
        <v>#NUM!</v>
      </c>
      <c r="JJ130" s="37" t="e">
        <f t="shared" si="520"/>
        <v>#NUM!</v>
      </c>
      <c r="JL130" s="3" t="e">
        <f t="shared" si="521"/>
        <v>#NUM!</v>
      </c>
      <c r="JM130" s="3" t="e">
        <f t="shared" ca="1" si="631"/>
        <v>#NUM!</v>
      </c>
      <c r="JP130" s="37" t="e">
        <f t="shared" ca="1" si="522"/>
        <v>#NUM!</v>
      </c>
      <c r="JR130" s="37" t="str">
        <f t="shared" si="523"/>
        <v/>
      </c>
      <c r="JS130" s="3" t="str">
        <f t="shared" si="524"/>
        <v/>
      </c>
      <c r="JT130" s="3" t="str">
        <f t="shared" ca="1" si="638"/>
        <v xml:space="preserve"> </v>
      </c>
      <c r="JU130" s="3" t="str">
        <f t="shared" ca="1" si="552"/>
        <v/>
      </c>
      <c r="JV130" s="3" t="str">
        <f t="shared" ca="1" si="552"/>
        <v/>
      </c>
      <c r="JW130" s="3" t="str">
        <f t="shared" ca="1" si="552"/>
        <v/>
      </c>
      <c r="JX130" s="3" t="str">
        <f t="shared" ca="1" si="552"/>
        <v/>
      </c>
      <c r="JY130" s="3" t="str">
        <f t="shared" ca="1" si="553"/>
        <v/>
      </c>
      <c r="JZ130" s="3" t="str">
        <f t="shared" ca="1" si="553"/>
        <v/>
      </c>
      <c r="KA130" s="3" t="str">
        <f t="shared" ca="1" si="553"/>
        <v/>
      </c>
      <c r="KB130" s="3" t="e">
        <f t="shared" ca="1" si="525"/>
        <v>#N/A</v>
      </c>
      <c r="KC130" s="3" t="str">
        <f t="shared" ca="1" si="639"/>
        <v xml:space="preserve"> </v>
      </c>
      <c r="KD130" s="3" t="str">
        <f t="shared" ca="1" si="555"/>
        <v/>
      </c>
      <c r="KE130" s="3" t="str">
        <f t="shared" ca="1" si="555"/>
        <v/>
      </c>
      <c r="KF130" s="3" t="str">
        <f t="shared" ca="1" si="555"/>
        <v/>
      </c>
      <c r="KG130" s="3" t="str">
        <f t="shared" ca="1" si="555"/>
        <v/>
      </c>
      <c r="KH130" s="3" t="str">
        <f t="shared" ca="1" si="556"/>
        <v/>
      </c>
      <c r="KI130" s="3" t="str">
        <f t="shared" ca="1" si="556"/>
        <v/>
      </c>
      <c r="KJ130" s="3" t="str">
        <f t="shared" ca="1" si="556"/>
        <v/>
      </c>
      <c r="KK130" s="3" t="e">
        <f t="shared" ca="1" si="526"/>
        <v>#N/A</v>
      </c>
      <c r="KU130" s="3" t="e">
        <f t="shared" si="527"/>
        <v>#NUM!</v>
      </c>
      <c r="KV130" s="3" t="e">
        <f t="shared" si="528"/>
        <v>#NUM!</v>
      </c>
      <c r="KW130" s="3" t="e">
        <f t="shared" ca="1" si="641"/>
        <v>#NUM!</v>
      </c>
      <c r="KX130" s="3" t="e">
        <f t="shared" ca="1" si="563"/>
        <v>#NUM!</v>
      </c>
      <c r="KY130" s="3" t="e">
        <f t="shared" ca="1" si="563"/>
        <v>#NUM!</v>
      </c>
      <c r="KZ130" s="3" t="e">
        <f t="shared" ca="1" si="563"/>
        <v>#NUM!</v>
      </c>
      <c r="LA130" s="3" t="e">
        <f t="shared" ca="1" si="563"/>
        <v>#NUM!</v>
      </c>
      <c r="LB130" s="3" t="e">
        <f t="shared" ca="1" si="564"/>
        <v>#NUM!</v>
      </c>
      <c r="LC130" s="3" t="e">
        <f t="shared" ca="1" si="564"/>
        <v>#NUM!</v>
      </c>
      <c r="LD130" s="3" t="e">
        <f t="shared" ca="1" si="564"/>
        <v>#NUM!</v>
      </c>
      <c r="LE130" s="3" t="e">
        <f t="shared" ca="1" si="564"/>
        <v>#NUM!</v>
      </c>
      <c r="LF130" s="3" t="e">
        <f t="shared" ca="1" si="565"/>
        <v>#NUM!</v>
      </c>
      <c r="LG130" s="3" t="e">
        <f t="shared" ca="1" si="565"/>
        <v>#NUM!</v>
      </c>
      <c r="LH130" s="3" t="e">
        <f t="shared" ca="1" si="565"/>
        <v>#NUM!</v>
      </c>
      <c r="LI130" s="3" t="e">
        <f t="shared" ca="1" si="565"/>
        <v>#NUM!</v>
      </c>
      <c r="LJ130" s="3" t="e">
        <f t="shared" ca="1" si="566"/>
        <v>#NUM!</v>
      </c>
      <c r="LK130" s="3" t="e">
        <f t="shared" ca="1" si="566"/>
        <v>#NUM!</v>
      </c>
      <c r="LL130" s="37" t="e">
        <f t="shared" ca="1" si="619"/>
        <v>#NUM!</v>
      </c>
    </row>
    <row r="131" spans="1:324" s="3" customFormat="1">
      <c r="A131" s="42" t="e">
        <f>IF(D131="","",Data!C139)</f>
        <v>#N/A</v>
      </c>
      <c r="B131" s="5" t="e">
        <f>IF(D131="","",Data!B139)</f>
        <v>#N/A</v>
      </c>
      <c r="C131" s="3">
        <v>123</v>
      </c>
      <c r="D131" s="3" t="e">
        <f>IF(Data!C139="", NA(), Data!C139)</f>
        <v>#N/A</v>
      </c>
      <c r="E131" s="3" t="str">
        <f>IF(Data!C139="", " ", Data!D139)</f>
        <v xml:space="preserve"> </v>
      </c>
      <c r="F131" s="3" t="str">
        <f>IF(E131=" "," ",Data!F$26)</f>
        <v xml:space="preserve"> </v>
      </c>
      <c r="G131" s="3" t="str">
        <f>IF($C131&lt;Data!$F$37,"x"," ")</f>
        <v xml:space="preserve"> </v>
      </c>
      <c r="H131" s="3" t="e">
        <f>IF(I131="",#REF!,I131)</f>
        <v>#N/A</v>
      </c>
      <c r="I131" s="2" t="e">
        <f t="shared" si="403"/>
        <v>#N/A</v>
      </c>
      <c r="J131" s="3" t="str">
        <f>IF(AND(Data!$F$37&lt;&gt;""),IF(AD131=$E131,1,""))</f>
        <v/>
      </c>
      <c r="K131" s="3">
        <f>IF(AND(Data!$F$40&lt;&gt;""),IF(AE131=$E131,2,""))</f>
        <v>2</v>
      </c>
      <c r="L131" s="3" t="str">
        <f>IF(AND(Data!$F$43&lt;&gt;""),IF(AF131=$E131,3,""))</f>
        <v/>
      </c>
      <c r="M131" s="3" t="str">
        <f>IF(AND(Data!$F$46&lt;&gt;""),IF(AG131=$E131,4,""))</f>
        <v/>
      </c>
      <c r="N131" s="3" t="str">
        <f>IF(AND(Data!$F$49&lt;&gt;""),IF(AH131=$E131,5,""))</f>
        <v/>
      </c>
      <c r="O131" s="3" t="str">
        <f>IF(AND(Calc!$LQ$3&lt;&gt;""),IF(AI131=$E131,6,""))</f>
        <v/>
      </c>
      <c r="P131" s="3">
        <f t="shared" si="404"/>
        <v>2</v>
      </c>
      <c r="Q131" s="3">
        <f t="shared" si="405"/>
        <v>2</v>
      </c>
      <c r="R131" s="3" t="str">
        <f t="shared" si="406"/>
        <v/>
      </c>
      <c r="S131" s="3" t="str">
        <f t="shared" si="407"/>
        <v/>
      </c>
      <c r="T131" s="3" t="str">
        <f t="shared" si="408"/>
        <v/>
      </c>
      <c r="U131" s="3">
        <f t="shared" si="409"/>
        <v>2</v>
      </c>
      <c r="V131" s="3">
        <f t="shared" si="410"/>
        <v>2</v>
      </c>
      <c r="W131" s="3" t="str">
        <f t="shared" si="411"/>
        <v/>
      </c>
      <c r="X131" s="3" t="str">
        <f t="shared" si="412"/>
        <v/>
      </c>
      <c r="Y131" s="3">
        <f t="shared" si="413"/>
        <v>2</v>
      </c>
      <c r="Z131" s="3">
        <f t="shared" si="414"/>
        <v>2</v>
      </c>
      <c r="AA131" s="3" t="str">
        <f t="shared" si="415"/>
        <v/>
      </c>
      <c r="AB131" s="3">
        <f t="shared" si="416"/>
        <v>2</v>
      </c>
      <c r="AC131" s="49">
        <f t="shared" si="417"/>
        <v>2</v>
      </c>
      <c r="AD131" s="3" t="str">
        <f>IF($C131&lt;Data!$F$37,E131,"")</f>
        <v/>
      </c>
      <c r="AE131" s="3" t="str">
        <f>IF(AND($C131&gt;=Data!$F$37),IF($C131&lt;Data!$F$40,E131,""))</f>
        <v xml:space="preserve"> </v>
      </c>
      <c r="AF131" s="3" t="b">
        <f>IF(AND($C131&gt;=Data!$F$40),IF($C131&lt;Data!$F$43,E131,""))</f>
        <v>0</v>
      </c>
      <c r="AG131" s="3" t="b">
        <f>IF(AND($C131&gt;=Data!$F$43),IF($C131&lt;Data!$F$46,E131,""))</f>
        <v>0</v>
      </c>
      <c r="AH131" s="3" t="b">
        <f>IF(AND($C131&gt;=Data!$F$46),IF($C131&lt;Data!$F$49,E131,""))</f>
        <v>0</v>
      </c>
      <c r="AI131" s="3" t="b">
        <f>IF(AND($C131&gt;=Data!$F$49),IF($C131&lt;=Calc!$LQ$3,E131,""))</f>
        <v>0</v>
      </c>
      <c r="AJ131" s="3" t="str">
        <f t="shared" si="569"/>
        <v xml:space="preserve"> </v>
      </c>
      <c r="AK131" s="3" t="str">
        <f t="shared" si="350"/>
        <v/>
      </c>
      <c r="AL131" s="3" t="e">
        <f t="shared" si="418"/>
        <v>#NUM!</v>
      </c>
      <c r="AM131" s="3" t="str">
        <f t="shared" si="419"/>
        <v/>
      </c>
      <c r="AN131" s="3" t="str">
        <f t="shared" si="420"/>
        <v/>
      </c>
      <c r="AO131" s="3" t="str">
        <f t="shared" si="421"/>
        <v/>
      </c>
      <c r="AP131" s="3" t="str">
        <f t="shared" si="422"/>
        <v/>
      </c>
      <c r="AQ131" s="3" t="e">
        <f t="shared" si="632"/>
        <v>#NUM!</v>
      </c>
      <c r="AR131" s="3" t="e">
        <f t="shared" si="633"/>
        <v>#NUM!</v>
      </c>
      <c r="AS131" s="3" t="str">
        <f t="shared" si="634"/>
        <v/>
      </c>
      <c r="AT131" s="3" t="str">
        <f t="shared" si="423"/>
        <v/>
      </c>
      <c r="AU131" s="3" t="str">
        <f t="shared" si="424"/>
        <v/>
      </c>
      <c r="AV131" s="3" t="e">
        <f t="shared" si="425"/>
        <v>#NUM!</v>
      </c>
      <c r="AW131" s="3" t="e">
        <f t="shared" si="426"/>
        <v>#NUM!</v>
      </c>
      <c r="AX131" s="3" t="str">
        <f t="shared" si="427"/>
        <v/>
      </c>
      <c r="AY131" s="3" t="str">
        <f t="shared" si="428"/>
        <v/>
      </c>
      <c r="AZ131" s="3" t="e">
        <f t="shared" si="429"/>
        <v>#NUM!</v>
      </c>
      <c r="BA131" s="3" t="e">
        <f t="shared" si="430"/>
        <v>#NUM!</v>
      </c>
      <c r="BB131" s="3" t="str">
        <f t="shared" si="431"/>
        <v/>
      </c>
      <c r="BC131" s="3" t="e">
        <f t="shared" si="432"/>
        <v>#NUM!</v>
      </c>
      <c r="BD131" s="3" t="e">
        <f t="shared" si="433"/>
        <v>#NUM!</v>
      </c>
      <c r="BE131" s="3" t="e">
        <f t="shared" si="434"/>
        <v>#NUM!</v>
      </c>
      <c r="BF131" s="9" t="e">
        <f t="shared" si="570"/>
        <v>#N/A</v>
      </c>
      <c r="BG131" s="3" t="e">
        <f t="shared" si="571"/>
        <v>#N/A</v>
      </c>
      <c r="BH131" s="3" t="e">
        <f t="shared" si="642"/>
        <v>#N/A</v>
      </c>
      <c r="BI131" s="3" t="e">
        <f t="shared" si="435"/>
        <v>#NUM!</v>
      </c>
      <c r="BJ131" s="44" t="str">
        <f t="shared" si="436"/>
        <v/>
      </c>
      <c r="BK131" s="52">
        <f t="shared" si="572"/>
        <v>2</v>
      </c>
      <c r="BL131" s="52" t="str">
        <f t="shared" ca="1" si="635"/>
        <v xml:space="preserve"> </v>
      </c>
      <c r="BM131" s="52" t="str">
        <f t="shared" ca="1" si="539"/>
        <v xml:space="preserve"> </v>
      </c>
      <c r="BN131" s="52" t="str">
        <f t="shared" ca="1" si="539"/>
        <v xml:space="preserve"> </v>
      </c>
      <c r="BO131" s="52" t="str">
        <f t="shared" ca="1" si="539"/>
        <v xml:space="preserve"> </v>
      </c>
      <c r="BP131" s="52" t="str">
        <f t="shared" ca="1" si="539"/>
        <v xml:space="preserve"> </v>
      </c>
      <c r="BQ131" s="52" t="str">
        <f t="shared" ca="1" si="540"/>
        <v xml:space="preserve"> </v>
      </c>
      <c r="BR131" s="52" t="e">
        <f t="shared" ca="1" si="573"/>
        <v>#N/A</v>
      </c>
      <c r="BS131" s="52"/>
      <c r="BT131" s="3" t="str">
        <f t="shared" si="574"/>
        <v/>
      </c>
      <c r="BU131" s="3">
        <f t="shared" si="575"/>
        <v>0</v>
      </c>
      <c r="BV131" s="3">
        <f t="shared" si="437"/>
        <v>1</v>
      </c>
      <c r="BW131" s="3">
        <f t="shared" si="620"/>
        <v>0</v>
      </c>
      <c r="BX131" s="3" t="str">
        <f t="shared" ca="1" si="576"/>
        <v xml:space="preserve"> </v>
      </c>
      <c r="BY131" s="3" t="str">
        <f t="shared" ca="1" si="541"/>
        <v/>
      </c>
      <c r="BZ131" s="3" t="str">
        <f t="shared" ca="1" si="541"/>
        <v/>
      </c>
      <c r="CA131" s="3" t="str">
        <f t="shared" ca="1" si="541"/>
        <v/>
      </c>
      <c r="CB131" s="3" t="str">
        <f t="shared" ca="1" si="541"/>
        <v/>
      </c>
      <c r="CC131" s="3" t="str">
        <f t="shared" ca="1" si="542"/>
        <v/>
      </c>
      <c r="CD131" s="3" t="str">
        <f t="shared" ca="1" si="358"/>
        <v/>
      </c>
      <c r="CE131" s="3" t="str">
        <f t="shared" ca="1" si="577"/>
        <v/>
      </c>
      <c r="CF131" s="3" t="str">
        <f t="shared" si="578"/>
        <v/>
      </c>
      <c r="CG131" s="37" t="e">
        <f t="shared" ca="1" si="579"/>
        <v>#N/A</v>
      </c>
      <c r="CH131" s="3" t="str">
        <f t="shared" si="580"/>
        <v/>
      </c>
      <c r="CI131" s="3">
        <f t="shared" si="439"/>
        <v>0</v>
      </c>
      <c r="CJ131" s="3">
        <f t="shared" si="529"/>
        <v>1</v>
      </c>
      <c r="CK131" s="3">
        <f t="shared" si="621"/>
        <v>0</v>
      </c>
      <c r="CL131" s="3" t="str">
        <f t="shared" ca="1" si="581"/>
        <v xml:space="preserve"> </v>
      </c>
      <c r="CM131" s="3" t="str">
        <f t="shared" ca="1" si="543"/>
        <v/>
      </c>
      <c r="CN131" s="3" t="str">
        <f t="shared" ca="1" si="543"/>
        <v/>
      </c>
      <c r="CO131" s="3" t="str">
        <f t="shared" ca="1" si="543"/>
        <v/>
      </c>
      <c r="CP131" s="3" t="str">
        <f t="shared" ca="1" si="543"/>
        <v/>
      </c>
      <c r="CQ131" s="3" t="str">
        <f t="shared" ca="1" si="544"/>
        <v/>
      </c>
      <c r="CR131" s="3" t="str">
        <f t="shared" ca="1" si="441"/>
        <v/>
      </c>
      <c r="CS131" s="3" t="str">
        <f t="shared" ca="1" si="582"/>
        <v/>
      </c>
      <c r="CT131" s="3" t="str">
        <f t="shared" si="442"/>
        <v/>
      </c>
      <c r="CU131" s="37" t="e">
        <f t="shared" ca="1" si="443"/>
        <v>#N/A</v>
      </c>
      <c r="CW131" s="3" t="str">
        <f t="shared" ca="1" si="622"/>
        <v/>
      </c>
      <c r="CX131" s="3">
        <f t="shared" ca="1" si="530"/>
        <v>0</v>
      </c>
      <c r="CY131" s="2">
        <f t="shared" ca="1" si="445"/>
        <v>0</v>
      </c>
      <c r="CZ131" s="3" t="str">
        <f t="shared" ca="1" si="583"/>
        <v/>
      </c>
      <c r="DA131" s="3" t="str">
        <f t="shared" ca="1" si="584"/>
        <v/>
      </c>
      <c r="DB131" s="3" t="str">
        <f t="shared" ca="1" si="585"/>
        <v/>
      </c>
      <c r="DC131" s="3" t="str">
        <f t="shared" ca="1" si="586"/>
        <v/>
      </c>
      <c r="DD131" s="37" t="e">
        <f t="shared" ca="1" si="587"/>
        <v>#N/A</v>
      </c>
      <c r="DE131" s="3" t="str">
        <f t="shared" ca="1" si="623"/>
        <v/>
      </c>
      <c r="DF131" s="3">
        <f t="shared" ca="1" si="531"/>
        <v>0</v>
      </c>
      <c r="DG131" s="2">
        <f t="shared" ca="1" si="447"/>
        <v>0</v>
      </c>
      <c r="DH131" s="3" t="str">
        <f t="shared" ca="1" si="588"/>
        <v/>
      </c>
      <c r="DI131" s="3" t="str">
        <f t="shared" ca="1" si="568"/>
        <v/>
      </c>
      <c r="DJ131" s="3" t="str">
        <f t="shared" ca="1" si="589"/>
        <v/>
      </c>
      <c r="DK131" s="3" t="str">
        <f t="shared" ca="1" si="448"/>
        <v/>
      </c>
      <c r="DL131" s="37" t="e">
        <f t="shared" ca="1" si="590"/>
        <v>#N/A</v>
      </c>
      <c r="DN131" s="2" t="str">
        <f t="shared" si="373"/>
        <v xml:space="preserve"> </v>
      </c>
      <c r="DO131" s="3" t="str">
        <f t="shared" si="449"/>
        <v xml:space="preserve"> </v>
      </c>
      <c r="DP131" s="3" t="str">
        <f t="shared" si="450"/>
        <v xml:space="preserve"> </v>
      </c>
      <c r="DT131" s="37" t="e">
        <f t="shared" si="591"/>
        <v>#N/A</v>
      </c>
      <c r="DU131" s="7">
        <v>124</v>
      </c>
      <c r="DV131" s="7">
        <v>52</v>
      </c>
      <c r="DW131" s="7">
        <v>73</v>
      </c>
      <c r="DX131" s="7"/>
      <c r="DY131" s="7" t="e">
        <f t="shared" si="592"/>
        <v>#NUM!</v>
      </c>
      <c r="DZ131" s="7" t="e">
        <f t="shared" si="593"/>
        <v>#NUM!</v>
      </c>
      <c r="EA131" s="7" t="e">
        <f t="shared" si="594"/>
        <v>#NUM!</v>
      </c>
      <c r="EB131" s="7" t="e">
        <f t="shared" si="624"/>
        <v>#NUM!</v>
      </c>
      <c r="EC131" s="3" t="e">
        <f t="shared" si="595"/>
        <v>#NUM!</v>
      </c>
      <c r="ED131" s="3" t="str">
        <f t="shared" si="452"/>
        <v/>
      </c>
      <c r="EE131" s="3" t="e">
        <f t="shared" si="453"/>
        <v>#DIV/0!</v>
      </c>
      <c r="EF131" s="3" t="str">
        <f t="shared" si="454"/>
        <v/>
      </c>
      <c r="EG131" s="3" t="str">
        <f t="shared" si="455"/>
        <v/>
      </c>
      <c r="EH131" s="3" t="str">
        <f t="shared" si="456"/>
        <v/>
      </c>
      <c r="EI131" s="3" t="str">
        <f t="shared" si="457"/>
        <v/>
      </c>
      <c r="EJ131" s="3" t="e">
        <f t="shared" si="458"/>
        <v>#DIV/0!</v>
      </c>
      <c r="EK131" s="3" t="e">
        <f t="shared" si="459"/>
        <v>#DIV/0!</v>
      </c>
      <c r="EL131" s="3" t="str">
        <f t="shared" si="460"/>
        <v/>
      </c>
      <c r="EM131" s="3" t="str">
        <f t="shared" si="461"/>
        <v/>
      </c>
      <c r="EN131" s="3" t="str">
        <f t="shared" si="462"/>
        <v/>
      </c>
      <c r="EO131" s="3" t="e">
        <f t="shared" si="463"/>
        <v>#DIV/0!</v>
      </c>
      <c r="EP131" s="3" t="e">
        <f t="shared" si="464"/>
        <v>#DIV/0!</v>
      </c>
      <c r="EQ131" s="3" t="str">
        <f t="shared" si="465"/>
        <v/>
      </c>
      <c r="ER131" s="3" t="str">
        <f t="shared" si="466"/>
        <v/>
      </c>
      <c r="ES131" s="3" t="e">
        <f t="shared" si="467"/>
        <v>#DIV/0!</v>
      </c>
      <c r="ET131" s="3" t="e">
        <f t="shared" si="468"/>
        <v>#DIV/0!</v>
      </c>
      <c r="EU131" s="3" t="str">
        <f t="shared" si="469"/>
        <v/>
      </c>
      <c r="EV131" s="3" t="e">
        <f t="shared" si="470"/>
        <v>#DIV/0!</v>
      </c>
      <c r="EW131" s="3" t="e">
        <f t="shared" si="471"/>
        <v>#DIV/0!</v>
      </c>
      <c r="EX131" s="3" t="e">
        <f t="shared" si="472"/>
        <v>#NUM!</v>
      </c>
      <c r="EZ131" s="40">
        <f t="shared" si="596"/>
        <v>1</v>
      </c>
      <c r="FA131" s="9" t="e">
        <f t="shared" si="597"/>
        <v>#NUM!</v>
      </c>
      <c r="FB131" s="9" t="e">
        <f t="shared" si="598"/>
        <v>#N/A</v>
      </c>
      <c r="FC131" s="9" t="e">
        <f t="shared" si="599"/>
        <v>#N/A</v>
      </c>
      <c r="FD131" s="9" t="e">
        <f t="shared" si="600"/>
        <v>#N/A</v>
      </c>
      <c r="FE131" s="3" t="e">
        <f t="shared" si="473"/>
        <v>#NUM!</v>
      </c>
      <c r="FG131" s="3" t="str">
        <f t="shared" si="474"/>
        <v/>
      </c>
      <c r="FH131" s="3" t="e">
        <f t="shared" si="475"/>
        <v>#DIV/0!</v>
      </c>
      <c r="FI131" s="3" t="str">
        <f t="shared" si="476"/>
        <v/>
      </c>
      <c r="FJ131" s="3" t="str">
        <f t="shared" si="477"/>
        <v/>
      </c>
      <c r="FK131" s="3" t="str">
        <f t="shared" si="478"/>
        <v/>
      </c>
      <c r="FL131" s="3" t="str">
        <f t="shared" si="479"/>
        <v/>
      </c>
      <c r="FM131" s="3" t="e">
        <f t="shared" si="480"/>
        <v>#DIV/0!</v>
      </c>
      <c r="FN131" s="3" t="e">
        <f t="shared" si="481"/>
        <v>#DIV/0!</v>
      </c>
      <c r="FO131" s="3" t="str">
        <f t="shared" si="482"/>
        <v/>
      </c>
      <c r="FP131" s="3" t="str">
        <f t="shared" si="483"/>
        <v/>
      </c>
      <c r="FQ131" s="3" t="str">
        <f t="shared" si="484"/>
        <v/>
      </c>
      <c r="FR131" s="3" t="e">
        <f t="shared" si="485"/>
        <v>#DIV/0!</v>
      </c>
      <c r="FS131" s="3" t="e">
        <f t="shared" si="486"/>
        <v>#DIV/0!</v>
      </c>
      <c r="FT131" s="3" t="str">
        <f t="shared" si="487"/>
        <v/>
      </c>
      <c r="FU131" s="3" t="str">
        <f t="shared" si="488"/>
        <v/>
      </c>
      <c r="FV131" s="3" t="e">
        <f t="shared" si="489"/>
        <v>#DIV/0!</v>
      </c>
      <c r="FW131" s="3" t="e">
        <f t="shared" si="490"/>
        <v>#DIV/0!</v>
      </c>
      <c r="FX131" s="3" t="str">
        <f t="shared" si="491"/>
        <v/>
      </c>
      <c r="FY131" s="3" t="e">
        <f t="shared" si="492"/>
        <v>#DIV/0!</v>
      </c>
      <c r="FZ131" s="3" t="e">
        <f t="shared" si="493"/>
        <v>#DIV/0!</v>
      </c>
      <c r="GA131" s="3" t="e">
        <f t="shared" si="494"/>
        <v>#NUM!</v>
      </c>
      <c r="GB131" s="3" t="str">
        <f t="shared" si="495"/>
        <v/>
      </c>
      <c r="GC131" s="3" t="str">
        <f t="shared" si="496"/>
        <v/>
      </c>
      <c r="GD131" s="3" t="str">
        <f t="shared" si="497"/>
        <v/>
      </c>
      <c r="GE131" s="3" t="str">
        <f t="shared" si="498"/>
        <v/>
      </c>
      <c r="GF131" s="3" t="str">
        <f t="shared" si="499"/>
        <v/>
      </c>
      <c r="GG131" s="3" t="str">
        <f t="shared" si="500"/>
        <v/>
      </c>
      <c r="GI131" s="9" t="str">
        <f t="shared" si="532"/>
        <v/>
      </c>
      <c r="GJ131" s="9" t="str">
        <f t="shared" si="625"/>
        <v/>
      </c>
      <c r="GK131" s="9" t="str">
        <f t="shared" si="626"/>
        <v/>
      </c>
      <c r="GL131" s="41" t="e">
        <f t="shared" si="503"/>
        <v>#DIV/0!</v>
      </c>
      <c r="GM131" s="41" t="e">
        <f t="shared" si="504"/>
        <v>#DIV/0!</v>
      </c>
      <c r="GN131" s="41" t="e">
        <f t="shared" si="601"/>
        <v>#N/A</v>
      </c>
      <c r="GO131" s="41" t="e">
        <f t="shared" si="602"/>
        <v>#N/A</v>
      </c>
      <c r="GP131" s="3" t="e">
        <f t="shared" si="505"/>
        <v>#NUM!</v>
      </c>
      <c r="GQ131" s="55" t="e">
        <f t="shared" si="603"/>
        <v>#NUM!</v>
      </c>
      <c r="GR131" s="55" t="e">
        <f t="shared" si="604"/>
        <v>#NUM!</v>
      </c>
      <c r="GS131" s="3" t="e">
        <f t="shared" si="605"/>
        <v>#NUM!</v>
      </c>
      <c r="GT131" s="3" t="e">
        <f t="shared" si="606"/>
        <v>#NUM!</v>
      </c>
      <c r="GU131" s="3" t="e">
        <f t="shared" si="607"/>
        <v>#NUM!</v>
      </c>
      <c r="GV131" s="3" t="e">
        <f t="shared" si="608"/>
        <v>#NUM!</v>
      </c>
      <c r="GX131" s="37" t="e">
        <f t="shared" si="609"/>
        <v>#NUM!</v>
      </c>
      <c r="GZ131" s="3" t="e">
        <f t="shared" si="610"/>
        <v>#NUM!</v>
      </c>
      <c r="HA131" s="3" t="e">
        <f t="shared" ca="1" si="630"/>
        <v>#NUM!</v>
      </c>
      <c r="HB131" s="2" t="e">
        <f t="shared" ca="1" si="536"/>
        <v>#NUM!</v>
      </c>
      <c r="HC131" s="2" t="e">
        <f t="shared" ca="1" si="537"/>
        <v>#NUM!</v>
      </c>
      <c r="HD131" s="39" t="e">
        <f t="shared" ca="1" si="506"/>
        <v>#NUM!</v>
      </c>
      <c r="HF131" s="3" t="str">
        <f t="shared" si="611"/>
        <v/>
      </c>
      <c r="HG131" s="3" t="str">
        <f t="shared" si="612"/>
        <v/>
      </c>
      <c r="HH131" s="3" t="str">
        <f t="shared" ca="1" si="636"/>
        <v xml:space="preserve"> </v>
      </c>
      <c r="HI131" s="3" t="str">
        <f t="shared" ca="1" si="546"/>
        <v/>
      </c>
      <c r="HJ131" s="3" t="str">
        <f t="shared" ca="1" si="546"/>
        <v/>
      </c>
      <c r="HK131" s="3" t="str">
        <f t="shared" ca="1" si="546"/>
        <v/>
      </c>
      <c r="HL131" s="3" t="str">
        <f t="shared" ca="1" si="546"/>
        <v/>
      </c>
      <c r="HM131" s="3" t="str">
        <f t="shared" ca="1" si="547"/>
        <v/>
      </c>
      <c r="HN131" s="3" t="str">
        <f t="shared" ca="1" si="547"/>
        <v/>
      </c>
      <c r="HO131" s="3" t="str">
        <f t="shared" ca="1" si="547"/>
        <v/>
      </c>
      <c r="HP131" s="37" t="e">
        <f t="shared" ca="1" si="613"/>
        <v>#N/A</v>
      </c>
      <c r="HQ131" s="3" t="str">
        <f t="shared" ca="1" si="637"/>
        <v xml:space="preserve"> </v>
      </c>
      <c r="HR131" s="3" t="str">
        <f t="shared" ca="1" si="549"/>
        <v/>
      </c>
      <c r="HS131" s="3" t="str">
        <f t="shared" ca="1" si="549"/>
        <v/>
      </c>
      <c r="HT131" s="3" t="str">
        <f t="shared" ca="1" si="549"/>
        <v/>
      </c>
      <c r="HU131" s="3" t="str">
        <f t="shared" ca="1" si="549"/>
        <v/>
      </c>
      <c r="HV131" s="3" t="str">
        <f t="shared" ca="1" si="550"/>
        <v/>
      </c>
      <c r="HW131" s="3" t="str">
        <f t="shared" ca="1" si="550"/>
        <v/>
      </c>
      <c r="HX131" s="3" t="str">
        <f t="shared" ca="1" si="550"/>
        <v/>
      </c>
      <c r="HY131" s="37" t="e">
        <f t="shared" ca="1" si="614"/>
        <v>#N/A</v>
      </c>
      <c r="IA131" s="3" t="e">
        <f t="shared" ca="1" si="627"/>
        <v>#NUM!</v>
      </c>
      <c r="IB131" s="3" t="e">
        <f t="shared" ca="1" si="534"/>
        <v>#NUM!</v>
      </c>
      <c r="IC131" s="2" t="e">
        <f t="shared" ca="1" si="508"/>
        <v>#NUM!</v>
      </c>
      <c r="ID131" s="37" t="e">
        <f t="shared" ca="1" si="615"/>
        <v>#NUM!</v>
      </c>
      <c r="IE131" s="3" t="e">
        <f t="shared" ca="1" si="628"/>
        <v>#NUM!</v>
      </c>
      <c r="IF131" s="3" t="e">
        <f t="shared" ca="1" si="629"/>
        <v>#NUM!</v>
      </c>
      <c r="IG131" s="2" t="e">
        <f t="shared" ca="1" si="511"/>
        <v>#NUM!</v>
      </c>
      <c r="IH131" s="37" t="e">
        <f t="shared" ca="1" si="616"/>
        <v>#NUM!</v>
      </c>
      <c r="II131" s="3" t="e">
        <f t="shared" si="512"/>
        <v>#N/A</v>
      </c>
      <c r="IJ131" s="3" t="e">
        <f t="shared" si="513"/>
        <v>#N/A</v>
      </c>
      <c r="IK131" s="3" t="e">
        <f t="shared" ca="1" si="640"/>
        <v>#N/A</v>
      </c>
      <c r="IL131" s="3" t="e">
        <f t="shared" ca="1" si="558"/>
        <v>#N/A</v>
      </c>
      <c r="IM131" s="3" t="e">
        <f t="shared" ca="1" si="558"/>
        <v>#N/A</v>
      </c>
      <c r="IN131" s="3" t="e">
        <f t="shared" ca="1" si="558"/>
        <v>#N/A</v>
      </c>
      <c r="IO131" s="3" t="e">
        <f t="shared" ca="1" si="558"/>
        <v>#N/A</v>
      </c>
      <c r="IP131" s="3" t="e">
        <f t="shared" ca="1" si="559"/>
        <v>#N/A</v>
      </c>
      <c r="IQ131" s="3" t="e">
        <f t="shared" ca="1" si="559"/>
        <v>#N/A</v>
      </c>
      <c r="IR131" s="3" t="e">
        <f t="shared" ca="1" si="559"/>
        <v>#N/A</v>
      </c>
      <c r="IS131" s="3" t="e">
        <f t="shared" ca="1" si="559"/>
        <v>#N/A</v>
      </c>
      <c r="IT131" s="3" t="e">
        <f t="shared" ca="1" si="560"/>
        <v>#N/A</v>
      </c>
      <c r="IU131" s="3" t="e">
        <f t="shared" ca="1" si="560"/>
        <v>#N/A</v>
      </c>
      <c r="IV131" s="3" t="e">
        <f t="shared" ca="1" si="560"/>
        <v>#N/A</v>
      </c>
      <c r="IW131" s="3" t="e">
        <f t="shared" ca="1" si="560"/>
        <v>#N/A</v>
      </c>
      <c r="IX131" s="3" t="e">
        <f t="shared" ca="1" si="561"/>
        <v>#N/A</v>
      </c>
      <c r="IY131" s="3" t="e">
        <f t="shared" ca="1" si="561"/>
        <v>#N/A</v>
      </c>
      <c r="IZ131" s="37" t="e">
        <f t="shared" ca="1" si="617"/>
        <v>#N/A</v>
      </c>
      <c r="JB131" s="3" t="str">
        <f t="shared" si="514"/>
        <v/>
      </c>
      <c r="JC131" s="55" t="e">
        <f t="shared" si="618"/>
        <v>#NUM!</v>
      </c>
      <c r="JD131" s="41" t="e">
        <f t="shared" si="515"/>
        <v>#NUM!</v>
      </c>
      <c r="JE131" s="41" t="e">
        <f t="shared" si="516"/>
        <v>#NUM!</v>
      </c>
      <c r="JF131" s="3" t="e">
        <f t="shared" si="517"/>
        <v>#NUM!</v>
      </c>
      <c r="JG131" s="41" t="e">
        <f t="shared" si="518"/>
        <v>#NUM!</v>
      </c>
      <c r="JH131" s="41" t="e">
        <f t="shared" si="519"/>
        <v>#NUM!</v>
      </c>
      <c r="JJ131" s="37" t="e">
        <f t="shared" si="520"/>
        <v>#NUM!</v>
      </c>
      <c r="JL131" s="3" t="e">
        <f t="shared" si="521"/>
        <v>#NUM!</v>
      </c>
      <c r="JM131" s="3" t="e">
        <f t="shared" ca="1" si="631"/>
        <v>#NUM!</v>
      </c>
      <c r="JP131" s="37" t="e">
        <f t="shared" ca="1" si="522"/>
        <v>#NUM!</v>
      </c>
      <c r="JR131" s="37" t="str">
        <f t="shared" si="523"/>
        <v/>
      </c>
      <c r="JS131" s="3" t="str">
        <f t="shared" si="524"/>
        <v/>
      </c>
      <c r="JT131" s="3" t="str">
        <f t="shared" ca="1" si="638"/>
        <v xml:space="preserve"> </v>
      </c>
      <c r="JU131" s="3" t="str">
        <f t="shared" ca="1" si="552"/>
        <v/>
      </c>
      <c r="JV131" s="3" t="str">
        <f t="shared" ca="1" si="552"/>
        <v/>
      </c>
      <c r="JW131" s="3" t="str">
        <f t="shared" ca="1" si="552"/>
        <v/>
      </c>
      <c r="JX131" s="3" t="str">
        <f t="shared" ca="1" si="552"/>
        <v/>
      </c>
      <c r="JY131" s="3" t="str">
        <f t="shared" ca="1" si="553"/>
        <v/>
      </c>
      <c r="JZ131" s="3" t="str">
        <f t="shared" ca="1" si="553"/>
        <v/>
      </c>
      <c r="KA131" s="3" t="str">
        <f t="shared" ca="1" si="553"/>
        <v/>
      </c>
      <c r="KB131" s="3" t="e">
        <f t="shared" ca="1" si="525"/>
        <v>#N/A</v>
      </c>
      <c r="KC131" s="3" t="str">
        <f t="shared" ca="1" si="639"/>
        <v xml:space="preserve"> </v>
      </c>
      <c r="KD131" s="3" t="str">
        <f t="shared" ca="1" si="555"/>
        <v/>
      </c>
      <c r="KE131" s="3" t="str">
        <f t="shared" ca="1" si="555"/>
        <v/>
      </c>
      <c r="KF131" s="3" t="str">
        <f t="shared" ca="1" si="555"/>
        <v/>
      </c>
      <c r="KG131" s="3" t="str">
        <f t="shared" ca="1" si="555"/>
        <v/>
      </c>
      <c r="KH131" s="3" t="str">
        <f t="shared" ca="1" si="556"/>
        <v/>
      </c>
      <c r="KI131" s="3" t="str">
        <f t="shared" ca="1" si="556"/>
        <v/>
      </c>
      <c r="KJ131" s="3" t="str">
        <f t="shared" ca="1" si="556"/>
        <v/>
      </c>
      <c r="KK131" s="3" t="e">
        <f t="shared" ca="1" si="526"/>
        <v>#N/A</v>
      </c>
      <c r="KU131" s="3" t="e">
        <f t="shared" si="527"/>
        <v>#NUM!</v>
      </c>
      <c r="KV131" s="3" t="e">
        <f t="shared" si="528"/>
        <v>#NUM!</v>
      </c>
      <c r="KW131" s="3" t="e">
        <f t="shared" ca="1" si="641"/>
        <v>#NUM!</v>
      </c>
      <c r="KX131" s="3" t="e">
        <f t="shared" ca="1" si="563"/>
        <v>#NUM!</v>
      </c>
      <c r="KY131" s="3" t="e">
        <f t="shared" ca="1" si="563"/>
        <v>#NUM!</v>
      </c>
      <c r="KZ131" s="3" t="e">
        <f t="shared" ca="1" si="563"/>
        <v>#NUM!</v>
      </c>
      <c r="LA131" s="3" t="e">
        <f t="shared" ca="1" si="563"/>
        <v>#NUM!</v>
      </c>
      <c r="LB131" s="3" t="e">
        <f t="shared" ca="1" si="564"/>
        <v>#NUM!</v>
      </c>
      <c r="LC131" s="3" t="e">
        <f t="shared" ca="1" si="564"/>
        <v>#NUM!</v>
      </c>
      <c r="LD131" s="3" t="e">
        <f t="shared" ca="1" si="564"/>
        <v>#NUM!</v>
      </c>
      <c r="LE131" s="3" t="e">
        <f t="shared" ca="1" si="564"/>
        <v>#NUM!</v>
      </c>
      <c r="LF131" s="3" t="e">
        <f t="shared" ca="1" si="565"/>
        <v>#NUM!</v>
      </c>
      <c r="LG131" s="3" t="e">
        <f t="shared" ca="1" si="565"/>
        <v>#NUM!</v>
      </c>
      <c r="LH131" s="3" t="e">
        <f t="shared" ca="1" si="565"/>
        <v>#NUM!</v>
      </c>
      <c r="LI131" s="3" t="e">
        <f t="shared" ca="1" si="565"/>
        <v>#NUM!</v>
      </c>
      <c r="LJ131" s="3" t="e">
        <f t="shared" ca="1" si="566"/>
        <v>#NUM!</v>
      </c>
      <c r="LK131" s="3" t="e">
        <f t="shared" ca="1" si="566"/>
        <v>#NUM!</v>
      </c>
      <c r="LL131" s="37" t="e">
        <f t="shared" ca="1" si="619"/>
        <v>#NUM!</v>
      </c>
    </row>
    <row r="132" spans="1:324" s="3" customFormat="1">
      <c r="A132" s="42" t="e">
        <f>IF(D132="","",Data!C140)</f>
        <v>#N/A</v>
      </c>
      <c r="B132" s="5" t="e">
        <f>IF(D132="","",Data!B140)</f>
        <v>#N/A</v>
      </c>
      <c r="C132" s="3">
        <v>124</v>
      </c>
      <c r="D132" s="3" t="e">
        <f>IF(Data!C140="", NA(), Data!C140)</f>
        <v>#N/A</v>
      </c>
      <c r="E132" s="3" t="str">
        <f>IF(Data!C140="", " ", Data!D140)</f>
        <v xml:space="preserve"> </v>
      </c>
      <c r="F132" s="3" t="str">
        <f>IF(E132=" "," ",Data!F$26)</f>
        <v xml:space="preserve"> </v>
      </c>
      <c r="G132" s="3" t="str">
        <f>IF($C132&lt;Data!$F$37,"x"," ")</f>
        <v xml:space="preserve"> </v>
      </c>
      <c r="H132" s="3" t="e">
        <f>IF(I132="",#REF!,I132)</f>
        <v>#N/A</v>
      </c>
      <c r="I132" s="2" t="e">
        <f t="shared" si="403"/>
        <v>#N/A</v>
      </c>
      <c r="J132" s="3" t="str">
        <f>IF(AND(Data!$F$37&lt;&gt;""),IF(AD132=$E132,1,""))</f>
        <v/>
      </c>
      <c r="K132" s="3">
        <f>IF(AND(Data!$F$40&lt;&gt;""),IF(AE132=$E132,2,""))</f>
        <v>2</v>
      </c>
      <c r="L132" s="3" t="str">
        <f>IF(AND(Data!$F$43&lt;&gt;""),IF(AF132=$E132,3,""))</f>
        <v/>
      </c>
      <c r="M132" s="3" t="str">
        <f>IF(AND(Data!$F$46&lt;&gt;""),IF(AG132=$E132,4,""))</f>
        <v/>
      </c>
      <c r="N132" s="3" t="str">
        <f>IF(AND(Data!$F$49&lt;&gt;""),IF(AH132=$E132,5,""))</f>
        <v/>
      </c>
      <c r="O132" s="3" t="str">
        <f>IF(AND(Calc!$LQ$3&lt;&gt;""),IF(AI132=$E132,6,""))</f>
        <v/>
      </c>
      <c r="P132" s="3">
        <f t="shared" si="404"/>
        <v>2</v>
      </c>
      <c r="Q132" s="3">
        <f t="shared" si="405"/>
        <v>2</v>
      </c>
      <c r="R132" s="3" t="str">
        <f t="shared" si="406"/>
        <v/>
      </c>
      <c r="S132" s="3" t="str">
        <f t="shared" si="407"/>
        <v/>
      </c>
      <c r="T132" s="3" t="str">
        <f t="shared" si="408"/>
        <v/>
      </c>
      <c r="U132" s="3">
        <f t="shared" si="409"/>
        <v>2</v>
      </c>
      <c r="V132" s="3">
        <f t="shared" si="410"/>
        <v>2</v>
      </c>
      <c r="W132" s="3" t="str">
        <f t="shared" si="411"/>
        <v/>
      </c>
      <c r="X132" s="3" t="str">
        <f t="shared" si="412"/>
        <v/>
      </c>
      <c r="Y132" s="3">
        <f t="shared" si="413"/>
        <v>2</v>
      </c>
      <c r="Z132" s="3">
        <f t="shared" si="414"/>
        <v>2</v>
      </c>
      <c r="AA132" s="3" t="str">
        <f t="shared" si="415"/>
        <v/>
      </c>
      <c r="AB132" s="3">
        <f t="shared" si="416"/>
        <v>2</v>
      </c>
      <c r="AC132" s="49">
        <f t="shared" si="417"/>
        <v>2</v>
      </c>
      <c r="AD132" s="3" t="str">
        <f>IF($C132&lt;Data!$F$37,E132,"")</f>
        <v/>
      </c>
      <c r="AE132" s="3" t="str">
        <f>IF(AND($C132&gt;=Data!$F$37),IF($C132&lt;Data!$F$40,E132,""))</f>
        <v xml:space="preserve"> </v>
      </c>
      <c r="AF132" s="3" t="b">
        <f>IF(AND($C132&gt;=Data!$F$40),IF($C132&lt;Data!$F$43,E132,""))</f>
        <v>0</v>
      </c>
      <c r="AG132" s="3" t="b">
        <f>IF(AND($C132&gt;=Data!$F$43),IF($C132&lt;Data!$F$46,E132,""))</f>
        <v>0</v>
      </c>
      <c r="AH132" s="3" t="b">
        <f>IF(AND($C132&gt;=Data!$F$46),IF($C132&lt;Data!$F$49,E132,""))</f>
        <v>0</v>
      </c>
      <c r="AI132" s="3" t="b">
        <f>IF(AND($C132&gt;=Data!$F$49),IF($C132&lt;=Calc!$LQ$3,E132,""))</f>
        <v>0</v>
      </c>
      <c r="AJ132" s="3" t="str">
        <f t="shared" si="569"/>
        <v xml:space="preserve"> </v>
      </c>
      <c r="AK132" s="3" t="str">
        <f t="shared" si="350"/>
        <v/>
      </c>
      <c r="AL132" s="3" t="e">
        <f t="shared" si="418"/>
        <v>#NUM!</v>
      </c>
      <c r="AM132" s="3" t="str">
        <f t="shared" si="419"/>
        <v/>
      </c>
      <c r="AN132" s="3" t="str">
        <f t="shared" si="420"/>
        <v/>
      </c>
      <c r="AO132" s="3" t="str">
        <f t="shared" si="421"/>
        <v/>
      </c>
      <c r="AP132" s="3" t="str">
        <f t="shared" si="422"/>
        <v/>
      </c>
      <c r="AQ132" s="3" t="e">
        <f t="shared" si="632"/>
        <v>#NUM!</v>
      </c>
      <c r="AR132" s="3" t="e">
        <f t="shared" si="633"/>
        <v>#NUM!</v>
      </c>
      <c r="AS132" s="3" t="str">
        <f t="shared" si="634"/>
        <v/>
      </c>
      <c r="AT132" s="3" t="str">
        <f t="shared" si="423"/>
        <v/>
      </c>
      <c r="AU132" s="3" t="str">
        <f t="shared" si="424"/>
        <v/>
      </c>
      <c r="AV132" s="3" t="e">
        <f t="shared" si="425"/>
        <v>#NUM!</v>
      </c>
      <c r="AW132" s="3" t="e">
        <f t="shared" si="426"/>
        <v>#NUM!</v>
      </c>
      <c r="AX132" s="3" t="str">
        <f t="shared" si="427"/>
        <v/>
      </c>
      <c r="AY132" s="3" t="str">
        <f t="shared" si="428"/>
        <v/>
      </c>
      <c r="AZ132" s="3" t="e">
        <f t="shared" si="429"/>
        <v>#NUM!</v>
      </c>
      <c r="BA132" s="3" t="e">
        <f t="shared" si="430"/>
        <v>#NUM!</v>
      </c>
      <c r="BB132" s="3" t="str">
        <f t="shared" si="431"/>
        <v/>
      </c>
      <c r="BC132" s="3" t="e">
        <f t="shared" si="432"/>
        <v>#NUM!</v>
      </c>
      <c r="BD132" s="3" t="e">
        <f t="shared" si="433"/>
        <v>#NUM!</v>
      </c>
      <c r="BE132" s="3" t="e">
        <f t="shared" si="434"/>
        <v>#NUM!</v>
      </c>
      <c r="BF132" s="9" t="e">
        <f t="shared" si="570"/>
        <v>#N/A</v>
      </c>
      <c r="BG132" s="3" t="e">
        <f t="shared" si="571"/>
        <v>#N/A</v>
      </c>
      <c r="BH132" s="3" t="e">
        <f t="shared" si="642"/>
        <v>#N/A</v>
      </c>
      <c r="BI132" s="3" t="e">
        <f t="shared" si="435"/>
        <v>#NUM!</v>
      </c>
      <c r="BJ132" s="44" t="str">
        <f t="shared" si="436"/>
        <v/>
      </c>
      <c r="BK132" s="52">
        <f t="shared" si="572"/>
        <v>2</v>
      </c>
      <c r="BL132" s="52" t="str">
        <f t="shared" ca="1" si="635"/>
        <v xml:space="preserve"> </v>
      </c>
      <c r="BM132" s="52" t="str">
        <f t="shared" ca="1" si="539"/>
        <v xml:space="preserve"> </v>
      </c>
      <c r="BN132" s="52" t="str">
        <f t="shared" ca="1" si="539"/>
        <v xml:space="preserve"> </v>
      </c>
      <c r="BO132" s="52" t="str">
        <f t="shared" ca="1" si="539"/>
        <v xml:space="preserve"> </v>
      </c>
      <c r="BP132" s="52" t="str">
        <f t="shared" ca="1" si="539"/>
        <v xml:space="preserve"> </v>
      </c>
      <c r="BQ132" s="52" t="str">
        <f t="shared" ca="1" si="540"/>
        <v xml:space="preserve"> </v>
      </c>
      <c r="BR132" s="52" t="e">
        <f t="shared" ca="1" si="573"/>
        <v>#N/A</v>
      </c>
      <c r="BS132" s="52"/>
      <c r="BT132" s="3" t="str">
        <f t="shared" si="574"/>
        <v/>
      </c>
      <c r="BU132" s="3">
        <f t="shared" si="575"/>
        <v>0</v>
      </c>
      <c r="BV132" s="3">
        <f t="shared" si="437"/>
        <v>1</v>
      </c>
      <c r="BW132" s="3">
        <f t="shared" si="620"/>
        <v>0</v>
      </c>
      <c r="BX132" s="3" t="str">
        <f t="shared" ca="1" si="576"/>
        <v xml:space="preserve"> </v>
      </c>
      <c r="BY132" s="3" t="str">
        <f t="shared" ca="1" si="541"/>
        <v/>
      </c>
      <c r="BZ132" s="3" t="str">
        <f t="shared" ca="1" si="541"/>
        <v/>
      </c>
      <c r="CA132" s="3" t="str">
        <f t="shared" ca="1" si="541"/>
        <v/>
      </c>
      <c r="CB132" s="3" t="str">
        <f t="shared" ca="1" si="541"/>
        <v/>
      </c>
      <c r="CC132" s="3" t="str">
        <f t="shared" ca="1" si="542"/>
        <v/>
      </c>
      <c r="CD132" s="3" t="str">
        <f t="shared" ca="1" si="358"/>
        <v/>
      </c>
      <c r="CE132" s="3" t="str">
        <f t="shared" ca="1" si="577"/>
        <v/>
      </c>
      <c r="CF132" s="3" t="str">
        <f t="shared" si="578"/>
        <v/>
      </c>
      <c r="CG132" s="37" t="e">
        <f t="shared" ca="1" si="579"/>
        <v>#N/A</v>
      </c>
      <c r="CH132" s="3" t="str">
        <f t="shared" si="580"/>
        <v/>
      </c>
      <c r="CI132" s="3">
        <f t="shared" si="439"/>
        <v>0</v>
      </c>
      <c r="CJ132" s="3">
        <f t="shared" si="529"/>
        <v>1</v>
      </c>
      <c r="CK132" s="3">
        <f t="shared" si="621"/>
        <v>0</v>
      </c>
      <c r="CL132" s="3" t="str">
        <f t="shared" ca="1" si="581"/>
        <v xml:space="preserve"> </v>
      </c>
      <c r="CM132" s="3" t="str">
        <f t="shared" ca="1" si="543"/>
        <v/>
      </c>
      <c r="CN132" s="3" t="str">
        <f t="shared" ca="1" si="543"/>
        <v/>
      </c>
      <c r="CO132" s="3" t="str">
        <f t="shared" ca="1" si="543"/>
        <v/>
      </c>
      <c r="CP132" s="3" t="str">
        <f t="shared" ca="1" si="543"/>
        <v/>
      </c>
      <c r="CQ132" s="3" t="str">
        <f t="shared" ca="1" si="544"/>
        <v/>
      </c>
      <c r="CR132" s="3" t="str">
        <f t="shared" ca="1" si="441"/>
        <v/>
      </c>
      <c r="CS132" s="3" t="str">
        <f t="shared" ca="1" si="582"/>
        <v/>
      </c>
      <c r="CT132" s="3" t="str">
        <f t="shared" si="442"/>
        <v/>
      </c>
      <c r="CU132" s="37" t="e">
        <f t="shared" ca="1" si="443"/>
        <v>#N/A</v>
      </c>
      <c r="CW132" s="3" t="str">
        <f t="shared" ca="1" si="622"/>
        <v/>
      </c>
      <c r="CX132" s="3">
        <f t="shared" ca="1" si="530"/>
        <v>0</v>
      </c>
      <c r="CY132" s="2">
        <f t="shared" ca="1" si="445"/>
        <v>0</v>
      </c>
      <c r="CZ132" s="3" t="str">
        <f t="shared" ca="1" si="583"/>
        <v/>
      </c>
      <c r="DA132" s="3" t="str">
        <f t="shared" ca="1" si="584"/>
        <v/>
      </c>
      <c r="DB132" s="3" t="str">
        <f t="shared" ca="1" si="585"/>
        <v/>
      </c>
      <c r="DC132" s="3" t="str">
        <f t="shared" ca="1" si="586"/>
        <v/>
      </c>
      <c r="DD132" s="37" t="e">
        <f t="shared" ca="1" si="587"/>
        <v>#N/A</v>
      </c>
      <c r="DE132" s="3" t="str">
        <f t="shared" ca="1" si="623"/>
        <v/>
      </c>
      <c r="DF132" s="3">
        <f t="shared" ca="1" si="531"/>
        <v>0</v>
      </c>
      <c r="DG132" s="2">
        <f t="shared" ca="1" si="447"/>
        <v>0</v>
      </c>
      <c r="DH132" s="3" t="str">
        <f t="shared" ca="1" si="588"/>
        <v/>
      </c>
      <c r="DI132" s="3" t="str">
        <f t="shared" ca="1" si="568"/>
        <v/>
      </c>
      <c r="DJ132" s="3" t="str">
        <f t="shared" ca="1" si="589"/>
        <v/>
      </c>
      <c r="DK132" s="3" t="str">
        <f t="shared" ca="1" si="448"/>
        <v/>
      </c>
      <c r="DL132" s="37" t="e">
        <f t="shared" ca="1" si="590"/>
        <v>#N/A</v>
      </c>
      <c r="DN132" s="2" t="str">
        <f t="shared" si="373"/>
        <v xml:space="preserve"> </v>
      </c>
      <c r="DO132" s="3" t="str">
        <f t="shared" si="449"/>
        <v xml:space="preserve"> </v>
      </c>
      <c r="DP132" s="3" t="str">
        <f t="shared" si="450"/>
        <v xml:space="preserve"> </v>
      </c>
      <c r="DT132" s="37" t="e">
        <f t="shared" si="591"/>
        <v>#N/A</v>
      </c>
      <c r="DU132" s="7">
        <v>125</v>
      </c>
      <c r="DV132" s="7">
        <v>52</v>
      </c>
      <c r="DW132" s="7">
        <v>73</v>
      </c>
      <c r="DX132" s="7"/>
      <c r="DY132" s="7" t="e">
        <f t="shared" si="592"/>
        <v>#NUM!</v>
      </c>
      <c r="DZ132" s="7" t="e">
        <f t="shared" si="593"/>
        <v>#NUM!</v>
      </c>
      <c r="EA132" s="7" t="e">
        <f t="shared" si="594"/>
        <v>#NUM!</v>
      </c>
      <c r="EB132" s="7" t="e">
        <f t="shared" si="624"/>
        <v>#NUM!</v>
      </c>
      <c r="EC132" s="3" t="e">
        <f t="shared" si="595"/>
        <v>#NUM!</v>
      </c>
      <c r="ED132" s="3" t="str">
        <f t="shared" si="452"/>
        <v/>
      </c>
      <c r="EE132" s="3" t="e">
        <f t="shared" si="453"/>
        <v>#DIV/0!</v>
      </c>
      <c r="EF132" s="3" t="str">
        <f t="shared" si="454"/>
        <v/>
      </c>
      <c r="EG132" s="3" t="str">
        <f t="shared" si="455"/>
        <v/>
      </c>
      <c r="EH132" s="3" t="str">
        <f t="shared" si="456"/>
        <v/>
      </c>
      <c r="EI132" s="3" t="str">
        <f t="shared" si="457"/>
        <v/>
      </c>
      <c r="EJ132" s="3" t="e">
        <f t="shared" si="458"/>
        <v>#DIV/0!</v>
      </c>
      <c r="EK132" s="3" t="e">
        <f t="shared" si="459"/>
        <v>#DIV/0!</v>
      </c>
      <c r="EL132" s="3" t="str">
        <f t="shared" si="460"/>
        <v/>
      </c>
      <c r="EM132" s="3" t="str">
        <f t="shared" si="461"/>
        <v/>
      </c>
      <c r="EN132" s="3" t="str">
        <f t="shared" si="462"/>
        <v/>
      </c>
      <c r="EO132" s="3" t="e">
        <f t="shared" si="463"/>
        <v>#DIV/0!</v>
      </c>
      <c r="EP132" s="3" t="e">
        <f t="shared" si="464"/>
        <v>#DIV/0!</v>
      </c>
      <c r="EQ132" s="3" t="str">
        <f t="shared" si="465"/>
        <v/>
      </c>
      <c r="ER132" s="3" t="str">
        <f t="shared" si="466"/>
        <v/>
      </c>
      <c r="ES132" s="3" t="e">
        <f t="shared" si="467"/>
        <v>#DIV/0!</v>
      </c>
      <c r="ET132" s="3" t="e">
        <f t="shared" si="468"/>
        <v>#DIV/0!</v>
      </c>
      <c r="EU132" s="3" t="str">
        <f t="shared" si="469"/>
        <v/>
      </c>
      <c r="EV132" s="3" t="e">
        <f t="shared" si="470"/>
        <v>#DIV/0!</v>
      </c>
      <c r="EW132" s="3" t="e">
        <f t="shared" si="471"/>
        <v>#DIV/0!</v>
      </c>
      <c r="EX132" s="3" t="e">
        <f t="shared" si="472"/>
        <v>#NUM!</v>
      </c>
      <c r="EZ132" s="40">
        <f t="shared" si="596"/>
        <v>1</v>
      </c>
      <c r="FA132" s="9" t="e">
        <f t="shared" si="597"/>
        <v>#NUM!</v>
      </c>
      <c r="FB132" s="9" t="e">
        <f t="shared" si="598"/>
        <v>#N/A</v>
      </c>
      <c r="FC132" s="9" t="e">
        <f t="shared" si="599"/>
        <v>#N/A</v>
      </c>
      <c r="FD132" s="9" t="e">
        <f t="shared" si="600"/>
        <v>#N/A</v>
      </c>
      <c r="FE132" s="3" t="e">
        <f t="shared" si="473"/>
        <v>#NUM!</v>
      </c>
      <c r="FG132" s="3" t="str">
        <f t="shared" si="474"/>
        <v/>
      </c>
      <c r="FH132" s="3" t="e">
        <f t="shared" si="475"/>
        <v>#DIV/0!</v>
      </c>
      <c r="FI132" s="3" t="str">
        <f t="shared" si="476"/>
        <v/>
      </c>
      <c r="FJ132" s="3" t="str">
        <f t="shared" si="477"/>
        <v/>
      </c>
      <c r="FK132" s="3" t="str">
        <f t="shared" si="478"/>
        <v/>
      </c>
      <c r="FL132" s="3" t="str">
        <f t="shared" si="479"/>
        <v/>
      </c>
      <c r="FM132" s="3" t="e">
        <f t="shared" si="480"/>
        <v>#DIV/0!</v>
      </c>
      <c r="FN132" s="3" t="e">
        <f t="shared" si="481"/>
        <v>#DIV/0!</v>
      </c>
      <c r="FO132" s="3" t="str">
        <f t="shared" si="482"/>
        <v/>
      </c>
      <c r="FP132" s="3" t="str">
        <f t="shared" si="483"/>
        <v/>
      </c>
      <c r="FQ132" s="3" t="str">
        <f t="shared" si="484"/>
        <v/>
      </c>
      <c r="FR132" s="3" t="e">
        <f t="shared" si="485"/>
        <v>#DIV/0!</v>
      </c>
      <c r="FS132" s="3" t="e">
        <f t="shared" si="486"/>
        <v>#DIV/0!</v>
      </c>
      <c r="FT132" s="3" t="str">
        <f t="shared" si="487"/>
        <v/>
      </c>
      <c r="FU132" s="3" t="str">
        <f t="shared" si="488"/>
        <v/>
      </c>
      <c r="FV132" s="3" t="e">
        <f t="shared" si="489"/>
        <v>#DIV/0!</v>
      </c>
      <c r="FW132" s="3" t="e">
        <f t="shared" si="490"/>
        <v>#DIV/0!</v>
      </c>
      <c r="FX132" s="3" t="str">
        <f t="shared" si="491"/>
        <v/>
      </c>
      <c r="FY132" s="3" t="e">
        <f t="shared" si="492"/>
        <v>#DIV/0!</v>
      </c>
      <c r="FZ132" s="3" t="e">
        <f t="shared" si="493"/>
        <v>#DIV/0!</v>
      </c>
      <c r="GA132" s="3" t="e">
        <f t="shared" si="494"/>
        <v>#NUM!</v>
      </c>
      <c r="GB132" s="3" t="str">
        <f t="shared" si="495"/>
        <v/>
      </c>
      <c r="GC132" s="3" t="str">
        <f t="shared" si="496"/>
        <v/>
      </c>
      <c r="GD132" s="3" t="str">
        <f t="shared" si="497"/>
        <v/>
      </c>
      <c r="GE132" s="3" t="str">
        <f t="shared" si="498"/>
        <v/>
      </c>
      <c r="GF132" s="3" t="str">
        <f t="shared" si="499"/>
        <v/>
      </c>
      <c r="GG132" s="3" t="str">
        <f t="shared" si="500"/>
        <v/>
      </c>
      <c r="GI132" s="9" t="str">
        <f t="shared" si="532"/>
        <v/>
      </c>
      <c r="GJ132" s="9" t="str">
        <f t="shared" si="625"/>
        <v/>
      </c>
      <c r="GK132" s="9" t="str">
        <f t="shared" si="626"/>
        <v/>
      </c>
      <c r="GL132" s="41" t="e">
        <f t="shared" si="503"/>
        <v>#DIV/0!</v>
      </c>
      <c r="GM132" s="41" t="e">
        <f t="shared" si="504"/>
        <v>#DIV/0!</v>
      </c>
      <c r="GN132" s="41" t="e">
        <f t="shared" si="601"/>
        <v>#N/A</v>
      </c>
      <c r="GO132" s="41" t="e">
        <f t="shared" si="602"/>
        <v>#N/A</v>
      </c>
      <c r="GP132" s="3" t="e">
        <f t="shared" si="505"/>
        <v>#NUM!</v>
      </c>
      <c r="GQ132" s="55" t="e">
        <f t="shared" si="603"/>
        <v>#NUM!</v>
      </c>
      <c r="GR132" s="55" t="e">
        <f t="shared" si="604"/>
        <v>#NUM!</v>
      </c>
      <c r="GS132" s="3" t="e">
        <f t="shared" si="605"/>
        <v>#NUM!</v>
      </c>
      <c r="GT132" s="3" t="e">
        <f t="shared" si="606"/>
        <v>#NUM!</v>
      </c>
      <c r="GU132" s="3" t="e">
        <f t="shared" si="607"/>
        <v>#NUM!</v>
      </c>
      <c r="GV132" s="3" t="e">
        <f t="shared" si="608"/>
        <v>#NUM!</v>
      </c>
      <c r="GX132" s="37" t="e">
        <f t="shared" si="609"/>
        <v>#NUM!</v>
      </c>
      <c r="GZ132" s="3" t="e">
        <f t="shared" si="610"/>
        <v>#NUM!</v>
      </c>
      <c r="HA132" s="3" t="e">
        <f t="shared" ca="1" si="630"/>
        <v>#NUM!</v>
      </c>
      <c r="HB132" s="2" t="e">
        <f t="shared" ca="1" si="536"/>
        <v>#NUM!</v>
      </c>
      <c r="HC132" s="2" t="e">
        <f t="shared" ca="1" si="537"/>
        <v>#NUM!</v>
      </c>
      <c r="HD132" s="39" t="e">
        <f t="shared" ca="1" si="506"/>
        <v>#NUM!</v>
      </c>
      <c r="HF132" s="3" t="str">
        <f t="shared" si="611"/>
        <v/>
      </c>
      <c r="HG132" s="3" t="str">
        <f t="shared" si="612"/>
        <v/>
      </c>
      <c r="HH132" s="3" t="str">
        <f t="shared" ca="1" si="636"/>
        <v xml:space="preserve"> </v>
      </c>
      <c r="HI132" s="3" t="str">
        <f t="shared" ca="1" si="546"/>
        <v/>
      </c>
      <c r="HJ132" s="3" t="str">
        <f t="shared" ca="1" si="546"/>
        <v/>
      </c>
      <c r="HK132" s="3" t="str">
        <f t="shared" ca="1" si="546"/>
        <v/>
      </c>
      <c r="HL132" s="3" t="str">
        <f t="shared" ca="1" si="546"/>
        <v/>
      </c>
      <c r="HM132" s="3" t="str">
        <f t="shared" ca="1" si="547"/>
        <v/>
      </c>
      <c r="HN132" s="3" t="str">
        <f t="shared" ca="1" si="547"/>
        <v/>
      </c>
      <c r="HO132" s="3" t="str">
        <f t="shared" ca="1" si="547"/>
        <v/>
      </c>
      <c r="HP132" s="37" t="e">
        <f t="shared" ca="1" si="613"/>
        <v>#N/A</v>
      </c>
      <c r="HQ132" s="3" t="str">
        <f t="shared" ca="1" si="637"/>
        <v xml:space="preserve"> </v>
      </c>
      <c r="HR132" s="3" t="str">
        <f t="shared" ca="1" si="549"/>
        <v/>
      </c>
      <c r="HS132" s="3" t="str">
        <f t="shared" ca="1" si="549"/>
        <v/>
      </c>
      <c r="HT132" s="3" t="str">
        <f t="shared" ca="1" si="549"/>
        <v/>
      </c>
      <c r="HU132" s="3" t="str">
        <f t="shared" ca="1" si="549"/>
        <v/>
      </c>
      <c r="HV132" s="3" t="str">
        <f t="shared" ca="1" si="550"/>
        <v/>
      </c>
      <c r="HW132" s="3" t="str">
        <f t="shared" ca="1" si="550"/>
        <v/>
      </c>
      <c r="HX132" s="3" t="str">
        <f t="shared" ca="1" si="550"/>
        <v/>
      </c>
      <c r="HY132" s="37" t="e">
        <f t="shared" ca="1" si="614"/>
        <v>#N/A</v>
      </c>
      <c r="IA132" s="3" t="e">
        <f t="shared" ca="1" si="627"/>
        <v>#NUM!</v>
      </c>
      <c r="IB132" s="3" t="e">
        <f t="shared" ca="1" si="534"/>
        <v>#NUM!</v>
      </c>
      <c r="IC132" s="2" t="e">
        <f t="shared" ca="1" si="508"/>
        <v>#NUM!</v>
      </c>
      <c r="ID132" s="37" t="e">
        <f t="shared" ca="1" si="615"/>
        <v>#NUM!</v>
      </c>
      <c r="IE132" s="3" t="e">
        <f t="shared" ca="1" si="628"/>
        <v>#NUM!</v>
      </c>
      <c r="IF132" s="3" t="e">
        <f t="shared" ca="1" si="629"/>
        <v>#NUM!</v>
      </c>
      <c r="IG132" s="2" t="e">
        <f t="shared" ca="1" si="511"/>
        <v>#NUM!</v>
      </c>
      <c r="IH132" s="37" t="e">
        <f t="shared" ca="1" si="616"/>
        <v>#NUM!</v>
      </c>
      <c r="II132" s="3" t="e">
        <f t="shared" si="512"/>
        <v>#N/A</v>
      </c>
      <c r="IJ132" s="3" t="e">
        <f t="shared" si="513"/>
        <v>#N/A</v>
      </c>
      <c r="IK132" s="3" t="e">
        <f t="shared" ca="1" si="640"/>
        <v>#N/A</v>
      </c>
      <c r="IL132" s="3" t="e">
        <f t="shared" ca="1" si="558"/>
        <v>#N/A</v>
      </c>
      <c r="IM132" s="3" t="e">
        <f t="shared" ca="1" si="558"/>
        <v>#N/A</v>
      </c>
      <c r="IN132" s="3" t="e">
        <f t="shared" ca="1" si="558"/>
        <v>#N/A</v>
      </c>
      <c r="IO132" s="3" t="e">
        <f t="shared" ca="1" si="558"/>
        <v>#N/A</v>
      </c>
      <c r="IP132" s="3" t="e">
        <f t="shared" ca="1" si="559"/>
        <v>#N/A</v>
      </c>
      <c r="IQ132" s="3" t="e">
        <f t="shared" ca="1" si="559"/>
        <v>#N/A</v>
      </c>
      <c r="IR132" s="3" t="e">
        <f t="shared" ca="1" si="559"/>
        <v>#N/A</v>
      </c>
      <c r="IS132" s="3" t="e">
        <f t="shared" ca="1" si="559"/>
        <v>#N/A</v>
      </c>
      <c r="IT132" s="3" t="e">
        <f t="shared" ca="1" si="560"/>
        <v>#N/A</v>
      </c>
      <c r="IU132" s="3" t="e">
        <f t="shared" ca="1" si="560"/>
        <v>#N/A</v>
      </c>
      <c r="IV132" s="3" t="e">
        <f t="shared" ca="1" si="560"/>
        <v>#N/A</v>
      </c>
      <c r="IW132" s="3" t="e">
        <f t="shared" ca="1" si="560"/>
        <v>#N/A</v>
      </c>
      <c r="IX132" s="3" t="e">
        <f t="shared" ca="1" si="561"/>
        <v>#N/A</v>
      </c>
      <c r="IY132" s="3" t="e">
        <f t="shared" ca="1" si="561"/>
        <v>#N/A</v>
      </c>
      <c r="IZ132" s="37" t="e">
        <f t="shared" ca="1" si="617"/>
        <v>#N/A</v>
      </c>
      <c r="JB132" s="3" t="str">
        <f t="shared" si="514"/>
        <v/>
      </c>
      <c r="JC132" s="55" t="e">
        <f t="shared" si="618"/>
        <v>#NUM!</v>
      </c>
      <c r="JD132" s="41" t="e">
        <f t="shared" si="515"/>
        <v>#NUM!</v>
      </c>
      <c r="JE132" s="41" t="e">
        <f t="shared" si="516"/>
        <v>#NUM!</v>
      </c>
      <c r="JF132" s="3" t="e">
        <f t="shared" si="517"/>
        <v>#NUM!</v>
      </c>
      <c r="JG132" s="41" t="e">
        <f t="shared" si="518"/>
        <v>#NUM!</v>
      </c>
      <c r="JH132" s="41" t="e">
        <f t="shared" si="519"/>
        <v>#NUM!</v>
      </c>
      <c r="JJ132" s="37" t="e">
        <f t="shared" si="520"/>
        <v>#NUM!</v>
      </c>
      <c r="JL132" s="3" t="e">
        <f t="shared" si="521"/>
        <v>#NUM!</v>
      </c>
      <c r="JM132" s="3" t="e">
        <f t="shared" ca="1" si="631"/>
        <v>#NUM!</v>
      </c>
      <c r="JP132" s="37" t="e">
        <f t="shared" ca="1" si="522"/>
        <v>#NUM!</v>
      </c>
      <c r="JR132" s="37" t="str">
        <f t="shared" si="523"/>
        <v/>
      </c>
      <c r="JS132" s="3" t="str">
        <f t="shared" si="524"/>
        <v/>
      </c>
      <c r="JT132" s="3" t="str">
        <f t="shared" ca="1" si="638"/>
        <v xml:space="preserve"> </v>
      </c>
      <c r="JU132" s="3" t="str">
        <f t="shared" ca="1" si="552"/>
        <v/>
      </c>
      <c r="JV132" s="3" t="str">
        <f t="shared" ca="1" si="552"/>
        <v/>
      </c>
      <c r="JW132" s="3" t="str">
        <f t="shared" ca="1" si="552"/>
        <v/>
      </c>
      <c r="JX132" s="3" t="str">
        <f t="shared" ca="1" si="552"/>
        <v/>
      </c>
      <c r="JY132" s="3" t="str">
        <f t="shared" ca="1" si="553"/>
        <v/>
      </c>
      <c r="JZ132" s="3" t="str">
        <f t="shared" ca="1" si="553"/>
        <v/>
      </c>
      <c r="KA132" s="3" t="str">
        <f t="shared" ca="1" si="553"/>
        <v/>
      </c>
      <c r="KB132" s="3" t="e">
        <f t="shared" ca="1" si="525"/>
        <v>#N/A</v>
      </c>
      <c r="KC132" s="3" t="str">
        <f t="shared" ca="1" si="639"/>
        <v xml:space="preserve"> </v>
      </c>
      <c r="KD132" s="3" t="str">
        <f t="shared" ca="1" si="555"/>
        <v/>
      </c>
      <c r="KE132" s="3" t="str">
        <f t="shared" ca="1" si="555"/>
        <v/>
      </c>
      <c r="KF132" s="3" t="str">
        <f t="shared" ca="1" si="555"/>
        <v/>
      </c>
      <c r="KG132" s="3" t="str">
        <f t="shared" ca="1" si="555"/>
        <v/>
      </c>
      <c r="KH132" s="3" t="str">
        <f t="shared" ca="1" si="556"/>
        <v/>
      </c>
      <c r="KI132" s="3" t="str">
        <f t="shared" ca="1" si="556"/>
        <v/>
      </c>
      <c r="KJ132" s="3" t="str">
        <f t="shared" ca="1" si="556"/>
        <v/>
      </c>
      <c r="KK132" s="3" t="e">
        <f t="shared" ca="1" si="526"/>
        <v>#N/A</v>
      </c>
      <c r="KU132" s="3" t="e">
        <f t="shared" si="527"/>
        <v>#NUM!</v>
      </c>
      <c r="KV132" s="3" t="e">
        <f t="shared" si="528"/>
        <v>#NUM!</v>
      </c>
      <c r="KW132" s="3" t="e">
        <f t="shared" ca="1" si="641"/>
        <v>#NUM!</v>
      </c>
      <c r="KX132" s="3" t="e">
        <f t="shared" ca="1" si="563"/>
        <v>#NUM!</v>
      </c>
      <c r="KY132" s="3" t="e">
        <f t="shared" ca="1" si="563"/>
        <v>#NUM!</v>
      </c>
      <c r="KZ132" s="3" t="e">
        <f t="shared" ca="1" si="563"/>
        <v>#NUM!</v>
      </c>
      <c r="LA132" s="3" t="e">
        <f t="shared" ca="1" si="563"/>
        <v>#NUM!</v>
      </c>
      <c r="LB132" s="3" t="e">
        <f t="shared" ca="1" si="564"/>
        <v>#NUM!</v>
      </c>
      <c r="LC132" s="3" t="e">
        <f t="shared" ca="1" si="564"/>
        <v>#NUM!</v>
      </c>
      <c r="LD132" s="3" t="e">
        <f t="shared" ca="1" si="564"/>
        <v>#NUM!</v>
      </c>
      <c r="LE132" s="3" t="e">
        <f t="shared" ca="1" si="564"/>
        <v>#NUM!</v>
      </c>
      <c r="LF132" s="3" t="e">
        <f t="shared" ca="1" si="565"/>
        <v>#NUM!</v>
      </c>
      <c r="LG132" s="3" t="e">
        <f t="shared" ca="1" si="565"/>
        <v>#NUM!</v>
      </c>
      <c r="LH132" s="3" t="e">
        <f t="shared" ca="1" si="565"/>
        <v>#NUM!</v>
      </c>
      <c r="LI132" s="3" t="e">
        <f t="shared" ca="1" si="565"/>
        <v>#NUM!</v>
      </c>
      <c r="LJ132" s="3" t="e">
        <f t="shared" ca="1" si="566"/>
        <v>#NUM!</v>
      </c>
      <c r="LK132" s="3" t="e">
        <f t="shared" ca="1" si="566"/>
        <v>#NUM!</v>
      </c>
      <c r="LL132" s="37" t="e">
        <f t="shared" ca="1" si="619"/>
        <v>#NUM!</v>
      </c>
    </row>
    <row r="133" spans="1:324" s="3" customFormat="1">
      <c r="A133" s="42" t="e">
        <f>IF(D133="","",Data!C141)</f>
        <v>#N/A</v>
      </c>
      <c r="B133" s="5" t="e">
        <f>IF(D133="","",Data!B141)</f>
        <v>#N/A</v>
      </c>
      <c r="C133" s="3">
        <v>125</v>
      </c>
      <c r="D133" s="3" t="e">
        <f>IF(Data!C141="", NA(), Data!C141)</f>
        <v>#N/A</v>
      </c>
      <c r="E133" s="3" t="str">
        <f>IF(Data!C141="", " ", Data!D141)</f>
        <v xml:space="preserve"> </v>
      </c>
      <c r="F133" s="3" t="str">
        <f>IF(E133=" "," ",Data!F$26)</f>
        <v xml:space="preserve"> </v>
      </c>
      <c r="G133" s="3" t="str">
        <f>IF($C133&lt;Data!$F$37,"x"," ")</f>
        <v xml:space="preserve"> </v>
      </c>
      <c r="H133" s="3" t="e">
        <f>IF(I133="",#REF!,I133)</f>
        <v>#N/A</v>
      </c>
      <c r="I133" s="2" t="e">
        <f t="shared" si="403"/>
        <v>#N/A</v>
      </c>
      <c r="J133" s="3" t="str">
        <f>IF(AND(Data!$F$37&lt;&gt;""),IF(AD133=$E133,1,""))</f>
        <v/>
      </c>
      <c r="K133" s="3">
        <f>IF(AND(Data!$F$40&lt;&gt;""),IF(AE133=$E133,2,""))</f>
        <v>2</v>
      </c>
      <c r="L133" s="3" t="str">
        <f>IF(AND(Data!$F$43&lt;&gt;""),IF(AF133=$E133,3,""))</f>
        <v/>
      </c>
      <c r="M133" s="3" t="str">
        <f>IF(AND(Data!$F$46&lt;&gt;""),IF(AG133=$E133,4,""))</f>
        <v/>
      </c>
      <c r="N133" s="3" t="str">
        <f>IF(AND(Data!$F$49&lt;&gt;""),IF(AH133=$E133,5,""))</f>
        <v/>
      </c>
      <c r="O133" s="3" t="str">
        <f>IF(AND(Calc!$LQ$3&lt;&gt;""),IF(AI133=$E133,6,""))</f>
        <v/>
      </c>
      <c r="P133" s="3">
        <f t="shared" si="404"/>
        <v>2</v>
      </c>
      <c r="Q133" s="3">
        <f t="shared" si="405"/>
        <v>2</v>
      </c>
      <c r="R133" s="3" t="str">
        <f t="shared" si="406"/>
        <v/>
      </c>
      <c r="S133" s="3" t="str">
        <f t="shared" si="407"/>
        <v/>
      </c>
      <c r="T133" s="3" t="str">
        <f t="shared" si="408"/>
        <v/>
      </c>
      <c r="U133" s="3">
        <f t="shared" si="409"/>
        <v>2</v>
      </c>
      <c r="V133" s="3">
        <f t="shared" si="410"/>
        <v>2</v>
      </c>
      <c r="W133" s="3" t="str">
        <f t="shared" si="411"/>
        <v/>
      </c>
      <c r="X133" s="3" t="str">
        <f t="shared" si="412"/>
        <v/>
      </c>
      <c r="Y133" s="3">
        <f t="shared" si="413"/>
        <v>2</v>
      </c>
      <c r="Z133" s="3">
        <f t="shared" si="414"/>
        <v>2</v>
      </c>
      <c r="AA133" s="3" t="str">
        <f t="shared" si="415"/>
        <v/>
      </c>
      <c r="AB133" s="3">
        <f t="shared" si="416"/>
        <v>2</v>
      </c>
      <c r="AC133" s="49">
        <f t="shared" si="417"/>
        <v>2</v>
      </c>
      <c r="AD133" s="3" t="str">
        <f>IF($C133&lt;Data!$F$37,E133,"")</f>
        <v/>
      </c>
      <c r="AE133" s="3" t="str">
        <f>IF(AND($C133&gt;=Data!$F$37),IF($C133&lt;Data!$F$40,E133,""))</f>
        <v xml:space="preserve"> </v>
      </c>
      <c r="AF133" s="3" t="b">
        <f>IF(AND($C133&gt;=Data!$F$40),IF($C133&lt;Data!$F$43,E133,""))</f>
        <v>0</v>
      </c>
      <c r="AG133" s="3" t="b">
        <f>IF(AND($C133&gt;=Data!$F$43),IF($C133&lt;Data!$F$46,E133,""))</f>
        <v>0</v>
      </c>
      <c r="AH133" s="3" t="b">
        <f>IF(AND($C133&gt;=Data!$F$46),IF($C133&lt;Data!$F$49,E133,""))</f>
        <v>0</v>
      </c>
      <c r="AI133" s="3" t="b">
        <f>IF(AND($C133&gt;=Data!$F$49),IF($C133&lt;=Calc!$LQ$3,E133,""))</f>
        <v>0</v>
      </c>
      <c r="AJ133" s="3" t="str">
        <f t="shared" si="569"/>
        <v xml:space="preserve"> </v>
      </c>
      <c r="AK133" s="3" t="str">
        <f t="shared" si="350"/>
        <v/>
      </c>
      <c r="AL133" s="3" t="e">
        <f t="shared" si="418"/>
        <v>#NUM!</v>
      </c>
      <c r="AM133" s="3" t="str">
        <f t="shared" si="419"/>
        <v/>
      </c>
      <c r="AN133" s="3" t="str">
        <f t="shared" si="420"/>
        <v/>
      </c>
      <c r="AO133" s="3" t="str">
        <f t="shared" si="421"/>
        <v/>
      </c>
      <c r="AP133" s="3" t="str">
        <f t="shared" si="422"/>
        <v/>
      </c>
      <c r="AQ133" s="3" t="e">
        <f t="shared" si="632"/>
        <v>#NUM!</v>
      </c>
      <c r="AR133" s="3" t="e">
        <f t="shared" si="633"/>
        <v>#NUM!</v>
      </c>
      <c r="AS133" s="3" t="str">
        <f t="shared" si="634"/>
        <v/>
      </c>
      <c r="AT133" s="3" t="str">
        <f t="shared" si="423"/>
        <v/>
      </c>
      <c r="AU133" s="3" t="str">
        <f t="shared" si="424"/>
        <v/>
      </c>
      <c r="AV133" s="3" t="e">
        <f t="shared" si="425"/>
        <v>#NUM!</v>
      </c>
      <c r="AW133" s="3" t="e">
        <f t="shared" si="426"/>
        <v>#NUM!</v>
      </c>
      <c r="AX133" s="3" t="str">
        <f t="shared" si="427"/>
        <v/>
      </c>
      <c r="AY133" s="3" t="str">
        <f t="shared" si="428"/>
        <v/>
      </c>
      <c r="AZ133" s="3" t="e">
        <f t="shared" si="429"/>
        <v>#NUM!</v>
      </c>
      <c r="BA133" s="3" t="e">
        <f t="shared" si="430"/>
        <v>#NUM!</v>
      </c>
      <c r="BB133" s="3" t="str">
        <f t="shared" si="431"/>
        <v/>
      </c>
      <c r="BC133" s="3" t="e">
        <f t="shared" si="432"/>
        <v>#NUM!</v>
      </c>
      <c r="BD133" s="3" t="e">
        <f t="shared" si="433"/>
        <v>#NUM!</v>
      </c>
      <c r="BE133" s="3" t="e">
        <f t="shared" si="434"/>
        <v>#NUM!</v>
      </c>
      <c r="BF133" s="9" t="e">
        <f t="shared" si="570"/>
        <v>#N/A</v>
      </c>
      <c r="BG133" s="3" t="e">
        <f t="shared" si="571"/>
        <v>#N/A</v>
      </c>
      <c r="BH133" s="3" t="e">
        <f t="shared" si="642"/>
        <v>#N/A</v>
      </c>
      <c r="BI133" s="3" t="e">
        <f t="shared" si="435"/>
        <v>#NUM!</v>
      </c>
      <c r="BJ133" s="44" t="str">
        <f t="shared" si="436"/>
        <v/>
      </c>
      <c r="BK133" s="52">
        <f t="shared" si="572"/>
        <v>2</v>
      </c>
      <c r="BL133" s="52" t="str">
        <f t="shared" ca="1" si="635"/>
        <v xml:space="preserve"> </v>
      </c>
      <c r="BM133" s="52" t="str">
        <f t="shared" ca="1" si="539"/>
        <v xml:space="preserve"> </v>
      </c>
      <c r="BN133" s="52" t="str">
        <f t="shared" ca="1" si="539"/>
        <v xml:space="preserve"> </v>
      </c>
      <c r="BO133" s="52" t="str">
        <f t="shared" ca="1" si="539"/>
        <v xml:space="preserve"> </v>
      </c>
      <c r="BP133" s="52" t="str">
        <f t="shared" ca="1" si="539"/>
        <v xml:space="preserve"> </v>
      </c>
      <c r="BQ133" s="52" t="str">
        <f t="shared" ca="1" si="540"/>
        <v xml:space="preserve"> </v>
      </c>
      <c r="BR133" s="52" t="e">
        <f t="shared" ca="1" si="573"/>
        <v>#N/A</v>
      </c>
      <c r="BS133" s="52"/>
      <c r="BT133" s="3" t="str">
        <f t="shared" si="574"/>
        <v/>
      </c>
      <c r="BU133" s="3">
        <f t="shared" si="575"/>
        <v>0</v>
      </c>
      <c r="BV133" s="3">
        <f t="shared" si="437"/>
        <v>1</v>
      </c>
      <c r="BW133" s="3">
        <f t="shared" si="620"/>
        <v>0</v>
      </c>
      <c r="BX133" s="3" t="str">
        <f t="shared" ca="1" si="576"/>
        <v xml:space="preserve"> </v>
      </c>
      <c r="BY133" s="3" t="str">
        <f t="shared" ca="1" si="541"/>
        <v/>
      </c>
      <c r="BZ133" s="3" t="str">
        <f t="shared" ca="1" si="541"/>
        <v/>
      </c>
      <c r="CA133" s="3" t="str">
        <f t="shared" ca="1" si="541"/>
        <v/>
      </c>
      <c r="CB133" s="3" t="str">
        <f t="shared" ca="1" si="541"/>
        <v/>
      </c>
      <c r="CC133" s="3" t="str">
        <f t="shared" ca="1" si="542"/>
        <v/>
      </c>
      <c r="CD133" s="3" t="str">
        <f t="shared" ca="1" si="358"/>
        <v/>
      </c>
      <c r="CE133" s="3" t="str">
        <f t="shared" ca="1" si="577"/>
        <v/>
      </c>
      <c r="CF133" s="3" t="str">
        <f t="shared" si="578"/>
        <v/>
      </c>
      <c r="CG133" s="37" t="e">
        <f t="shared" ca="1" si="579"/>
        <v>#N/A</v>
      </c>
      <c r="CH133" s="3" t="str">
        <f t="shared" si="580"/>
        <v/>
      </c>
      <c r="CI133" s="3">
        <f t="shared" si="439"/>
        <v>0</v>
      </c>
      <c r="CJ133" s="3">
        <f t="shared" si="529"/>
        <v>1</v>
      </c>
      <c r="CK133" s="3">
        <f t="shared" si="621"/>
        <v>0</v>
      </c>
      <c r="CL133" s="3" t="str">
        <f t="shared" ca="1" si="581"/>
        <v xml:space="preserve"> </v>
      </c>
      <c r="CM133" s="3" t="str">
        <f t="shared" ca="1" si="543"/>
        <v/>
      </c>
      <c r="CN133" s="3" t="str">
        <f t="shared" ca="1" si="543"/>
        <v/>
      </c>
      <c r="CO133" s="3" t="str">
        <f t="shared" ca="1" si="543"/>
        <v/>
      </c>
      <c r="CP133" s="3" t="str">
        <f t="shared" ca="1" si="543"/>
        <v/>
      </c>
      <c r="CQ133" s="3" t="str">
        <f t="shared" ca="1" si="544"/>
        <v/>
      </c>
      <c r="CR133" s="3" t="str">
        <f t="shared" ca="1" si="441"/>
        <v/>
      </c>
      <c r="CS133" s="3" t="str">
        <f t="shared" ca="1" si="582"/>
        <v/>
      </c>
      <c r="CT133" s="3" t="str">
        <f t="shared" si="442"/>
        <v/>
      </c>
      <c r="CU133" s="37" t="e">
        <f t="shared" ca="1" si="443"/>
        <v>#N/A</v>
      </c>
      <c r="CW133" s="3" t="str">
        <f t="shared" ca="1" si="622"/>
        <v/>
      </c>
      <c r="CX133" s="3">
        <f t="shared" ca="1" si="530"/>
        <v>0</v>
      </c>
      <c r="CY133" s="2">
        <f t="shared" ca="1" si="445"/>
        <v>0</v>
      </c>
      <c r="CZ133" s="3" t="str">
        <f t="shared" ca="1" si="583"/>
        <v/>
      </c>
      <c r="DA133" s="3" t="str">
        <f t="shared" ca="1" si="584"/>
        <v/>
      </c>
      <c r="DB133" s="3" t="str">
        <f t="shared" ca="1" si="585"/>
        <v/>
      </c>
      <c r="DC133" s="3" t="str">
        <f t="shared" ca="1" si="586"/>
        <v/>
      </c>
      <c r="DD133" s="37" t="e">
        <f t="shared" ca="1" si="587"/>
        <v>#N/A</v>
      </c>
      <c r="DE133" s="3" t="str">
        <f t="shared" ca="1" si="623"/>
        <v/>
      </c>
      <c r="DF133" s="3">
        <f t="shared" ca="1" si="531"/>
        <v>0</v>
      </c>
      <c r="DG133" s="2">
        <f t="shared" ca="1" si="447"/>
        <v>0</v>
      </c>
      <c r="DH133" s="3" t="str">
        <f t="shared" ca="1" si="588"/>
        <v/>
      </c>
      <c r="DI133" s="3" t="str">
        <f t="shared" ca="1" si="568"/>
        <v/>
      </c>
      <c r="DJ133" s="3" t="str">
        <f t="shared" ca="1" si="589"/>
        <v/>
      </c>
      <c r="DK133" s="3" t="str">
        <f t="shared" ca="1" si="448"/>
        <v/>
      </c>
      <c r="DL133" s="37" t="e">
        <f t="shared" ca="1" si="590"/>
        <v>#N/A</v>
      </c>
      <c r="DN133" s="2" t="str">
        <f t="shared" si="373"/>
        <v xml:space="preserve"> </v>
      </c>
      <c r="DO133" s="3" t="str">
        <f t="shared" si="449"/>
        <v xml:space="preserve"> </v>
      </c>
      <c r="DP133" s="3" t="str">
        <f t="shared" si="450"/>
        <v xml:space="preserve"> </v>
      </c>
      <c r="DT133" s="37" t="e">
        <f t="shared" si="591"/>
        <v>#N/A</v>
      </c>
      <c r="DU133" s="7">
        <v>126</v>
      </c>
      <c r="DV133" s="7">
        <v>53</v>
      </c>
      <c r="DW133" s="7">
        <v>74</v>
      </c>
      <c r="DX133" s="7"/>
      <c r="DY133" s="7" t="e">
        <f t="shared" si="592"/>
        <v>#NUM!</v>
      </c>
      <c r="DZ133" s="7" t="e">
        <f t="shared" si="593"/>
        <v>#NUM!</v>
      </c>
      <c r="EA133" s="7" t="e">
        <f t="shared" si="594"/>
        <v>#NUM!</v>
      </c>
      <c r="EB133" s="7" t="e">
        <f t="shared" si="624"/>
        <v>#NUM!</v>
      </c>
      <c r="EC133" s="3" t="e">
        <f t="shared" si="595"/>
        <v>#NUM!</v>
      </c>
      <c r="ED133" s="3" t="str">
        <f t="shared" si="452"/>
        <v/>
      </c>
      <c r="EE133" s="3" t="e">
        <f t="shared" si="453"/>
        <v>#DIV/0!</v>
      </c>
      <c r="EF133" s="3" t="str">
        <f t="shared" si="454"/>
        <v/>
      </c>
      <c r="EG133" s="3" t="str">
        <f t="shared" si="455"/>
        <v/>
      </c>
      <c r="EH133" s="3" t="str">
        <f t="shared" si="456"/>
        <v/>
      </c>
      <c r="EI133" s="3" t="str">
        <f t="shared" si="457"/>
        <v/>
      </c>
      <c r="EJ133" s="3" t="e">
        <f t="shared" si="458"/>
        <v>#DIV/0!</v>
      </c>
      <c r="EK133" s="3" t="e">
        <f t="shared" si="459"/>
        <v>#DIV/0!</v>
      </c>
      <c r="EL133" s="3" t="str">
        <f t="shared" si="460"/>
        <v/>
      </c>
      <c r="EM133" s="3" t="str">
        <f t="shared" si="461"/>
        <v/>
      </c>
      <c r="EN133" s="3" t="str">
        <f t="shared" si="462"/>
        <v/>
      </c>
      <c r="EO133" s="3" t="e">
        <f t="shared" si="463"/>
        <v>#DIV/0!</v>
      </c>
      <c r="EP133" s="3" t="e">
        <f t="shared" si="464"/>
        <v>#DIV/0!</v>
      </c>
      <c r="EQ133" s="3" t="str">
        <f t="shared" si="465"/>
        <v/>
      </c>
      <c r="ER133" s="3" t="str">
        <f t="shared" si="466"/>
        <v/>
      </c>
      <c r="ES133" s="3" t="e">
        <f t="shared" si="467"/>
        <v>#DIV/0!</v>
      </c>
      <c r="ET133" s="3" t="e">
        <f t="shared" si="468"/>
        <v>#DIV/0!</v>
      </c>
      <c r="EU133" s="3" t="str">
        <f t="shared" si="469"/>
        <v/>
      </c>
      <c r="EV133" s="3" t="e">
        <f t="shared" si="470"/>
        <v>#DIV/0!</v>
      </c>
      <c r="EW133" s="3" t="e">
        <f t="shared" si="471"/>
        <v>#DIV/0!</v>
      </c>
      <c r="EX133" s="3" t="e">
        <f t="shared" si="472"/>
        <v>#NUM!</v>
      </c>
      <c r="EZ133" s="40">
        <f t="shared" si="596"/>
        <v>1</v>
      </c>
      <c r="FA133" s="9" t="e">
        <f t="shared" si="597"/>
        <v>#NUM!</v>
      </c>
      <c r="FB133" s="9" t="e">
        <f t="shared" si="598"/>
        <v>#N/A</v>
      </c>
      <c r="FC133" s="9" t="e">
        <f t="shared" si="599"/>
        <v>#N/A</v>
      </c>
      <c r="FD133" s="9" t="e">
        <f t="shared" si="600"/>
        <v>#N/A</v>
      </c>
      <c r="FE133" s="3" t="e">
        <f t="shared" si="473"/>
        <v>#NUM!</v>
      </c>
      <c r="FG133" s="3" t="str">
        <f t="shared" si="474"/>
        <v/>
      </c>
      <c r="FH133" s="3" t="e">
        <f t="shared" si="475"/>
        <v>#DIV/0!</v>
      </c>
      <c r="FI133" s="3" t="str">
        <f t="shared" si="476"/>
        <v/>
      </c>
      <c r="FJ133" s="3" t="str">
        <f t="shared" si="477"/>
        <v/>
      </c>
      <c r="FK133" s="3" t="str">
        <f t="shared" si="478"/>
        <v/>
      </c>
      <c r="FL133" s="3" t="str">
        <f t="shared" si="479"/>
        <v/>
      </c>
      <c r="FM133" s="3" t="e">
        <f t="shared" si="480"/>
        <v>#DIV/0!</v>
      </c>
      <c r="FN133" s="3" t="e">
        <f t="shared" si="481"/>
        <v>#DIV/0!</v>
      </c>
      <c r="FO133" s="3" t="str">
        <f t="shared" si="482"/>
        <v/>
      </c>
      <c r="FP133" s="3" t="str">
        <f t="shared" si="483"/>
        <v/>
      </c>
      <c r="FQ133" s="3" t="str">
        <f t="shared" si="484"/>
        <v/>
      </c>
      <c r="FR133" s="3" t="e">
        <f t="shared" si="485"/>
        <v>#DIV/0!</v>
      </c>
      <c r="FS133" s="3" t="e">
        <f t="shared" si="486"/>
        <v>#DIV/0!</v>
      </c>
      <c r="FT133" s="3" t="str">
        <f t="shared" si="487"/>
        <v/>
      </c>
      <c r="FU133" s="3" t="str">
        <f t="shared" si="488"/>
        <v/>
      </c>
      <c r="FV133" s="3" t="e">
        <f t="shared" si="489"/>
        <v>#DIV/0!</v>
      </c>
      <c r="FW133" s="3" t="e">
        <f t="shared" si="490"/>
        <v>#DIV/0!</v>
      </c>
      <c r="FX133" s="3" t="str">
        <f t="shared" si="491"/>
        <v/>
      </c>
      <c r="FY133" s="3" t="e">
        <f t="shared" si="492"/>
        <v>#DIV/0!</v>
      </c>
      <c r="FZ133" s="3" t="e">
        <f t="shared" si="493"/>
        <v>#DIV/0!</v>
      </c>
      <c r="GA133" s="3" t="e">
        <f t="shared" si="494"/>
        <v>#NUM!</v>
      </c>
      <c r="GB133" s="3" t="str">
        <f t="shared" si="495"/>
        <v/>
      </c>
      <c r="GC133" s="3" t="str">
        <f t="shared" si="496"/>
        <v/>
      </c>
      <c r="GD133" s="3" t="str">
        <f t="shared" si="497"/>
        <v/>
      </c>
      <c r="GE133" s="3" t="str">
        <f t="shared" si="498"/>
        <v/>
      </c>
      <c r="GF133" s="3" t="str">
        <f t="shared" si="499"/>
        <v/>
      </c>
      <c r="GG133" s="3" t="str">
        <f t="shared" si="500"/>
        <v/>
      </c>
      <c r="GI133" s="9" t="str">
        <f t="shared" si="532"/>
        <v/>
      </c>
      <c r="GJ133" s="9" t="str">
        <f t="shared" si="625"/>
        <v/>
      </c>
      <c r="GK133" s="9" t="str">
        <f t="shared" si="626"/>
        <v/>
      </c>
      <c r="GL133" s="41" t="e">
        <f t="shared" si="503"/>
        <v>#DIV/0!</v>
      </c>
      <c r="GM133" s="41" t="e">
        <f t="shared" si="504"/>
        <v>#DIV/0!</v>
      </c>
      <c r="GN133" s="41" t="e">
        <f t="shared" si="601"/>
        <v>#N/A</v>
      </c>
      <c r="GO133" s="41" t="e">
        <f t="shared" si="602"/>
        <v>#N/A</v>
      </c>
      <c r="GP133" s="3" t="e">
        <f t="shared" si="505"/>
        <v>#NUM!</v>
      </c>
      <c r="GQ133" s="55" t="e">
        <f t="shared" si="603"/>
        <v>#NUM!</v>
      </c>
      <c r="GR133" s="55" t="e">
        <f t="shared" si="604"/>
        <v>#NUM!</v>
      </c>
      <c r="GS133" s="3" t="e">
        <f t="shared" si="605"/>
        <v>#NUM!</v>
      </c>
      <c r="GT133" s="3" t="e">
        <f t="shared" si="606"/>
        <v>#NUM!</v>
      </c>
      <c r="GU133" s="3" t="e">
        <f t="shared" si="607"/>
        <v>#NUM!</v>
      </c>
      <c r="GV133" s="3" t="e">
        <f t="shared" si="608"/>
        <v>#NUM!</v>
      </c>
      <c r="GX133" s="37" t="e">
        <f t="shared" si="609"/>
        <v>#NUM!</v>
      </c>
      <c r="GZ133" s="3" t="e">
        <f t="shared" si="610"/>
        <v>#NUM!</v>
      </c>
      <c r="HA133" s="3" t="e">
        <f t="shared" ca="1" si="630"/>
        <v>#NUM!</v>
      </c>
      <c r="HB133" s="2" t="e">
        <f t="shared" ca="1" si="536"/>
        <v>#NUM!</v>
      </c>
      <c r="HC133" s="2" t="e">
        <f t="shared" ca="1" si="537"/>
        <v>#NUM!</v>
      </c>
      <c r="HD133" s="39" t="e">
        <f t="shared" ca="1" si="506"/>
        <v>#NUM!</v>
      </c>
      <c r="HF133" s="3" t="str">
        <f t="shared" si="611"/>
        <v/>
      </c>
      <c r="HG133" s="3" t="str">
        <f t="shared" si="612"/>
        <v/>
      </c>
      <c r="HH133" s="3" t="str">
        <f t="shared" ca="1" si="636"/>
        <v xml:space="preserve"> </v>
      </c>
      <c r="HI133" s="3" t="str">
        <f t="shared" ca="1" si="546"/>
        <v/>
      </c>
      <c r="HJ133" s="3" t="str">
        <f t="shared" ca="1" si="546"/>
        <v/>
      </c>
      <c r="HK133" s="3" t="str">
        <f t="shared" ca="1" si="546"/>
        <v/>
      </c>
      <c r="HL133" s="3" t="str">
        <f t="shared" ca="1" si="546"/>
        <v/>
      </c>
      <c r="HM133" s="3" t="str">
        <f t="shared" ca="1" si="547"/>
        <v/>
      </c>
      <c r="HN133" s="3" t="str">
        <f t="shared" ca="1" si="547"/>
        <v/>
      </c>
      <c r="HO133" s="3" t="str">
        <f t="shared" ca="1" si="547"/>
        <v/>
      </c>
      <c r="HP133" s="37" t="e">
        <f t="shared" ca="1" si="613"/>
        <v>#N/A</v>
      </c>
      <c r="HQ133" s="3" t="str">
        <f t="shared" ca="1" si="637"/>
        <v xml:space="preserve"> </v>
      </c>
      <c r="HR133" s="3" t="str">
        <f t="shared" ca="1" si="549"/>
        <v/>
      </c>
      <c r="HS133" s="3" t="str">
        <f t="shared" ca="1" si="549"/>
        <v/>
      </c>
      <c r="HT133" s="3" t="str">
        <f t="shared" ca="1" si="549"/>
        <v/>
      </c>
      <c r="HU133" s="3" t="str">
        <f t="shared" ca="1" si="549"/>
        <v/>
      </c>
      <c r="HV133" s="3" t="str">
        <f t="shared" ca="1" si="550"/>
        <v/>
      </c>
      <c r="HW133" s="3" t="str">
        <f t="shared" ca="1" si="550"/>
        <v/>
      </c>
      <c r="HX133" s="3" t="str">
        <f t="shared" ca="1" si="550"/>
        <v/>
      </c>
      <c r="HY133" s="37" t="e">
        <f t="shared" ca="1" si="614"/>
        <v>#N/A</v>
      </c>
      <c r="IA133" s="3" t="e">
        <f t="shared" ca="1" si="627"/>
        <v>#NUM!</v>
      </c>
      <c r="IB133" s="3" t="e">
        <f t="shared" ca="1" si="534"/>
        <v>#NUM!</v>
      </c>
      <c r="IC133" s="2" t="e">
        <f t="shared" ca="1" si="508"/>
        <v>#NUM!</v>
      </c>
      <c r="ID133" s="37" t="e">
        <f t="shared" ca="1" si="615"/>
        <v>#NUM!</v>
      </c>
      <c r="IE133" s="3" t="e">
        <f t="shared" ca="1" si="628"/>
        <v>#NUM!</v>
      </c>
      <c r="IF133" s="3" t="e">
        <f t="shared" ca="1" si="629"/>
        <v>#NUM!</v>
      </c>
      <c r="IG133" s="2" t="e">
        <f t="shared" ca="1" si="511"/>
        <v>#NUM!</v>
      </c>
      <c r="IH133" s="37" t="e">
        <f t="shared" ca="1" si="616"/>
        <v>#NUM!</v>
      </c>
      <c r="II133" s="3" t="e">
        <f t="shared" si="512"/>
        <v>#N/A</v>
      </c>
      <c r="IJ133" s="3" t="e">
        <f t="shared" si="513"/>
        <v>#N/A</v>
      </c>
      <c r="IK133" s="3" t="e">
        <f t="shared" ca="1" si="640"/>
        <v>#N/A</v>
      </c>
      <c r="IL133" s="3" t="e">
        <f t="shared" ca="1" si="558"/>
        <v>#N/A</v>
      </c>
      <c r="IM133" s="3" t="e">
        <f t="shared" ca="1" si="558"/>
        <v>#N/A</v>
      </c>
      <c r="IN133" s="3" t="e">
        <f t="shared" ca="1" si="558"/>
        <v>#N/A</v>
      </c>
      <c r="IO133" s="3" t="e">
        <f t="shared" ca="1" si="558"/>
        <v>#N/A</v>
      </c>
      <c r="IP133" s="3" t="e">
        <f t="shared" ca="1" si="559"/>
        <v>#N/A</v>
      </c>
      <c r="IQ133" s="3" t="e">
        <f t="shared" ca="1" si="559"/>
        <v>#N/A</v>
      </c>
      <c r="IR133" s="3" t="e">
        <f t="shared" ca="1" si="559"/>
        <v>#N/A</v>
      </c>
      <c r="IS133" s="3" t="e">
        <f t="shared" ca="1" si="559"/>
        <v>#N/A</v>
      </c>
      <c r="IT133" s="3" t="e">
        <f t="shared" ca="1" si="560"/>
        <v>#N/A</v>
      </c>
      <c r="IU133" s="3" t="e">
        <f t="shared" ca="1" si="560"/>
        <v>#N/A</v>
      </c>
      <c r="IV133" s="3" t="e">
        <f t="shared" ca="1" si="560"/>
        <v>#N/A</v>
      </c>
      <c r="IW133" s="3" t="e">
        <f t="shared" ca="1" si="560"/>
        <v>#N/A</v>
      </c>
      <c r="IX133" s="3" t="e">
        <f t="shared" ca="1" si="561"/>
        <v>#N/A</v>
      </c>
      <c r="IY133" s="3" t="e">
        <f t="shared" ca="1" si="561"/>
        <v>#N/A</v>
      </c>
      <c r="IZ133" s="37" t="e">
        <f t="shared" ca="1" si="617"/>
        <v>#N/A</v>
      </c>
      <c r="JB133" s="3" t="str">
        <f t="shared" si="514"/>
        <v/>
      </c>
      <c r="JC133" s="55" t="e">
        <f t="shared" si="618"/>
        <v>#NUM!</v>
      </c>
      <c r="JD133" s="41" t="e">
        <f t="shared" si="515"/>
        <v>#NUM!</v>
      </c>
      <c r="JE133" s="41" t="e">
        <f t="shared" si="516"/>
        <v>#NUM!</v>
      </c>
      <c r="JF133" s="3" t="e">
        <f t="shared" si="517"/>
        <v>#NUM!</v>
      </c>
      <c r="JG133" s="41" t="e">
        <f t="shared" si="518"/>
        <v>#NUM!</v>
      </c>
      <c r="JH133" s="41" t="e">
        <f t="shared" si="519"/>
        <v>#NUM!</v>
      </c>
      <c r="JJ133" s="37" t="e">
        <f t="shared" si="520"/>
        <v>#NUM!</v>
      </c>
      <c r="JL133" s="3" t="e">
        <f t="shared" si="521"/>
        <v>#NUM!</v>
      </c>
      <c r="JM133" s="3" t="e">
        <f t="shared" ca="1" si="631"/>
        <v>#NUM!</v>
      </c>
      <c r="JP133" s="37" t="e">
        <f t="shared" ca="1" si="522"/>
        <v>#NUM!</v>
      </c>
      <c r="JR133" s="37" t="str">
        <f t="shared" si="523"/>
        <v/>
      </c>
      <c r="JS133" s="3" t="str">
        <f t="shared" si="524"/>
        <v/>
      </c>
      <c r="JT133" s="3" t="str">
        <f t="shared" ca="1" si="638"/>
        <v xml:space="preserve"> </v>
      </c>
      <c r="JU133" s="3" t="str">
        <f t="shared" ca="1" si="552"/>
        <v/>
      </c>
      <c r="JV133" s="3" t="str">
        <f t="shared" ca="1" si="552"/>
        <v/>
      </c>
      <c r="JW133" s="3" t="str">
        <f t="shared" ca="1" si="552"/>
        <v/>
      </c>
      <c r="JX133" s="3" t="str">
        <f t="shared" ca="1" si="552"/>
        <v/>
      </c>
      <c r="JY133" s="3" t="str">
        <f t="shared" ca="1" si="553"/>
        <v/>
      </c>
      <c r="JZ133" s="3" t="str">
        <f t="shared" ca="1" si="553"/>
        <v/>
      </c>
      <c r="KA133" s="3" t="str">
        <f t="shared" ca="1" si="553"/>
        <v/>
      </c>
      <c r="KB133" s="3" t="e">
        <f t="shared" ca="1" si="525"/>
        <v>#N/A</v>
      </c>
      <c r="KC133" s="3" t="str">
        <f t="shared" ca="1" si="639"/>
        <v xml:space="preserve"> </v>
      </c>
      <c r="KD133" s="3" t="str">
        <f t="shared" ca="1" si="555"/>
        <v/>
      </c>
      <c r="KE133" s="3" t="str">
        <f t="shared" ca="1" si="555"/>
        <v/>
      </c>
      <c r="KF133" s="3" t="str">
        <f t="shared" ca="1" si="555"/>
        <v/>
      </c>
      <c r="KG133" s="3" t="str">
        <f t="shared" ca="1" si="555"/>
        <v/>
      </c>
      <c r="KH133" s="3" t="str">
        <f t="shared" ca="1" si="556"/>
        <v/>
      </c>
      <c r="KI133" s="3" t="str">
        <f t="shared" ca="1" si="556"/>
        <v/>
      </c>
      <c r="KJ133" s="3" t="str">
        <f t="shared" ca="1" si="556"/>
        <v/>
      </c>
      <c r="KK133" s="3" t="e">
        <f t="shared" ca="1" si="526"/>
        <v>#N/A</v>
      </c>
      <c r="KU133" s="3" t="e">
        <f t="shared" si="527"/>
        <v>#NUM!</v>
      </c>
      <c r="KV133" s="3" t="e">
        <f t="shared" si="528"/>
        <v>#NUM!</v>
      </c>
      <c r="KW133" s="3" t="e">
        <f t="shared" ca="1" si="641"/>
        <v>#NUM!</v>
      </c>
      <c r="KX133" s="3" t="e">
        <f t="shared" ca="1" si="563"/>
        <v>#NUM!</v>
      </c>
      <c r="KY133" s="3" t="e">
        <f t="shared" ca="1" si="563"/>
        <v>#NUM!</v>
      </c>
      <c r="KZ133" s="3" t="e">
        <f t="shared" ca="1" si="563"/>
        <v>#NUM!</v>
      </c>
      <c r="LA133" s="3" t="e">
        <f t="shared" ca="1" si="563"/>
        <v>#NUM!</v>
      </c>
      <c r="LB133" s="3" t="e">
        <f t="shared" ca="1" si="564"/>
        <v>#NUM!</v>
      </c>
      <c r="LC133" s="3" t="e">
        <f t="shared" ca="1" si="564"/>
        <v>#NUM!</v>
      </c>
      <c r="LD133" s="3" t="e">
        <f t="shared" ca="1" si="564"/>
        <v>#NUM!</v>
      </c>
      <c r="LE133" s="3" t="e">
        <f t="shared" ca="1" si="564"/>
        <v>#NUM!</v>
      </c>
      <c r="LF133" s="3" t="e">
        <f t="shared" ca="1" si="565"/>
        <v>#NUM!</v>
      </c>
      <c r="LG133" s="3" t="e">
        <f t="shared" ca="1" si="565"/>
        <v>#NUM!</v>
      </c>
      <c r="LH133" s="3" t="e">
        <f t="shared" ca="1" si="565"/>
        <v>#NUM!</v>
      </c>
      <c r="LI133" s="3" t="e">
        <f t="shared" ca="1" si="565"/>
        <v>#NUM!</v>
      </c>
      <c r="LJ133" s="3" t="e">
        <f t="shared" ca="1" si="566"/>
        <v>#NUM!</v>
      </c>
      <c r="LK133" s="3" t="e">
        <f t="shared" ca="1" si="566"/>
        <v>#NUM!</v>
      </c>
      <c r="LL133" s="37" t="e">
        <f t="shared" ca="1" si="619"/>
        <v>#NUM!</v>
      </c>
    </row>
    <row r="134" spans="1:324" s="3" customFormat="1">
      <c r="A134" s="42" t="e">
        <f>IF(D134="","",Data!C142)</f>
        <v>#N/A</v>
      </c>
      <c r="B134" s="5" t="e">
        <f>IF(D134="","",Data!B142)</f>
        <v>#N/A</v>
      </c>
      <c r="C134" s="3">
        <v>126</v>
      </c>
      <c r="D134" s="3" t="e">
        <f>IF(Data!C142="", NA(), Data!C142)</f>
        <v>#N/A</v>
      </c>
      <c r="E134" s="3" t="str">
        <f>IF(Data!C142="", " ", Data!D142)</f>
        <v xml:space="preserve"> </v>
      </c>
      <c r="F134" s="3" t="str">
        <f>IF(E134=" "," ",Data!F$26)</f>
        <v xml:space="preserve"> </v>
      </c>
      <c r="G134" s="3" t="str">
        <f>IF($C134&lt;Data!$F$37,"x"," ")</f>
        <v xml:space="preserve"> </v>
      </c>
      <c r="H134" s="3" t="e">
        <f>IF(I134="",#REF!,I134)</f>
        <v>#N/A</v>
      </c>
      <c r="I134" s="2" t="e">
        <f t="shared" si="403"/>
        <v>#N/A</v>
      </c>
      <c r="J134" s="3" t="str">
        <f>IF(AND(Data!$F$37&lt;&gt;""),IF(AD134=$E134,1,""))</f>
        <v/>
      </c>
      <c r="K134" s="3">
        <f>IF(AND(Data!$F$40&lt;&gt;""),IF(AE134=$E134,2,""))</f>
        <v>2</v>
      </c>
      <c r="L134" s="3" t="str">
        <f>IF(AND(Data!$F$43&lt;&gt;""),IF(AF134=$E134,3,""))</f>
        <v/>
      </c>
      <c r="M134" s="3" t="str">
        <f>IF(AND(Data!$F$46&lt;&gt;""),IF(AG134=$E134,4,""))</f>
        <v/>
      </c>
      <c r="N134" s="3" t="str">
        <f>IF(AND(Data!$F$49&lt;&gt;""),IF(AH134=$E134,5,""))</f>
        <v/>
      </c>
      <c r="O134" s="3" t="str">
        <f>IF(AND(Calc!$LQ$3&lt;&gt;""),IF(AI134=$E134,6,""))</f>
        <v/>
      </c>
      <c r="P134" s="3">
        <f t="shared" si="404"/>
        <v>2</v>
      </c>
      <c r="Q134" s="3">
        <f t="shared" si="405"/>
        <v>2</v>
      </c>
      <c r="R134" s="3" t="str">
        <f t="shared" si="406"/>
        <v/>
      </c>
      <c r="S134" s="3" t="str">
        <f t="shared" si="407"/>
        <v/>
      </c>
      <c r="T134" s="3" t="str">
        <f t="shared" si="408"/>
        <v/>
      </c>
      <c r="U134" s="3">
        <f t="shared" si="409"/>
        <v>2</v>
      </c>
      <c r="V134" s="3">
        <f t="shared" si="410"/>
        <v>2</v>
      </c>
      <c r="W134" s="3" t="str">
        <f t="shared" si="411"/>
        <v/>
      </c>
      <c r="X134" s="3" t="str">
        <f t="shared" si="412"/>
        <v/>
      </c>
      <c r="Y134" s="3">
        <f t="shared" si="413"/>
        <v>2</v>
      </c>
      <c r="Z134" s="3">
        <f t="shared" si="414"/>
        <v>2</v>
      </c>
      <c r="AA134" s="3" t="str">
        <f t="shared" si="415"/>
        <v/>
      </c>
      <c r="AB134" s="3">
        <f t="shared" si="416"/>
        <v>2</v>
      </c>
      <c r="AC134" s="49">
        <f t="shared" si="417"/>
        <v>2</v>
      </c>
      <c r="AD134" s="3" t="str">
        <f>IF($C134&lt;Data!$F$37,E134,"")</f>
        <v/>
      </c>
      <c r="AE134" s="3" t="str">
        <f>IF(AND($C134&gt;=Data!$F$37),IF($C134&lt;Data!$F$40,E134,""))</f>
        <v xml:space="preserve"> </v>
      </c>
      <c r="AF134" s="3" t="b">
        <f>IF(AND($C134&gt;=Data!$F$40),IF($C134&lt;Data!$F$43,E134,""))</f>
        <v>0</v>
      </c>
      <c r="AG134" s="3" t="b">
        <f>IF(AND($C134&gt;=Data!$F$43),IF($C134&lt;Data!$F$46,E134,""))</f>
        <v>0</v>
      </c>
      <c r="AH134" s="3" t="b">
        <f>IF(AND($C134&gt;=Data!$F$46),IF($C134&lt;Data!$F$49,E134,""))</f>
        <v>0</v>
      </c>
      <c r="AI134" s="3" t="b">
        <f>IF(AND($C134&gt;=Data!$F$49),IF($C134&lt;=Calc!$LQ$3,E134,""))</f>
        <v>0</v>
      </c>
      <c r="AJ134" s="3" t="str">
        <f t="shared" si="569"/>
        <v xml:space="preserve"> </v>
      </c>
      <c r="AK134" s="3" t="str">
        <f t="shared" si="350"/>
        <v/>
      </c>
      <c r="AL134" s="3" t="e">
        <f t="shared" si="418"/>
        <v>#NUM!</v>
      </c>
      <c r="AM134" s="3" t="str">
        <f t="shared" si="419"/>
        <v/>
      </c>
      <c r="AN134" s="3" t="str">
        <f t="shared" si="420"/>
        <v/>
      </c>
      <c r="AO134" s="3" t="str">
        <f t="shared" si="421"/>
        <v/>
      </c>
      <c r="AP134" s="3" t="str">
        <f t="shared" si="422"/>
        <v/>
      </c>
      <c r="AQ134" s="3" t="e">
        <f t="shared" si="632"/>
        <v>#NUM!</v>
      </c>
      <c r="AR134" s="3" t="e">
        <f t="shared" si="633"/>
        <v>#NUM!</v>
      </c>
      <c r="AS134" s="3" t="str">
        <f t="shared" si="634"/>
        <v/>
      </c>
      <c r="AT134" s="3" t="str">
        <f t="shared" si="423"/>
        <v/>
      </c>
      <c r="AU134" s="3" t="str">
        <f t="shared" si="424"/>
        <v/>
      </c>
      <c r="AV134" s="3" t="e">
        <f t="shared" si="425"/>
        <v>#NUM!</v>
      </c>
      <c r="AW134" s="3" t="e">
        <f t="shared" si="426"/>
        <v>#NUM!</v>
      </c>
      <c r="AX134" s="3" t="str">
        <f t="shared" si="427"/>
        <v/>
      </c>
      <c r="AY134" s="3" t="str">
        <f t="shared" si="428"/>
        <v/>
      </c>
      <c r="AZ134" s="3" t="e">
        <f t="shared" si="429"/>
        <v>#NUM!</v>
      </c>
      <c r="BA134" s="3" t="e">
        <f t="shared" si="430"/>
        <v>#NUM!</v>
      </c>
      <c r="BB134" s="3" t="str">
        <f t="shared" si="431"/>
        <v/>
      </c>
      <c r="BC134" s="3" t="e">
        <f t="shared" si="432"/>
        <v>#NUM!</v>
      </c>
      <c r="BD134" s="3" t="e">
        <f t="shared" si="433"/>
        <v>#NUM!</v>
      </c>
      <c r="BE134" s="3" t="e">
        <f t="shared" si="434"/>
        <v>#NUM!</v>
      </c>
      <c r="BF134" s="9" t="e">
        <f t="shared" si="570"/>
        <v>#N/A</v>
      </c>
      <c r="BG134" s="3" t="e">
        <f t="shared" si="571"/>
        <v>#N/A</v>
      </c>
      <c r="BH134" s="3" t="e">
        <f t="shared" si="642"/>
        <v>#N/A</v>
      </c>
      <c r="BI134" s="3" t="e">
        <f t="shared" si="435"/>
        <v>#NUM!</v>
      </c>
      <c r="BJ134" s="44" t="str">
        <f t="shared" si="436"/>
        <v/>
      </c>
      <c r="BK134" s="52">
        <f t="shared" si="572"/>
        <v>2</v>
      </c>
      <c r="BL134" s="52" t="str">
        <f t="shared" ca="1" si="635"/>
        <v xml:space="preserve"> </v>
      </c>
      <c r="BM134" s="52" t="str">
        <f t="shared" ca="1" si="539"/>
        <v xml:space="preserve"> </v>
      </c>
      <c r="BN134" s="52" t="str">
        <f t="shared" ca="1" si="539"/>
        <v xml:space="preserve"> </v>
      </c>
      <c r="BO134" s="52" t="str">
        <f t="shared" ca="1" si="539"/>
        <v xml:space="preserve"> </v>
      </c>
      <c r="BP134" s="52" t="str">
        <f t="shared" ca="1" si="539"/>
        <v xml:space="preserve"> </v>
      </c>
      <c r="BQ134" s="52" t="str">
        <f t="shared" ca="1" si="540"/>
        <v xml:space="preserve"> </v>
      </c>
      <c r="BR134" s="52" t="e">
        <f t="shared" ca="1" si="573"/>
        <v>#N/A</v>
      </c>
      <c r="BS134" s="52"/>
      <c r="BT134" s="3" t="str">
        <f t="shared" si="574"/>
        <v/>
      </c>
      <c r="BU134" s="3">
        <f t="shared" si="575"/>
        <v>0</v>
      </c>
      <c r="BV134" s="3">
        <f t="shared" si="437"/>
        <v>1</v>
      </c>
      <c r="BW134" s="3">
        <f t="shared" si="620"/>
        <v>0</v>
      </c>
      <c r="BX134" s="3" t="str">
        <f t="shared" ca="1" si="576"/>
        <v xml:space="preserve"> </v>
      </c>
      <c r="BY134" s="3" t="str">
        <f t="shared" ca="1" si="541"/>
        <v/>
      </c>
      <c r="BZ134" s="3" t="str">
        <f t="shared" ca="1" si="541"/>
        <v/>
      </c>
      <c r="CA134" s="3" t="str">
        <f t="shared" ca="1" si="541"/>
        <v/>
      </c>
      <c r="CB134" s="3" t="str">
        <f t="shared" ca="1" si="541"/>
        <v/>
      </c>
      <c r="CC134" s="3" t="str">
        <f t="shared" ca="1" si="542"/>
        <v/>
      </c>
      <c r="CD134" s="3" t="str">
        <f t="shared" ca="1" si="358"/>
        <v/>
      </c>
      <c r="CE134" s="3" t="str">
        <f t="shared" ca="1" si="577"/>
        <v/>
      </c>
      <c r="CF134" s="3" t="str">
        <f t="shared" si="578"/>
        <v/>
      </c>
      <c r="CG134" s="37" t="e">
        <f t="shared" ca="1" si="579"/>
        <v>#N/A</v>
      </c>
      <c r="CH134" s="3" t="str">
        <f t="shared" si="580"/>
        <v/>
      </c>
      <c r="CI134" s="3">
        <f t="shared" si="439"/>
        <v>0</v>
      </c>
      <c r="CJ134" s="3">
        <f t="shared" si="529"/>
        <v>1</v>
      </c>
      <c r="CK134" s="3">
        <f t="shared" si="621"/>
        <v>0</v>
      </c>
      <c r="CL134" s="3" t="str">
        <f t="shared" ca="1" si="581"/>
        <v xml:space="preserve"> </v>
      </c>
      <c r="CM134" s="3" t="str">
        <f t="shared" ca="1" si="543"/>
        <v/>
      </c>
      <c r="CN134" s="3" t="str">
        <f t="shared" ca="1" si="543"/>
        <v/>
      </c>
      <c r="CO134" s="3" t="str">
        <f t="shared" ca="1" si="543"/>
        <v/>
      </c>
      <c r="CP134" s="3" t="str">
        <f t="shared" ca="1" si="543"/>
        <v/>
      </c>
      <c r="CQ134" s="3" t="str">
        <f t="shared" ca="1" si="544"/>
        <v/>
      </c>
      <c r="CR134" s="3" t="str">
        <f t="shared" ca="1" si="441"/>
        <v/>
      </c>
      <c r="CS134" s="3" t="str">
        <f t="shared" ca="1" si="582"/>
        <v/>
      </c>
      <c r="CT134" s="3" t="str">
        <f t="shared" si="442"/>
        <v/>
      </c>
      <c r="CU134" s="37" t="e">
        <f t="shared" ca="1" si="443"/>
        <v>#N/A</v>
      </c>
      <c r="CW134" s="3" t="str">
        <f t="shared" ca="1" si="622"/>
        <v/>
      </c>
      <c r="CX134" s="3">
        <f t="shared" ca="1" si="530"/>
        <v>0</v>
      </c>
      <c r="CY134" s="2">
        <f t="shared" ca="1" si="445"/>
        <v>0</v>
      </c>
      <c r="CZ134" s="3" t="str">
        <f t="shared" ca="1" si="583"/>
        <v/>
      </c>
      <c r="DA134" s="3" t="str">
        <f t="shared" ca="1" si="584"/>
        <v/>
      </c>
      <c r="DB134" s="3" t="str">
        <f t="shared" ca="1" si="585"/>
        <v/>
      </c>
      <c r="DC134" s="3" t="str">
        <f t="shared" ca="1" si="586"/>
        <v/>
      </c>
      <c r="DD134" s="37" t="e">
        <f t="shared" ca="1" si="587"/>
        <v>#N/A</v>
      </c>
      <c r="DE134" s="3" t="str">
        <f t="shared" ca="1" si="623"/>
        <v/>
      </c>
      <c r="DF134" s="3">
        <f t="shared" ca="1" si="531"/>
        <v>0</v>
      </c>
      <c r="DG134" s="2">
        <f t="shared" ca="1" si="447"/>
        <v>0</v>
      </c>
      <c r="DH134" s="3" t="str">
        <f t="shared" ca="1" si="588"/>
        <v/>
      </c>
      <c r="DI134" s="3" t="str">
        <f t="shared" ca="1" si="568"/>
        <v/>
      </c>
      <c r="DJ134" s="3" t="str">
        <f t="shared" ca="1" si="589"/>
        <v/>
      </c>
      <c r="DK134" s="3" t="str">
        <f t="shared" ca="1" si="448"/>
        <v/>
      </c>
      <c r="DL134" s="37" t="e">
        <f t="shared" ca="1" si="590"/>
        <v>#N/A</v>
      </c>
      <c r="DN134" s="2" t="str">
        <f t="shared" si="373"/>
        <v xml:space="preserve"> </v>
      </c>
      <c r="DO134" s="3" t="str">
        <f t="shared" si="449"/>
        <v xml:space="preserve"> </v>
      </c>
      <c r="DP134" s="3" t="str">
        <f t="shared" si="450"/>
        <v xml:space="preserve"> </v>
      </c>
      <c r="DT134" s="37" t="e">
        <f t="shared" si="591"/>
        <v>#N/A</v>
      </c>
      <c r="DU134" s="7">
        <v>127</v>
      </c>
      <c r="DV134" s="7">
        <v>53</v>
      </c>
      <c r="DW134" s="7">
        <v>75</v>
      </c>
      <c r="DX134" s="7"/>
      <c r="DY134" s="7" t="e">
        <f t="shared" si="592"/>
        <v>#NUM!</v>
      </c>
      <c r="DZ134" s="7" t="e">
        <f t="shared" si="593"/>
        <v>#NUM!</v>
      </c>
      <c r="EA134" s="7" t="e">
        <f t="shared" si="594"/>
        <v>#NUM!</v>
      </c>
      <c r="EB134" s="7" t="e">
        <f t="shared" si="624"/>
        <v>#NUM!</v>
      </c>
      <c r="EC134" s="3" t="e">
        <f t="shared" si="595"/>
        <v>#NUM!</v>
      </c>
      <c r="ED134" s="3" t="str">
        <f t="shared" si="452"/>
        <v/>
      </c>
      <c r="EE134" s="3" t="e">
        <f t="shared" si="453"/>
        <v>#DIV/0!</v>
      </c>
      <c r="EF134" s="3" t="str">
        <f t="shared" si="454"/>
        <v/>
      </c>
      <c r="EG134" s="3" t="str">
        <f t="shared" si="455"/>
        <v/>
      </c>
      <c r="EH134" s="3" t="str">
        <f t="shared" si="456"/>
        <v/>
      </c>
      <c r="EI134" s="3" t="str">
        <f t="shared" si="457"/>
        <v/>
      </c>
      <c r="EJ134" s="3" t="e">
        <f t="shared" si="458"/>
        <v>#DIV/0!</v>
      </c>
      <c r="EK134" s="3" t="e">
        <f t="shared" si="459"/>
        <v>#DIV/0!</v>
      </c>
      <c r="EL134" s="3" t="str">
        <f t="shared" si="460"/>
        <v/>
      </c>
      <c r="EM134" s="3" t="str">
        <f t="shared" si="461"/>
        <v/>
      </c>
      <c r="EN134" s="3" t="str">
        <f t="shared" si="462"/>
        <v/>
      </c>
      <c r="EO134" s="3" t="e">
        <f t="shared" si="463"/>
        <v>#DIV/0!</v>
      </c>
      <c r="EP134" s="3" t="e">
        <f t="shared" si="464"/>
        <v>#DIV/0!</v>
      </c>
      <c r="EQ134" s="3" t="str">
        <f t="shared" si="465"/>
        <v/>
      </c>
      <c r="ER134" s="3" t="str">
        <f t="shared" si="466"/>
        <v/>
      </c>
      <c r="ES134" s="3" t="e">
        <f t="shared" si="467"/>
        <v>#DIV/0!</v>
      </c>
      <c r="ET134" s="3" t="e">
        <f t="shared" si="468"/>
        <v>#DIV/0!</v>
      </c>
      <c r="EU134" s="3" t="str">
        <f t="shared" si="469"/>
        <v/>
      </c>
      <c r="EV134" s="3" t="e">
        <f t="shared" si="470"/>
        <v>#DIV/0!</v>
      </c>
      <c r="EW134" s="3" t="e">
        <f t="shared" si="471"/>
        <v>#DIV/0!</v>
      </c>
      <c r="EX134" s="3" t="e">
        <f t="shared" si="472"/>
        <v>#NUM!</v>
      </c>
      <c r="EZ134" s="40">
        <f t="shared" si="596"/>
        <v>1</v>
      </c>
      <c r="FA134" s="9" t="e">
        <f t="shared" si="597"/>
        <v>#NUM!</v>
      </c>
      <c r="FB134" s="9" t="e">
        <f t="shared" si="598"/>
        <v>#N/A</v>
      </c>
      <c r="FC134" s="9" t="e">
        <f t="shared" si="599"/>
        <v>#N/A</v>
      </c>
      <c r="FD134" s="9" t="e">
        <f t="shared" si="600"/>
        <v>#N/A</v>
      </c>
      <c r="FE134" s="3" t="e">
        <f t="shared" si="473"/>
        <v>#NUM!</v>
      </c>
      <c r="FG134" s="3" t="str">
        <f t="shared" si="474"/>
        <v/>
      </c>
      <c r="FH134" s="3" t="e">
        <f t="shared" si="475"/>
        <v>#DIV/0!</v>
      </c>
      <c r="FI134" s="3" t="str">
        <f t="shared" si="476"/>
        <v/>
      </c>
      <c r="FJ134" s="3" t="str">
        <f t="shared" si="477"/>
        <v/>
      </c>
      <c r="FK134" s="3" t="str">
        <f t="shared" si="478"/>
        <v/>
      </c>
      <c r="FL134" s="3" t="str">
        <f t="shared" si="479"/>
        <v/>
      </c>
      <c r="FM134" s="3" t="e">
        <f t="shared" si="480"/>
        <v>#DIV/0!</v>
      </c>
      <c r="FN134" s="3" t="e">
        <f t="shared" si="481"/>
        <v>#DIV/0!</v>
      </c>
      <c r="FO134" s="3" t="str">
        <f t="shared" si="482"/>
        <v/>
      </c>
      <c r="FP134" s="3" t="str">
        <f t="shared" si="483"/>
        <v/>
      </c>
      <c r="FQ134" s="3" t="str">
        <f t="shared" si="484"/>
        <v/>
      </c>
      <c r="FR134" s="3" t="e">
        <f t="shared" si="485"/>
        <v>#DIV/0!</v>
      </c>
      <c r="FS134" s="3" t="e">
        <f t="shared" si="486"/>
        <v>#DIV/0!</v>
      </c>
      <c r="FT134" s="3" t="str">
        <f t="shared" si="487"/>
        <v/>
      </c>
      <c r="FU134" s="3" t="str">
        <f t="shared" si="488"/>
        <v/>
      </c>
      <c r="FV134" s="3" t="e">
        <f t="shared" si="489"/>
        <v>#DIV/0!</v>
      </c>
      <c r="FW134" s="3" t="e">
        <f t="shared" si="490"/>
        <v>#DIV/0!</v>
      </c>
      <c r="FX134" s="3" t="str">
        <f t="shared" si="491"/>
        <v/>
      </c>
      <c r="FY134" s="3" t="e">
        <f t="shared" si="492"/>
        <v>#DIV/0!</v>
      </c>
      <c r="FZ134" s="3" t="e">
        <f t="shared" si="493"/>
        <v>#DIV/0!</v>
      </c>
      <c r="GA134" s="3" t="e">
        <f t="shared" si="494"/>
        <v>#NUM!</v>
      </c>
      <c r="GB134" s="3" t="str">
        <f t="shared" si="495"/>
        <v/>
      </c>
      <c r="GC134" s="3" t="str">
        <f t="shared" si="496"/>
        <v/>
      </c>
      <c r="GD134" s="3" t="str">
        <f t="shared" si="497"/>
        <v/>
      </c>
      <c r="GE134" s="3" t="str">
        <f t="shared" si="498"/>
        <v/>
      </c>
      <c r="GF134" s="3" t="str">
        <f t="shared" si="499"/>
        <v/>
      </c>
      <c r="GG134" s="3" t="str">
        <f t="shared" si="500"/>
        <v/>
      </c>
      <c r="GI134" s="9" t="str">
        <f t="shared" si="532"/>
        <v/>
      </c>
      <c r="GJ134" s="9" t="str">
        <f t="shared" si="625"/>
        <v/>
      </c>
      <c r="GK134" s="9" t="str">
        <f t="shared" si="626"/>
        <v/>
      </c>
      <c r="GL134" s="41" t="e">
        <f t="shared" si="503"/>
        <v>#DIV/0!</v>
      </c>
      <c r="GM134" s="41" t="e">
        <f t="shared" si="504"/>
        <v>#DIV/0!</v>
      </c>
      <c r="GN134" s="41" t="e">
        <f t="shared" si="601"/>
        <v>#N/A</v>
      </c>
      <c r="GO134" s="41" t="e">
        <f t="shared" si="602"/>
        <v>#N/A</v>
      </c>
      <c r="GP134" s="3" t="e">
        <f t="shared" si="505"/>
        <v>#NUM!</v>
      </c>
      <c r="GQ134" s="55" t="e">
        <f t="shared" si="603"/>
        <v>#NUM!</v>
      </c>
      <c r="GR134" s="55" t="e">
        <f t="shared" si="604"/>
        <v>#NUM!</v>
      </c>
      <c r="GS134" s="3" t="e">
        <f t="shared" si="605"/>
        <v>#NUM!</v>
      </c>
      <c r="GT134" s="3" t="e">
        <f t="shared" si="606"/>
        <v>#NUM!</v>
      </c>
      <c r="GU134" s="3" t="e">
        <f t="shared" si="607"/>
        <v>#NUM!</v>
      </c>
      <c r="GV134" s="3" t="e">
        <f t="shared" si="608"/>
        <v>#NUM!</v>
      </c>
      <c r="GX134" s="37" t="e">
        <f t="shared" si="609"/>
        <v>#NUM!</v>
      </c>
      <c r="GZ134" s="3" t="e">
        <f t="shared" si="610"/>
        <v>#NUM!</v>
      </c>
      <c r="HA134" s="3" t="e">
        <f t="shared" ca="1" si="630"/>
        <v>#NUM!</v>
      </c>
      <c r="HB134" s="2" t="e">
        <f t="shared" ca="1" si="536"/>
        <v>#NUM!</v>
      </c>
      <c r="HC134" s="2" t="e">
        <f t="shared" ca="1" si="537"/>
        <v>#NUM!</v>
      </c>
      <c r="HD134" s="39" t="e">
        <f t="shared" ca="1" si="506"/>
        <v>#NUM!</v>
      </c>
      <c r="HF134" s="3" t="str">
        <f t="shared" si="611"/>
        <v/>
      </c>
      <c r="HG134" s="3" t="str">
        <f t="shared" si="612"/>
        <v/>
      </c>
      <c r="HH134" s="3" t="str">
        <f t="shared" ca="1" si="636"/>
        <v xml:space="preserve"> </v>
      </c>
      <c r="HI134" s="3" t="str">
        <f t="shared" ca="1" si="546"/>
        <v/>
      </c>
      <c r="HJ134" s="3" t="str">
        <f t="shared" ca="1" si="546"/>
        <v/>
      </c>
      <c r="HK134" s="3" t="str">
        <f t="shared" ca="1" si="546"/>
        <v/>
      </c>
      <c r="HL134" s="3" t="str">
        <f t="shared" ca="1" si="546"/>
        <v/>
      </c>
      <c r="HM134" s="3" t="str">
        <f t="shared" ca="1" si="547"/>
        <v/>
      </c>
      <c r="HN134" s="3" t="str">
        <f t="shared" ca="1" si="547"/>
        <v/>
      </c>
      <c r="HO134" s="3" t="str">
        <f t="shared" ca="1" si="547"/>
        <v/>
      </c>
      <c r="HP134" s="37" t="e">
        <f t="shared" ca="1" si="613"/>
        <v>#N/A</v>
      </c>
      <c r="HQ134" s="3" t="str">
        <f t="shared" ca="1" si="637"/>
        <v xml:space="preserve"> </v>
      </c>
      <c r="HR134" s="3" t="str">
        <f t="shared" ca="1" si="549"/>
        <v/>
      </c>
      <c r="HS134" s="3" t="str">
        <f t="shared" ca="1" si="549"/>
        <v/>
      </c>
      <c r="HT134" s="3" t="str">
        <f t="shared" ca="1" si="549"/>
        <v/>
      </c>
      <c r="HU134" s="3" t="str">
        <f t="shared" ca="1" si="549"/>
        <v/>
      </c>
      <c r="HV134" s="3" t="str">
        <f t="shared" ca="1" si="550"/>
        <v/>
      </c>
      <c r="HW134" s="3" t="str">
        <f t="shared" ca="1" si="550"/>
        <v/>
      </c>
      <c r="HX134" s="3" t="str">
        <f t="shared" ca="1" si="550"/>
        <v/>
      </c>
      <c r="HY134" s="37" t="e">
        <f t="shared" ca="1" si="614"/>
        <v>#N/A</v>
      </c>
      <c r="IA134" s="3" t="e">
        <f t="shared" ca="1" si="627"/>
        <v>#NUM!</v>
      </c>
      <c r="IB134" s="3" t="e">
        <f t="shared" ca="1" si="534"/>
        <v>#NUM!</v>
      </c>
      <c r="IC134" s="2" t="e">
        <f t="shared" ca="1" si="508"/>
        <v>#NUM!</v>
      </c>
      <c r="ID134" s="37" t="e">
        <f t="shared" ca="1" si="615"/>
        <v>#NUM!</v>
      </c>
      <c r="IE134" s="3" t="e">
        <f t="shared" ca="1" si="628"/>
        <v>#NUM!</v>
      </c>
      <c r="IF134" s="3" t="e">
        <f t="shared" ca="1" si="629"/>
        <v>#NUM!</v>
      </c>
      <c r="IG134" s="2" t="e">
        <f t="shared" ca="1" si="511"/>
        <v>#NUM!</v>
      </c>
      <c r="IH134" s="37" t="e">
        <f t="shared" ca="1" si="616"/>
        <v>#NUM!</v>
      </c>
      <c r="II134" s="3" t="e">
        <f t="shared" si="512"/>
        <v>#N/A</v>
      </c>
      <c r="IJ134" s="3" t="e">
        <f t="shared" si="513"/>
        <v>#N/A</v>
      </c>
      <c r="IK134" s="3" t="e">
        <f t="shared" ca="1" si="640"/>
        <v>#N/A</v>
      </c>
      <c r="IL134" s="3" t="e">
        <f t="shared" ca="1" si="558"/>
        <v>#N/A</v>
      </c>
      <c r="IM134" s="3" t="e">
        <f t="shared" ca="1" si="558"/>
        <v>#N/A</v>
      </c>
      <c r="IN134" s="3" t="e">
        <f t="shared" ca="1" si="558"/>
        <v>#N/A</v>
      </c>
      <c r="IO134" s="3" t="e">
        <f t="shared" ca="1" si="558"/>
        <v>#N/A</v>
      </c>
      <c r="IP134" s="3" t="e">
        <f t="shared" ca="1" si="559"/>
        <v>#N/A</v>
      </c>
      <c r="IQ134" s="3" t="e">
        <f t="shared" ca="1" si="559"/>
        <v>#N/A</v>
      </c>
      <c r="IR134" s="3" t="e">
        <f t="shared" ca="1" si="559"/>
        <v>#N/A</v>
      </c>
      <c r="IS134" s="3" t="e">
        <f t="shared" ca="1" si="559"/>
        <v>#N/A</v>
      </c>
      <c r="IT134" s="3" t="e">
        <f t="shared" ca="1" si="560"/>
        <v>#N/A</v>
      </c>
      <c r="IU134" s="3" t="e">
        <f t="shared" ca="1" si="560"/>
        <v>#N/A</v>
      </c>
      <c r="IV134" s="3" t="e">
        <f t="shared" ca="1" si="560"/>
        <v>#N/A</v>
      </c>
      <c r="IW134" s="3" t="e">
        <f t="shared" ca="1" si="560"/>
        <v>#N/A</v>
      </c>
      <c r="IX134" s="3" t="e">
        <f t="shared" ca="1" si="561"/>
        <v>#N/A</v>
      </c>
      <c r="IY134" s="3" t="e">
        <f t="shared" ca="1" si="561"/>
        <v>#N/A</v>
      </c>
      <c r="IZ134" s="37" t="e">
        <f t="shared" ca="1" si="617"/>
        <v>#N/A</v>
      </c>
      <c r="JB134" s="3" t="str">
        <f t="shared" si="514"/>
        <v/>
      </c>
      <c r="JC134" s="55" t="e">
        <f t="shared" si="618"/>
        <v>#NUM!</v>
      </c>
      <c r="JD134" s="41" t="e">
        <f t="shared" si="515"/>
        <v>#NUM!</v>
      </c>
      <c r="JE134" s="41" t="e">
        <f t="shared" si="516"/>
        <v>#NUM!</v>
      </c>
      <c r="JF134" s="3" t="e">
        <f t="shared" si="517"/>
        <v>#NUM!</v>
      </c>
      <c r="JG134" s="41" t="e">
        <f t="shared" si="518"/>
        <v>#NUM!</v>
      </c>
      <c r="JH134" s="41" t="e">
        <f t="shared" si="519"/>
        <v>#NUM!</v>
      </c>
      <c r="JJ134" s="37" t="e">
        <f t="shared" si="520"/>
        <v>#NUM!</v>
      </c>
      <c r="JL134" s="3" t="e">
        <f t="shared" si="521"/>
        <v>#NUM!</v>
      </c>
      <c r="JM134" s="3" t="e">
        <f t="shared" ca="1" si="631"/>
        <v>#NUM!</v>
      </c>
      <c r="JP134" s="37" t="e">
        <f t="shared" ca="1" si="522"/>
        <v>#NUM!</v>
      </c>
      <c r="JR134" s="37" t="str">
        <f t="shared" si="523"/>
        <v/>
      </c>
      <c r="JS134" s="3" t="str">
        <f t="shared" si="524"/>
        <v/>
      </c>
      <c r="JT134" s="3" t="str">
        <f t="shared" ca="1" si="638"/>
        <v xml:space="preserve"> </v>
      </c>
      <c r="JU134" s="3" t="str">
        <f t="shared" ca="1" si="552"/>
        <v/>
      </c>
      <c r="JV134" s="3" t="str">
        <f t="shared" ca="1" si="552"/>
        <v/>
      </c>
      <c r="JW134" s="3" t="str">
        <f t="shared" ca="1" si="552"/>
        <v/>
      </c>
      <c r="JX134" s="3" t="str">
        <f t="shared" ca="1" si="552"/>
        <v/>
      </c>
      <c r="JY134" s="3" t="str">
        <f t="shared" ca="1" si="553"/>
        <v/>
      </c>
      <c r="JZ134" s="3" t="str">
        <f t="shared" ca="1" si="553"/>
        <v/>
      </c>
      <c r="KA134" s="3" t="str">
        <f t="shared" ca="1" si="553"/>
        <v/>
      </c>
      <c r="KB134" s="3" t="e">
        <f t="shared" ca="1" si="525"/>
        <v>#N/A</v>
      </c>
      <c r="KC134" s="3" t="str">
        <f t="shared" ca="1" si="639"/>
        <v xml:space="preserve"> </v>
      </c>
      <c r="KD134" s="3" t="str">
        <f t="shared" ca="1" si="555"/>
        <v/>
      </c>
      <c r="KE134" s="3" t="str">
        <f t="shared" ca="1" si="555"/>
        <v/>
      </c>
      <c r="KF134" s="3" t="str">
        <f t="shared" ca="1" si="555"/>
        <v/>
      </c>
      <c r="KG134" s="3" t="str">
        <f t="shared" ca="1" si="555"/>
        <v/>
      </c>
      <c r="KH134" s="3" t="str">
        <f t="shared" ca="1" si="556"/>
        <v/>
      </c>
      <c r="KI134" s="3" t="str">
        <f t="shared" ca="1" si="556"/>
        <v/>
      </c>
      <c r="KJ134" s="3" t="str">
        <f t="shared" ca="1" si="556"/>
        <v/>
      </c>
      <c r="KK134" s="3" t="e">
        <f t="shared" ca="1" si="526"/>
        <v>#N/A</v>
      </c>
      <c r="KU134" s="3" t="e">
        <f t="shared" si="527"/>
        <v>#NUM!</v>
      </c>
      <c r="KV134" s="3" t="e">
        <f t="shared" si="528"/>
        <v>#NUM!</v>
      </c>
      <c r="KW134" s="3" t="e">
        <f t="shared" ca="1" si="641"/>
        <v>#NUM!</v>
      </c>
      <c r="KX134" s="3" t="e">
        <f t="shared" ca="1" si="563"/>
        <v>#NUM!</v>
      </c>
      <c r="KY134" s="3" t="e">
        <f t="shared" ca="1" si="563"/>
        <v>#NUM!</v>
      </c>
      <c r="KZ134" s="3" t="e">
        <f t="shared" ca="1" si="563"/>
        <v>#NUM!</v>
      </c>
      <c r="LA134" s="3" t="e">
        <f t="shared" ca="1" si="563"/>
        <v>#NUM!</v>
      </c>
      <c r="LB134" s="3" t="e">
        <f t="shared" ca="1" si="564"/>
        <v>#NUM!</v>
      </c>
      <c r="LC134" s="3" t="e">
        <f t="shared" ca="1" si="564"/>
        <v>#NUM!</v>
      </c>
      <c r="LD134" s="3" t="e">
        <f t="shared" ca="1" si="564"/>
        <v>#NUM!</v>
      </c>
      <c r="LE134" s="3" t="e">
        <f t="shared" ca="1" si="564"/>
        <v>#NUM!</v>
      </c>
      <c r="LF134" s="3" t="e">
        <f t="shared" ca="1" si="565"/>
        <v>#NUM!</v>
      </c>
      <c r="LG134" s="3" t="e">
        <f t="shared" ca="1" si="565"/>
        <v>#NUM!</v>
      </c>
      <c r="LH134" s="3" t="e">
        <f t="shared" ca="1" si="565"/>
        <v>#NUM!</v>
      </c>
      <c r="LI134" s="3" t="e">
        <f t="shared" ca="1" si="565"/>
        <v>#NUM!</v>
      </c>
      <c r="LJ134" s="3" t="e">
        <f t="shared" ca="1" si="566"/>
        <v>#NUM!</v>
      </c>
      <c r="LK134" s="3" t="e">
        <f t="shared" ca="1" si="566"/>
        <v>#NUM!</v>
      </c>
      <c r="LL134" s="37" t="e">
        <f t="shared" ca="1" si="619"/>
        <v>#NUM!</v>
      </c>
    </row>
    <row r="135" spans="1:324" s="3" customFormat="1">
      <c r="A135" s="42" t="e">
        <f>IF(D135="","",Data!C143)</f>
        <v>#N/A</v>
      </c>
      <c r="B135" s="5" t="e">
        <f>IF(D135="","",Data!B143)</f>
        <v>#N/A</v>
      </c>
      <c r="C135" s="3">
        <v>127</v>
      </c>
      <c r="D135" s="3" t="e">
        <f>IF(Data!C143="", NA(), Data!C143)</f>
        <v>#N/A</v>
      </c>
      <c r="E135" s="3" t="str">
        <f>IF(Data!C143="", " ", Data!D143)</f>
        <v xml:space="preserve"> </v>
      </c>
      <c r="F135" s="3" t="str">
        <f>IF(E135=" "," ",Data!F$26)</f>
        <v xml:space="preserve"> </v>
      </c>
      <c r="G135" s="3" t="str">
        <f>IF($C135&lt;Data!$F$37,"x"," ")</f>
        <v xml:space="preserve"> </v>
      </c>
      <c r="H135" s="3" t="e">
        <f>IF(I135="",#REF!,I135)</f>
        <v>#N/A</v>
      </c>
      <c r="I135" s="2" t="e">
        <f t="shared" si="403"/>
        <v>#N/A</v>
      </c>
      <c r="J135" s="3" t="str">
        <f>IF(AND(Data!$F$37&lt;&gt;""),IF(AD135=$E135,1,""))</f>
        <v/>
      </c>
      <c r="K135" s="3">
        <f>IF(AND(Data!$F$40&lt;&gt;""),IF(AE135=$E135,2,""))</f>
        <v>2</v>
      </c>
      <c r="L135" s="3" t="str">
        <f>IF(AND(Data!$F$43&lt;&gt;""),IF(AF135=$E135,3,""))</f>
        <v/>
      </c>
      <c r="M135" s="3" t="str">
        <f>IF(AND(Data!$F$46&lt;&gt;""),IF(AG135=$E135,4,""))</f>
        <v/>
      </c>
      <c r="N135" s="3" t="str">
        <f>IF(AND(Data!$F$49&lt;&gt;""),IF(AH135=$E135,5,""))</f>
        <v/>
      </c>
      <c r="O135" s="3" t="str">
        <f>IF(AND(Calc!$LQ$3&lt;&gt;""),IF(AI135=$E135,6,""))</f>
        <v/>
      </c>
      <c r="P135" s="3">
        <f t="shared" si="404"/>
        <v>2</v>
      </c>
      <c r="Q135" s="3">
        <f t="shared" si="405"/>
        <v>2</v>
      </c>
      <c r="R135" s="3" t="str">
        <f t="shared" si="406"/>
        <v/>
      </c>
      <c r="S135" s="3" t="str">
        <f t="shared" si="407"/>
        <v/>
      </c>
      <c r="T135" s="3" t="str">
        <f t="shared" si="408"/>
        <v/>
      </c>
      <c r="U135" s="3">
        <f t="shared" si="409"/>
        <v>2</v>
      </c>
      <c r="V135" s="3">
        <f t="shared" si="410"/>
        <v>2</v>
      </c>
      <c r="W135" s="3" t="str">
        <f t="shared" si="411"/>
        <v/>
      </c>
      <c r="X135" s="3" t="str">
        <f t="shared" si="412"/>
        <v/>
      </c>
      <c r="Y135" s="3">
        <f t="shared" si="413"/>
        <v>2</v>
      </c>
      <c r="Z135" s="3">
        <f t="shared" si="414"/>
        <v>2</v>
      </c>
      <c r="AA135" s="3" t="str">
        <f t="shared" si="415"/>
        <v/>
      </c>
      <c r="AB135" s="3">
        <f t="shared" si="416"/>
        <v>2</v>
      </c>
      <c r="AC135" s="49">
        <f t="shared" si="417"/>
        <v>2</v>
      </c>
      <c r="AD135" s="3" t="str">
        <f>IF($C135&lt;Data!$F$37,E135,"")</f>
        <v/>
      </c>
      <c r="AE135" s="3" t="str">
        <f>IF(AND($C135&gt;=Data!$F$37),IF($C135&lt;Data!$F$40,E135,""))</f>
        <v xml:space="preserve"> </v>
      </c>
      <c r="AF135" s="3" t="b">
        <f>IF(AND($C135&gt;=Data!$F$40),IF($C135&lt;Data!$F$43,E135,""))</f>
        <v>0</v>
      </c>
      <c r="AG135" s="3" t="b">
        <f>IF(AND($C135&gt;=Data!$F$43),IF($C135&lt;Data!$F$46,E135,""))</f>
        <v>0</v>
      </c>
      <c r="AH135" s="3" t="b">
        <f>IF(AND($C135&gt;=Data!$F$46),IF($C135&lt;Data!$F$49,E135,""))</f>
        <v>0</v>
      </c>
      <c r="AI135" s="3" t="b">
        <f>IF(AND($C135&gt;=Data!$F$49),IF($C135&lt;=Calc!$LQ$3,E135,""))</f>
        <v>0</v>
      </c>
      <c r="AJ135" s="3" t="str">
        <f t="shared" si="569"/>
        <v xml:space="preserve"> </v>
      </c>
      <c r="AK135" s="3" t="str">
        <f t="shared" si="350"/>
        <v/>
      </c>
      <c r="AL135" s="3" t="e">
        <f t="shared" si="418"/>
        <v>#NUM!</v>
      </c>
      <c r="AM135" s="3" t="str">
        <f t="shared" si="419"/>
        <v/>
      </c>
      <c r="AN135" s="3" t="str">
        <f t="shared" si="420"/>
        <v/>
      </c>
      <c r="AO135" s="3" t="str">
        <f t="shared" si="421"/>
        <v/>
      </c>
      <c r="AP135" s="3" t="str">
        <f t="shared" si="422"/>
        <v/>
      </c>
      <c r="AQ135" s="3" t="e">
        <f t="shared" si="632"/>
        <v>#NUM!</v>
      </c>
      <c r="AR135" s="3" t="e">
        <f t="shared" si="633"/>
        <v>#NUM!</v>
      </c>
      <c r="AS135" s="3" t="str">
        <f t="shared" si="634"/>
        <v/>
      </c>
      <c r="AT135" s="3" t="str">
        <f t="shared" si="423"/>
        <v/>
      </c>
      <c r="AU135" s="3" t="str">
        <f t="shared" si="424"/>
        <v/>
      </c>
      <c r="AV135" s="3" t="e">
        <f t="shared" si="425"/>
        <v>#NUM!</v>
      </c>
      <c r="AW135" s="3" t="e">
        <f t="shared" si="426"/>
        <v>#NUM!</v>
      </c>
      <c r="AX135" s="3" t="str">
        <f t="shared" si="427"/>
        <v/>
      </c>
      <c r="AY135" s="3" t="str">
        <f t="shared" si="428"/>
        <v/>
      </c>
      <c r="AZ135" s="3" t="e">
        <f t="shared" si="429"/>
        <v>#NUM!</v>
      </c>
      <c r="BA135" s="3" t="e">
        <f t="shared" si="430"/>
        <v>#NUM!</v>
      </c>
      <c r="BB135" s="3" t="str">
        <f t="shared" si="431"/>
        <v/>
      </c>
      <c r="BC135" s="3" t="e">
        <f t="shared" si="432"/>
        <v>#NUM!</v>
      </c>
      <c r="BD135" s="3" t="e">
        <f t="shared" si="433"/>
        <v>#NUM!</v>
      </c>
      <c r="BE135" s="3" t="e">
        <f t="shared" si="434"/>
        <v>#NUM!</v>
      </c>
      <c r="BF135" s="9" t="e">
        <f t="shared" si="570"/>
        <v>#N/A</v>
      </c>
      <c r="BG135" s="3" t="e">
        <f t="shared" si="571"/>
        <v>#N/A</v>
      </c>
      <c r="BH135" s="3" t="e">
        <f t="shared" si="642"/>
        <v>#N/A</v>
      </c>
      <c r="BI135" s="3" t="e">
        <f t="shared" si="435"/>
        <v>#NUM!</v>
      </c>
      <c r="BJ135" s="44" t="str">
        <f t="shared" si="436"/>
        <v/>
      </c>
      <c r="BK135" s="52">
        <f t="shared" si="572"/>
        <v>2</v>
      </c>
      <c r="BL135" s="52" t="str">
        <f t="shared" ca="1" si="635"/>
        <v xml:space="preserve"> </v>
      </c>
      <c r="BM135" s="52" t="str">
        <f t="shared" ca="1" si="539"/>
        <v xml:space="preserve"> </v>
      </c>
      <c r="BN135" s="52" t="str">
        <f t="shared" ca="1" si="539"/>
        <v xml:space="preserve"> </v>
      </c>
      <c r="BO135" s="52" t="str">
        <f t="shared" ca="1" si="539"/>
        <v xml:space="preserve"> </v>
      </c>
      <c r="BP135" s="52" t="str">
        <f t="shared" ca="1" si="539"/>
        <v xml:space="preserve"> </v>
      </c>
      <c r="BQ135" s="52" t="str">
        <f t="shared" ca="1" si="540"/>
        <v xml:space="preserve"> </v>
      </c>
      <c r="BR135" s="52" t="e">
        <f t="shared" ca="1" si="573"/>
        <v>#N/A</v>
      </c>
      <c r="BS135" s="52"/>
      <c r="BT135" s="3" t="str">
        <f t="shared" si="574"/>
        <v/>
      </c>
      <c r="BU135" s="3">
        <f t="shared" si="575"/>
        <v>0</v>
      </c>
      <c r="BV135" s="3">
        <f t="shared" si="437"/>
        <v>1</v>
      </c>
      <c r="BW135" s="3">
        <f t="shared" si="620"/>
        <v>0</v>
      </c>
      <c r="BX135" s="3" t="str">
        <f t="shared" ca="1" si="576"/>
        <v xml:space="preserve"> </v>
      </c>
      <c r="BY135" s="3" t="str">
        <f t="shared" ca="1" si="541"/>
        <v/>
      </c>
      <c r="BZ135" s="3" t="str">
        <f t="shared" ca="1" si="541"/>
        <v/>
      </c>
      <c r="CA135" s="3" t="str">
        <f t="shared" ca="1" si="541"/>
        <v/>
      </c>
      <c r="CB135" s="3" t="str">
        <f t="shared" ca="1" si="541"/>
        <v/>
      </c>
      <c r="CC135" s="3" t="str">
        <f t="shared" ca="1" si="542"/>
        <v/>
      </c>
      <c r="CD135" s="3" t="str">
        <f t="shared" ca="1" si="358"/>
        <v/>
      </c>
      <c r="CE135" s="3" t="str">
        <f t="shared" ca="1" si="577"/>
        <v/>
      </c>
      <c r="CF135" s="3" t="str">
        <f t="shared" si="578"/>
        <v/>
      </c>
      <c r="CG135" s="37" t="e">
        <f t="shared" ca="1" si="579"/>
        <v>#N/A</v>
      </c>
      <c r="CH135" s="3" t="str">
        <f t="shared" si="580"/>
        <v/>
      </c>
      <c r="CI135" s="3">
        <f t="shared" si="439"/>
        <v>0</v>
      </c>
      <c r="CJ135" s="3">
        <f t="shared" si="529"/>
        <v>1</v>
      </c>
      <c r="CK135" s="3">
        <f t="shared" si="621"/>
        <v>0</v>
      </c>
      <c r="CL135" s="3" t="str">
        <f t="shared" ca="1" si="581"/>
        <v xml:space="preserve"> </v>
      </c>
      <c r="CM135" s="3" t="str">
        <f t="shared" ca="1" si="543"/>
        <v/>
      </c>
      <c r="CN135" s="3" t="str">
        <f t="shared" ca="1" si="543"/>
        <v/>
      </c>
      <c r="CO135" s="3" t="str">
        <f t="shared" ca="1" si="543"/>
        <v/>
      </c>
      <c r="CP135" s="3" t="str">
        <f t="shared" ca="1" si="543"/>
        <v/>
      </c>
      <c r="CQ135" s="3" t="str">
        <f t="shared" ca="1" si="544"/>
        <v/>
      </c>
      <c r="CR135" s="3" t="str">
        <f t="shared" ca="1" si="441"/>
        <v/>
      </c>
      <c r="CS135" s="3" t="str">
        <f t="shared" ca="1" si="582"/>
        <v/>
      </c>
      <c r="CT135" s="3" t="str">
        <f t="shared" si="442"/>
        <v/>
      </c>
      <c r="CU135" s="37" t="e">
        <f t="shared" ca="1" si="443"/>
        <v>#N/A</v>
      </c>
      <c r="CW135" s="3" t="str">
        <f t="shared" ca="1" si="622"/>
        <v/>
      </c>
      <c r="CX135" s="3">
        <f t="shared" ca="1" si="530"/>
        <v>0</v>
      </c>
      <c r="CY135" s="2">
        <f t="shared" ca="1" si="445"/>
        <v>0</v>
      </c>
      <c r="CZ135" s="3" t="str">
        <f t="shared" ca="1" si="583"/>
        <v/>
      </c>
      <c r="DA135" s="3" t="str">
        <f t="shared" ca="1" si="584"/>
        <v/>
      </c>
      <c r="DB135" s="3" t="str">
        <f t="shared" ca="1" si="585"/>
        <v/>
      </c>
      <c r="DC135" s="3" t="str">
        <f t="shared" ca="1" si="586"/>
        <v/>
      </c>
      <c r="DD135" s="37" t="e">
        <f t="shared" ca="1" si="587"/>
        <v>#N/A</v>
      </c>
      <c r="DE135" s="3" t="str">
        <f t="shared" ca="1" si="623"/>
        <v/>
      </c>
      <c r="DF135" s="3">
        <f t="shared" ca="1" si="531"/>
        <v>0</v>
      </c>
      <c r="DG135" s="2">
        <f t="shared" ca="1" si="447"/>
        <v>0</v>
      </c>
      <c r="DH135" s="3" t="str">
        <f t="shared" ca="1" si="588"/>
        <v/>
      </c>
      <c r="DI135" s="3" t="str">
        <f t="shared" ca="1" si="568"/>
        <v/>
      </c>
      <c r="DJ135" s="3" t="str">
        <f t="shared" ca="1" si="589"/>
        <v/>
      </c>
      <c r="DK135" s="3" t="str">
        <f t="shared" ca="1" si="448"/>
        <v/>
      </c>
      <c r="DL135" s="37" t="e">
        <f t="shared" ca="1" si="590"/>
        <v>#N/A</v>
      </c>
      <c r="DN135" s="2" t="str">
        <f t="shared" si="373"/>
        <v xml:space="preserve"> </v>
      </c>
      <c r="DO135" s="3" t="str">
        <f t="shared" si="449"/>
        <v xml:space="preserve"> </v>
      </c>
      <c r="DP135" s="3" t="str">
        <f t="shared" si="450"/>
        <v xml:space="preserve"> </v>
      </c>
      <c r="DT135" s="37" t="e">
        <f t="shared" si="591"/>
        <v>#N/A</v>
      </c>
      <c r="DU135" s="7">
        <v>128</v>
      </c>
      <c r="DV135" s="7">
        <v>53</v>
      </c>
      <c r="DW135" s="7">
        <v>75</v>
      </c>
      <c r="DX135" s="7"/>
      <c r="DY135" s="7" t="e">
        <f t="shared" si="592"/>
        <v>#NUM!</v>
      </c>
      <c r="DZ135" s="7" t="e">
        <f t="shared" si="593"/>
        <v>#NUM!</v>
      </c>
      <c r="EA135" s="7" t="e">
        <f t="shared" si="594"/>
        <v>#NUM!</v>
      </c>
      <c r="EB135" s="7" t="e">
        <f t="shared" si="624"/>
        <v>#NUM!</v>
      </c>
      <c r="EC135" s="3" t="e">
        <f t="shared" si="595"/>
        <v>#NUM!</v>
      </c>
      <c r="ED135" s="3" t="str">
        <f t="shared" si="452"/>
        <v/>
      </c>
      <c r="EE135" s="3" t="e">
        <f t="shared" si="453"/>
        <v>#DIV/0!</v>
      </c>
      <c r="EF135" s="3" t="str">
        <f t="shared" si="454"/>
        <v/>
      </c>
      <c r="EG135" s="3" t="str">
        <f t="shared" si="455"/>
        <v/>
      </c>
      <c r="EH135" s="3" t="str">
        <f t="shared" si="456"/>
        <v/>
      </c>
      <c r="EI135" s="3" t="str">
        <f t="shared" si="457"/>
        <v/>
      </c>
      <c r="EJ135" s="3" t="e">
        <f t="shared" si="458"/>
        <v>#DIV/0!</v>
      </c>
      <c r="EK135" s="3" t="e">
        <f t="shared" si="459"/>
        <v>#DIV/0!</v>
      </c>
      <c r="EL135" s="3" t="str">
        <f t="shared" si="460"/>
        <v/>
      </c>
      <c r="EM135" s="3" t="str">
        <f t="shared" si="461"/>
        <v/>
      </c>
      <c r="EN135" s="3" t="str">
        <f t="shared" si="462"/>
        <v/>
      </c>
      <c r="EO135" s="3" t="e">
        <f t="shared" si="463"/>
        <v>#DIV/0!</v>
      </c>
      <c r="EP135" s="3" t="e">
        <f t="shared" si="464"/>
        <v>#DIV/0!</v>
      </c>
      <c r="EQ135" s="3" t="str">
        <f t="shared" si="465"/>
        <v/>
      </c>
      <c r="ER135" s="3" t="str">
        <f t="shared" si="466"/>
        <v/>
      </c>
      <c r="ES135" s="3" t="e">
        <f t="shared" si="467"/>
        <v>#DIV/0!</v>
      </c>
      <c r="ET135" s="3" t="e">
        <f t="shared" si="468"/>
        <v>#DIV/0!</v>
      </c>
      <c r="EU135" s="3" t="str">
        <f t="shared" si="469"/>
        <v/>
      </c>
      <c r="EV135" s="3" t="e">
        <f t="shared" si="470"/>
        <v>#DIV/0!</v>
      </c>
      <c r="EW135" s="3" t="e">
        <f t="shared" si="471"/>
        <v>#DIV/0!</v>
      </c>
      <c r="EX135" s="3" t="e">
        <f t="shared" si="472"/>
        <v>#NUM!</v>
      </c>
      <c r="EZ135" s="40">
        <f t="shared" si="596"/>
        <v>1</v>
      </c>
      <c r="FA135" s="9" t="e">
        <f t="shared" si="597"/>
        <v>#NUM!</v>
      </c>
      <c r="FB135" s="9" t="e">
        <f t="shared" si="598"/>
        <v>#N/A</v>
      </c>
      <c r="FC135" s="9" t="e">
        <f t="shared" si="599"/>
        <v>#N/A</v>
      </c>
      <c r="FD135" s="9" t="e">
        <f t="shared" si="600"/>
        <v>#N/A</v>
      </c>
      <c r="FE135" s="3" t="e">
        <f t="shared" si="473"/>
        <v>#NUM!</v>
      </c>
      <c r="FG135" s="3" t="str">
        <f t="shared" si="474"/>
        <v/>
      </c>
      <c r="FH135" s="3" t="e">
        <f t="shared" si="475"/>
        <v>#DIV/0!</v>
      </c>
      <c r="FI135" s="3" t="str">
        <f t="shared" si="476"/>
        <v/>
      </c>
      <c r="FJ135" s="3" t="str">
        <f t="shared" si="477"/>
        <v/>
      </c>
      <c r="FK135" s="3" t="str">
        <f t="shared" si="478"/>
        <v/>
      </c>
      <c r="FL135" s="3" t="str">
        <f t="shared" si="479"/>
        <v/>
      </c>
      <c r="FM135" s="3" t="e">
        <f t="shared" si="480"/>
        <v>#DIV/0!</v>
      </c>
      <c r="FN135" s="3" t="e">
        <f t="shared" si="481"/>
        <v>#DIV/0!</v>
      </c>
      <c r="FO135" s="3" t="str">
        <f t="shared" si="482"/>
        <v/>
      </c>
      <c r="FP135" s="3" t="str">
        <f t="shared" si="483"/>
        <v/>
      </c>
      <c r="FQ135" s="3" t="str">
        <f t="shared" si="484"/>
        <v/>
      </c>
      <c r="FR135" s="3" t="e">
        <f t="shared" si="485"/>
        <v>#DIV/0!</v>
      </c>
      <c r="FS135" s="3" t="e">
        <f t="shared" si="486"/>
        <v>#DIV/0!</v>
      </c>
      <c r="FT135" s="3" t="str">
        <f t="shared" si="487"/>
        <v/>
      </c>
      <c r="FU135" s="3" t="str">
        <f t="shared" si="488"/>
        <v/>
      </c>
      <c r="FV135" s="3" t="e">
        <f t="shared" si="489"/>
        <v>#DIV/0!</v>
      </c>
      <c r="FW135" s="3" t="e">
        <f t="shared" si="490"/>
        <v>#DIV/0!</v>
      </c>
      <c r="FX135" s="3" t="str">
        <f t="shared" si="491"/>
        <v/>
      </c>
      <c r="FY135" s="3" t="e">
        <f t="shared" si="492"/>
        <v>#DIV/0!</v>
      </c>
      <c r="FZ135" s="3" t="e">
        <f t="shared" si="493"/>
        <v>#DIV/0!</v>
      </c>
      <c r="GA135" s="3" t="e">
        <f t="shared" si="494"/>
        <v>#NUM!</v>
      </c>
      <c r="GB135" s="3" t="str">
        <f t="shared" si="495"/>
        <v/>
      </c>
      <c r="GC135" s="3" t="str">
        <f t="shared" si="496"/>
        <v/>
      </c>
      <c r="GD135" s="3" t="str">
        <f t="shared" si="497"/>
        <v/>
      </c>
      <c r="GE135" s="3" t="str">
        <f t="shared" si="498"/>
        <v/>
      </c>
      <c r="GF135" s="3" t="str">
        <f t="shared" si="499"/>
        <v/>
      </c>
      <c r="GG135" s="3" t="str">
        <f t="shared" si="500"/>
        <v/>
      </c>
      <c r="GI135" s="9" t="str">
        <f t="shared" si="532"/>
        <v/>
      </c>
      <c r="GJ135" s="9" t="str">
        <f t="shared" si="625"/>
        <v/>
      </c>
      <c r="GK135" s="9" t="str">
        <f t="shared" si="626"/>
        <v/>
      </c>
      <c r="GL135" s="41" t="e">
        <f t="shared" si="503"/>
        <v>#DIV/0!</v>
      </c>
      <c r="GM135" s="41" t="e">
        <f t="shared" si="504"/>
        <v>#DIV/0!</v>
      </c>
      <c r="GN135" s="41" t="e">
        <f t="shared" si="601"/>
        <v>#N/A</v>
      </c>
      <c r="GO135" s="41" t="e">
        <f t="shared" si="602"/>
        <v>#N/A</v>
      </c>
      <c r="GP135" s="3" t="e">
        <f t="shared" si="505"/>
        <v>#NUM!</v>
      </c>
      <c r="GQ135" s="55" t="e">
        <f t="shared" si="603"/>
        <v>#NUM!</v>
      </c>
      <c r="GR135" s="55" t="e">
        <f t="shared" si="604"/>
        <v>#NUM!</v>
      </c>
      <c r="GS135" s="3" t="e">
        <f t="shared" si="605"/>
        <v>#NUM!</v>
      </c>
      <c r="GT135" s="3" t="e">
        <f t="shared" si="606"/>
        <v>#NUM!</v>
      </c>
      <c r="GU135" s="3" t="e">
        <f t="shared" si="607"/>
        <v>#NUM!</v>
      </c>
      <c r="GV135" s="3" t="e">
        <f t="shared" si="608"/>
        <v>#NUM!</v>
      </c>
      <c r="GX135" s="37" t="e">
        <f t="shared" si="609"/>
        <v>#NUM!</v>
      </c>
      <c r="GZ135" s="3" t="e">
        <f t="shared" si="610"/>
        <v>#NUM!</v>
      </c>
      <c r="HA135" s="3" t="e">
        <f t="shared" ca="1" si="630"/>
        <v>#NUM!</v>
      </c>
      <c r="HB135" s="2" t="e">
        <f t="shared" ca="1" si="536"/>
        <v>#NUM!</v>
      </c>
      <c r="HC135" s="2" t="e">
        <f t="shared" ca="1" si="537"/>
        <v>#NUM!</v>
      </c>
      <c r="HD135" s="39" t="e">
        <f t="shared" ca="1" si="506"/>
        <v>#NUM!</v>
      </c>
      <c r="HF135" s="3" t="str">
        <f t="shared" si="611"/>
        <v/>
      </c>
      <c r="HG135" s="3" t="str">
        <f t="shared" si="612"/>
        <v/>
      </c>
      <c r="HH135" s="3" t="str">
        <f t="shared" ca="1" si="636"/>
        <v xml:space="preserve"> </v>
      </c>
      <c r="HI135" s="3" t="str">
        <f t="shared" ca="1" si="546"/>
        <v/>
      </c>
      <c r="HJ135" s="3" t="str">
        <f t="shared" ca="1" si="546"/>
        <v/>
      </c>
      <c r="HK135" s="3" t="str">
        <f t="shared" ca="1" si="546"/>
        <v/>
      </c>
      <c r="HL135" s="3" t="str">
        <f t="shared" ca="1" si="546"/>
        <v/>
      </c>
      <c r="HM135" s="3" t="str">
        <f t="shared" ca="1" si="547"/>
        <v/>
      </c>
      <c r="HN135" s="3" t="str">
        <f t="shared" ca="1" si="547"/>
        <v/>
      </c>
      <c r="HO135" s="3" t="str">
        <f t="shared" ca="1" si="547"/>
        <v/>
      </c>
      <c r="HP135" s="37" t="e">
        <f t="shared" ca="1" si="613"/>
        <v>#N/A</v>
      </c>
      <c r="HQ135" s="3" t="str">
        <f t="shared" ca="1" si="637"/>
        <v xml:space="preserve"> </v>
      </c>
      <c r="HR135" s="3" t="str">
        <f t="shared" ca="1" si="549"/>
        <v/>
      </c>
      <c r="HS135" s="3" t="str">
        <f t="shared" ca="1" si="549"/>
        <v/>
      </c>
      <c r="HT135" s="3" t="str">
        <f t="shared" ca="1" si="549"/>
        <v/>
      </c>
      <c r="HU135" s="3" t="str">
        <f t="shared" ca="1" si="549"/>
        <v/>
      </c>
      <c r="HV135" s="3" t="str">
        <f t="shared" ca="1" si="550"/>
        <v/>
      </c>
      <c r="HW135" s="3" t="str">
        <f t="shared" ca="1" si="550"/>
        <v/>
      </c>
      <c r="HX135" s="3" t="str">
        <f t="shared" ca="1" si="550"/>
        <v/>
      </c>
      <c r="HY135" s="37" t="e">
        <f t="shared" ca="1" si="614"/>
        <v>#N/A</v>
      </c>
      <c r="IA135" s="3" t="e">
        <f t="shared" ca="1" si="627"/>
        <v>#NUM!</v>
      </c>
      <c r="IB135" s="3" t="e">
        <f t="shared" ca="1" si="534"/>
        <v>#NUM!</v>
      </c>
      <c r="IC135" s="2" t="e">
        <f t="shared" ca="1" si="508"/>
        <v>#NUM!</v>
      </c>
      <c r="ID135" s="37" t="e">
        <f t="shared" ca="1" si="615"/>
        <v>#NUM!</v>
      </c>
      <c r="IE135" s="3" t="e">
        <f t="shared" ca="1" si="628"/>
        <v>#NUM!</v>
      </c>
      <c r="IF135" s="3" t="e">
        <f t="shared" ca="1" si="629"/>
        <v>#NUM!</v>
      </c>
      <c r="IG135" s="2" t="e">
        <f t="shared" ca="1" si="511"/>
        <v>#NUM!</v>
      </c>
      <c r="IH135" s="37" t="e">
        <f t="shared" ca="1" si="616"/>
        <v>#NUM!</v>
      </c>
      <c r="II135" s="3" t="e">
        <f t="shared" si="512"/>
        <v>#N/A</v>
      </c>
      <c r="IJ135" s="3" t="e">
        <f t="shared" si="513"/>
        <v>#N/A</v>
      </c>
      <c r="IK135" s="3" t="e">
        <f t="shared" ca="1" si="640"/>
        <v>#N/A</v>
      </c>
      <c r="IL135" s="3" t="e">
        <f t="shared" ca="1" si="558"/>
        <v>#N/A</v>
      </c>
      <c r="IM135" s="3" t="e">
        <f t="shared" ca="1" si="558"/>
        <v>#N/A</v>
      </c>
      <c r="IN135" s="3" t="e">
        <f t="shared" ca="1" si="558"/>
        <v>#N/A</v>
      </c>
      <c r="IO135" s="3" t="e">
        <f t="shared" ca="1" si="558"/>
        <v>#N/A</v>
      </c>
      <c r="IP135" s="3" t="e">
        <f t="shared" ca="1" si="559"/>
        <v>#N/A</v>
      </c>
      <c r="IQ135" s="3" t="e">
        <f t="shared" ca="1" si="559"/>
        <v>#N/A</v>
      </c>
      <c r="IR135" s="3" t="e">
        <f t="shared" ca="1" si="559"/>
        <v>#N/A</v>
      </c>
      <c r="IS135" s="3" t="e">
        <f t="shared" ca="1" si="559"/>
        <v>#N/A</v>
      </c>
      <c r="IT135" s="3" t="e">
        <f t="shared" ca="1" si="560"/>
        <v>#N/A</v>
      </c>
      <c r="IU135" s="3" t="e">
        <f t="shared" ca="1" si="560"/>
        <v>#N/A</v>
      </c>
      <c r="IV135" s="3" t="e">
        <f t="shared" ca="1" si="560"/>
        <v>#N/A</v>
      </c>
      <c r="IW135" s="3" t="e">
        <f t="shared" ca="1" si="560"/>
        <v>#N/A</v>
      </c>
      <c r="IX135" s="3" t="e">
        <f t="shared" ca="1" si="561"/>
        <v>#N/A</v>
      </c>
      <c r="IY135" s="3" t="e">
        <f t="shared" ca="1" si="561"/>
        <v>#N/A</v>
      </c>
      <c r="IZ135" s="37" t="e">
        <f t="shared" ca="1" si="617"/>
        <v>#N/A</v>
      </c>
      <c r="JB135" s="3" t="str">
        <f t="shared" si="514"/>
        <v/>
      </c>
      <c r="JC135" s="55" t="e">
        <f t="shared" si="618"/>
        <v>#NUM!</v>
      </c>
      <c r="JD135" s="41" t="e">
        <f t="shared" si="515"/>
        <v>#NUM!</v>
      </c>
      <c r="JE135" s="41" t="e">
        <f t="shared" si="516"/>
        <v>#NUM!</v>
      </c>
      <c r="JF135" s="3" t="e">
        <f t="shared" si="517"/>
        <v>#NUM!</v>
      </c>
      <c r="JG135" s="41" t="e">
        <f t="shared" si="518"/>
        <v>#NUM!</v>
      </c>
      <c r="JH135" s="41" t="e">
        <f t="shared" si="519"/>
        <v>#NUM!</v>
      </c>
      <c r="JJ135" s="37" t="e">
        <f t="shared" si="520"/>
        <v>#NUM!</v>
      </c>
      <c r="JL135" s="3" t="e">
        <f t="shared" si="521"/>
        <v>#NUM!</v>
      </c>
      <c r="JM135" s="3" t="e">
        <f t="shared" ca="1" si="631"/>
        <v>#NUM!</v>
      </c>
      <c r="JP135" s="37" t="e">
        <f t="shared" ca="1" si="522"/>
        <v>#NUM!</v>
      </c>
      <c r="JR135" s="37" t="str">
        <f t="shared" si="523"/>
        <v/>
      </c>
      <c r="JS135" s="3" t="str">
        <f t="shared" si="524"/>
        <v/>
      </c>
      <c r="JT135" s="3" t="str">
        <f t="shared" ca="1" si="638"/>
        <v xml:space="preserve"> </v>
      </c>
      <c r="JU135" s="3" t="str">
        <f t="shared" ca="1" si="552"/>
        <v/>
      </c>
      <c r="JV135" s="3" t="str">
        <f t="shared" ca="1" si="552"/>
        <v/>
      </c>
      <c r="JW135" s="3" t="str">
        <f t="shared" ca="1" si="552"/>
        <v/>
      </c>
      <c r="JX135" s="3" t="str">
        <f t="shared" ca="1" si="552"/>
        <v/>
      </c>
      <c r="JY135" s="3" t="str">
        <f t="shared" ca="1" si="553"/>
        <v/>
      </c>
      <c r="JZ135" s="3" t="str">
        <f t="shared" ca="1" si="553"/>
        <v/>
      </c>
      <c r="KA135" s="3" t="str">
        <f t="shared" ca="1" si="553"/>
        <v/>
      </c>
      <c r="KB135" s="3" t="e">
        <f t="shared" ca="1" si="525"/>
        <v>#N/A</v>
      </c>
      <c r="KC135" s="3" t="str">
        <f t="shared" ca="1" si="639"/>
        <v xml:space="preserve"> </v>
      </c>
      <c r="KD135" s="3" t="str">
        <f t="shared" ca="1" si="555"/>
        <v/>
      </c>
      <c r="KE135" s="3" t="str">
        <f t="shared" ca="1" si="555"/>
        <v/>
      </c>
      <c r="KF135" s="3" t="str">
        <f t="shared" ca="1" si="555"/>
        <v/>
      </c>
      <c r="KG135" s="3" t="str">
        <f t="shared" ca="1" si="555"/>
        <v/>
      </c>
      <c r="KH135" s="3" t="str">
        <f t="shared" ca="1" si="556"/>
        <v/>
      </c>
      <c r="KI135" s="3" t="str">
        <f t="shared" ca="1" si="556"/>
        <v/>
      </c>
      <c r="KJ135" s="3" t="str">
        <f t="shared" ca="1" si="556"/>
        <v/>
      </c>
      <c r="KK135" s="3" t="e">
        <f t="shared" ca="1" si="526"/>
        <v>#N/A</v>
      </c>
      <c r="KU135" s="3" t="e">
        <f t="shared" si="527"/>
        <v>#NUM!</v>
      </c>
      <c r="KV135" s="3" t="e">
        <f t="shared" si="528"/>
        <v>#NUM!</v>
      </c>
      <c r="KW135" s="3" t="e">
        <f t="shared" ca="1" si="641"/>
        <v>#NUM!</v>
      </c>
      <c r="KX135" s="3" t="e">
        <f t="shared" ca="1" si="563"/>
        <v>#NUM!</v>
      </c>
      <c r="KY135" s="3" t="e">
        <f t="shared" ca="1" si="563"/>
        <v>#NUM!</v>
      </c>
      <c r="KZ135" s="3" t="e">
        <f t="shared" ca="1" si="563"/>
        <v>#NUM!</v>
      </c>
      <c r="LA135" s="3" t="e">
        <f t="shared" ca="1" si="563"/>
        <v>#NUM!</v>
      </c>
      <c r="LB135" s="3" t="e">
        <f t="shared" ca="1" si="564"/>
        <v>#NUM!</v>
      </c>
      <c r="LC135" s="3" t="e">
        <f t="shared" ca="1" si="564"/>
        <v>#NUM!</v>
      </c>
      <c r="LD135" s="3" t="e">
        <f t="shared" ca="1" si="564"/>
        <v>#NUM!</v>
      </c>
      <c r="LE135" s="3" t="e">
        <f t="shared" ca="1" si="564"/>
        <v>#NUM!</v>
      </c>
      <c r="LF135" s="3" t="e">
        <f t="shared" ca="1" si="565"/>
        <v>#NUM!</v>
      </c>
      <c r="LG135" s="3" t="e">
        <f t="shared" ca="1" si="565"/>
        <v>#NUM!</v>
      </c>
      <c r="LH135" s="3" t="e">
        <f t="shared" ca="1" si="565"/>
        <v>#NUM!</v>
      </c>
      <c r="LI135" s="3" t="e">
        <f t="shared" ca="1" si="565"/>
        <v>#NUM!</v>
      </c>
      <c r="LJ135" s="3" t="e">
        <f t="shared" ca="1" si="566"/>
        <v>#NUM!</v>
      </c>
      <c r="LK135" s="3" t="e">
        <f t="shared" ca="1" si="566"/>
        <v>#NUM!</v>
      </c>
      <c r="LL135" s="37" t="e">
        <f t="shared" ca="1" si="619"/>
        <v>#NUM!</v>
      </c>
    </row>
    <row r="136" spans="1:324" s="3" customFormat="1">
      <c r="A136" s="42" t="e">
        <f>IF(D136="","",Data!C144)</f>
        <v>#N/A</v>
      </c>
      <c r="B136" s="5" t="e">
        <f>IF(D136="","",Data!B144)</f>
        <v>#N/A</v>
      </c>
      <c r="C136" s="3">
        <v>128</v>
      </c>
      <c r="D136" s="3" t="e">
        <f>IF(Data!C144="", NA(), Data!C144)</f>
        <v>#N/A</v>
      </c>
      <c r="E136" s="3" t="str">
        <f>IF(Data!C144="", " ", Data!D144)</f>
        <v xml:space="preserve"> </v>
      </c>
      <c r="F136" s="3" t="str">
        <f>IF(E136=" "," ",Data!F$26)</f>
        <v xml:space="preserve"> </v>
      </c>
      <c r="G136" s="3" t="str">
        <f>IF($C136&lt;Data!$F$37,"x"," ")</f>
        <v xml:space="preserve"> </v>
      </c>
      <c r="H136" s="3" t="e">
        <f>IF(I136="",#REF!,I136)</f>
        <v>#N/A</v>
      </c>
      <c r="I136" s="2" t="e">
        <f t="shared" si="403"/>
        <v>#N/A</v>
      </c>
      <c r="J136" s="3" t="str">
        <f>IF(AND(Data!$F$37&lt;&gt;""),IF(AD136=$E136,1,""))</f>
        <v/>
      </c>
      <c r="K136" s="3">
        <f>IF(AND(Data!$F$40&lt;&gt;""),IF(AE136=$E136,2,""))</f>
        <v>2</v>
      </c>
      <c r="L136" s="3" t="str">
        <f>IF(AND(Data!$F$43&lt;&gt;""),IF(AF136=$E136,3,""))</f>
        <v/>
      </c>
      <c r="M136" s="3" t="str">
        <f>IF(AND(Data!$F$46&lt;&gt;""),IF(AG136=$E136,4,""))</f>
        <v/>
      </c>
      <c r="N136" s="3" t="str">
        <f>IF(AND(Data!$F$49&lt;&gt;""),IF(AH136=$E136,5,""))</f>
        <v/>
      </c>
      <c r="O136" s="3" t="str">
        <f>IF(AND(Calc!$LQ$3&lt;&gt;""),IF(AI136=$E136,6,""))</f>
        <v/>
      </c>
      <c r="P136" s="3">
        <f t="shared" si="404"/>
        <v>2</v>
      </c>
      <c r="Q136" s="3">
        <f t="shared" si="405"/>
        <v>2</v>
      </c>
      <c r="R136" s="3" t="str">
        <f t="shared" si="406"/>
        <v/>
      </c>
      <c r="S136" s="3" t="str">
        <f t="shared" si="407"/>
        <v/>
      </c>
      <c r="T136" s="3" t="str">
        <f t="shared" si="408"/>
        <v/>
      </c>
      <c r="U136" s="3">
        <f t="shared" si="409"/>
        <v>2</v>
      </c>
      <c r="V136" s="3">
        <f t="shared" si="410"/>
        <v>2</v>
      </c>
      <c r="W136" s="3" t="str">
        <f t="shared" si="411"/>
        <v/>
      </c>
      <c r="X136" s="3" t="str">
        <f t="shared" si="412"/>
        <v/>
      </c>
      <c r="Y136" s="3">
        <f t="shared" si="413"/>
        <v>2</v>
      </c>
      <c r="Z136" s="3">
        <f t="shared" si="414"/>
        <v>2</v>
      </c>
      <c r="AA136" s="3" t="str">
        <f t="shared" si="415"/>
        <v/>
      </c>
      <c r="AB136" s="3">
        <f t="shared" si="416"/>
        <v>2</v>
      </c>
      <c r="AC136" s="49">
        <f t="shared" si="417"/>
        <v>2</v>
      </c>
      <c r="AD136" s="3" t="str">
        <f>IF($C136&lt;Data!$F$37,E136,"")</f>
        <v/>
      </c>
      <c r="AE136" s="3" t="str">
        <f>IF(AND($C136&gt;=Data!$F$37),IF($C136&lt;Data!$F$40,E136,""))</f>
        <v xml:space="preserve"> </v>
      </c>
      <c r="AF136" s="3" t="b">
        <f>IF(AND($C136&gt;=Data!$F$40),IF($C136&lt;Data!$F$43,E136,""))</f>
        <v>0</v>
      </c>
      <c r="AG136" s="3" t="b">
        <f>IF(AND($C136&gt;=Data!$F$43),IF($C136&lt;Data!$F$46,E136,""))</f>
        <v>0</v>
      </c>
      <c r="AH136" s="3" t="b">
        <f>IF(AND($C136&gt;=Data!$F$46),IF($C136&lt;Data!$F$49,E136,""))</f>
        <v>0</v>
      </c>
      <c r="AI136" s="3" t="b">
        <f>IF(AND($C136&gt;=Data!$F$49),IF($C136&lt;=Calc!$LQ$3,E136,""))</f>
        <v>0</v>
      </c>
      <c r="AJ136" s="3" t="str">
        <f t="shared" si="569"/>
        <v xml:space="preserve"> </v>
      </c>
      <c r="AK136" s="3" t="str">
        <f t="shared" si="350"/>
        <v/>
      </c>
      <c r="AL136" s="3" t="e">
        <f t="shared" si="418"/>
        <v>#NUM!</v>
      </c>
      <c r="AM136" s="3" t="str">
        <f t="shared" si="419"/>
        <v/>
      </c>
      <c r="AN136" s="3" t="str">
        <f t="shared" si="420"/>
        <v/>
      </c>
      <c r="AO136" s="3" t="str">
        <f t="shared" si="421"/>
        <v/>
      </c>
      <c r="AP136" s="3" t="str">
        <f t="shared" si="422"/>
        <v/>
      </c>
      <c r="AQ136" s="3" t="e">
        <f t="shared" si="632"/>
        <v>#NUM!</v>
      </c>
      <c r="AR136" s="3" t="e">
        <f t="shared" si="633"/>
        <v>#NUM!</v>
      </c>
      <c r="AS136" s="3" t="str">
        <f t="shared" si="634"/>
        <v/>
      </c>
      <c r="AT136" s="3" t="str">
        <f t="shared" si="423"/>
        <v/>
      </c>
      <c r="AU136" s="3" t="str">
        <f t="shared" si="424"/>
        <v/>
      </c>
      <c r="AV136" s="3" t="e">
        <f t="shared" si="425"/>
        <v>#NUM!</v>
      </c>
      <c r="AW136" s="3" t="e">
        <f t="shared" si="426"/>
        <v>#NUM!</v>
      </c>
      <c r="AX136" s="3" t="str">
        <f t="shared" si="427"/>
        <v/>
      </c>
      <c r="AY136" s="3" t="str">
        <f t="shared" si="428"/>
        <v/>
      </c>
      <c r="AZ136" s="3" t="e">
        <f t="shared" si="429"/>
        <v>#NUM!</v>
      </c>
      <c r="BA136" s="3" t="e">
        <f t="shared" si="430"/>
        <v>#NUM!</v>
      </c>
      <c r="BB136" s="3" t="str">
        <f t="shared" si="431"/>
        <v/>
      </c>
      <c r="BC136" s="3" t="e">
        <f t="shared" si="432"/>
        <v>#NUM!</v>
      </c>
      <c r="BD136" s="3" t="e">
        <f t="shared" si="433"/>
        <v>#NUM!</v>
      </c>
      <c r="BE136" s="3" t="e">
        <f t="shared" si="434"/>
        <v>#NUM!</v>
      </c>
      <c r="BF136" s="9" t="e">
        <f t="shared" si="570"/>
        <v>#N/A</v>
      </c>
      <c r="BG136" s="3" t="e">
        <f t="shared" si="571"/>
        <v>#N/A</v>
      </c>
      <c r="BH136" s="3" t="e">
        <f t="shared" si="642"/>
        <v>#N/A</v>
      </c>
      <c r="BI136" s="3" t="e">
        <f t="shared" si="435"/>
        <v>#NUM!</v>
      </c>
      <c r="BJ136" s="44" t="str">
        <f t="shared" si="436"/>
        <v/>
      </c>
      <c r="BK136" s="52">
        <f t="shared" si="572"/>
        <v>2</v>
      </c>
      <c r="BL136" s="52" t="str">
        <f t="shared" ca="1" si="635"/>
        <v xml:space="preserve"> </v>
      </c>
      <c r="BM136" s="52" t="str">
        <f t="shared" ca="1" si="539"/>
        <v xml:space="preserve"> </v>
      </c>
      <c r="BN136" s="52" t="str">
        <f t="shared" ca="1" si="539"/>
        <v xml:space="preserve"> </v>
      </c>
      <c r="BO136" s="52" t="str">
        <f t="shared" ca="1" si="539"/>
        <v xml:space="preserve"> </v>
      </c>
      <c r="BP136" s="52" t="str">
        <f t="shared" ca="1" si="539"/>
        <v xml:space="preserve"> </v>
      </c>
      <c r="BQ136" s="52" t="str">
        <f t="shared" ca="1" si="540"/>
        <v xml:space="preserve"> </v>
      </c>
      <c r="BR136" s="52" t="e">
        <f t="shared" ca="1" si="573"/>
        <v>#N/A</v>
      </c>
      <c r="BS136" s="52"/>
      <c r="BT136" s="3" t="str">
        <f t="shared" si="574"/>
        <v/>
      </c>
      <c r="BU136" s="3">
        <f t="shared" si="575"/>
        <v>0</v>
      </c>
      <c r="BV136" s="3">
        <f t="shared" si="437"/>
        <v>1</v>
      </c>
      <c r="BW136" s="3">
        <f t="shared" si="620"/>
        <v>0</v>
      </c>
      <c r="BX136" s="3" t="str">
        <f t="shared" ca="1" si="576"/>
        <v xml:space="preserve"> </v>
      </c>
      <c r="BY136" s="3" t="str">
        <f t="shared" ca="1" si="541"/>
        <v/>
      </c>
      <c r="BZ136" s="3" t="str">
        <f t="shared" ca="1" si="541"/>
        <v/>
      </c>
      <c r="CA136" s="3" t="str">
        <f t="shared" ca="1" si="541"/>
        <v/>
      </c>
      <c r="CB136" s="3" t="str">
        <f t="shared" ca="1" si="541"/>
        <v/>
      </c>
      <c r="CC136" s="3" t="str">
        <f t="shared" ca="1" si="542"/>
        <v/>
      </c>
      <c r="CD136" s="3" t="str">
        <f t="shared" ca="1" si="358"/>
        <v/>
      </c>
      <c r="CE136" s="3" t="str">
        <f t="shared" ca="1" si="577"/>
        <v/>
      </c>
      <c r="CF136" s="3" t="str">
        <f t="shared" si="578"/>
        <v/>
      </c>
      <c r="CG136" s="37" t="e">
        <f t="shared" ca="1" si="579"/>
        <v>#N/A</v>
      </c>
      <c r="CH136" s="3" t="str">
        <f t="shared" si="580"/>
        <v/>
      </c>
      <c r="CI136" s="3">
        <f t="shared" si="439"/>
        <v>0</v>
      </c>
      <c r="CJ136" s="3">
        <f t="shared" si="529"/>
        <v>1</v>
      </c>
      <c r="CK136" s="3">
        <f t="shared" si="621"/>
        <v>0</v>
      </c>
      <c r="CL136" s="3" t="str">
        <f t="shared" ca="1" si="581"/>
        <v xml:space="preserve"> </v>
      </c>
      <c r="CM136" s="3" t="str">
        <f t="shared" ca="1" si="543"/>
        <v/>
      </c>
      <c r="CN136" s="3" t="str">
        <f t="shared" ca="1" si="543"/>
        <v/>
      </c>
      <c r="CO136" s="3" t="str">
        <f t="shared" ca="1" si="543"/>
        <v/>
      </c>
      <c r="CP136" s="3" t="str">
        <f t="shared" ca="1" si="543"/>
        <v/>
      </c>
      <c r="CQ136" s="3" t="str">
        <f t="shared" ca="1" si="544"/>
        <v/>
      </c>
      <c r="CR136" s="3" t="str">
        <f t="shared" ca="1" si="441"/>
        <v/>
      </c>
      <c r="CS136" s="3" t="str">
        <f t="shared" ca="1" si="582"/>
        <v/>
      </c>
      <c r="CT136" s="3" t="str">
        <f t="shared" si="442"/>
        <v/>
      </c>
      <c r="CU136" s="37" t="e">
        <f t="shared" ca="1" si="443"/>
        <v>#N/A</v>
      </c>
      <c r="CW136" s="3" t="str">
        <f t="shared" ca="1" si="622"/>
        <v/>
      </c>
      <c r="CX136" s="3">
        <f t="shared" ca="1" si="530"/>
        <v>0</v>
      </c>
      <c r="CY136" s="2">
        <f t="shared" ca="1" si="445"/>
        <v>0</v>
      </c>
      <c r="CZ136" s="3" t="str">
        <f t="shared" ca="1" si="583"/>
        <v/>
      </c>
      <c r="DA136" s="3" t="str">
        <f t="shared" ca="1" si="584"/>
        <v/>
      </c>
      <c r="DB136" s="3" t="str">
        <f t="shared" ca="1" si="585"/>
        <v/>
      </c>
      <c r="DC136" s="3" t="str">
        <f t="shared" ca="1" si="586"/>
        <v/>
      </c>
      <c r="DD136" s="37" t="e">
        <f t="shared" ca="1" si="587"/>
        <v>#N/A</v>
      </c>
      <c r="DE136" s="3" t="str">
        <f t="shared" ca="1" si="623"/>
        <v/>
      </c>
      <c r="DF136" s="3">
        <f t="shared" ca="1" si="531"/>
        <v>0</v>
      </c>
      <c r="DG136" s="2">
        <f t="shared" ca="1" si="447"/>
        <v>0</v>
      </c>
      <c r="DH136" s="3" t="str">
        <f t="shared" ca="1" si="588"/>
        <v/>
      </c>
      <c r="DI136" s="3" t="str">
        <f t="shared" ca="1" si="568"/>
        <v/>
      </c>
      <c r="DJ136" s="3" t="str">
        <f t="shared" ca="1" si="589"/>
        <v/>
      </c>
      <c r="DK136" s="3" t="str">
        <f t="shared" ca="1" si="448"/>
        <v/>
      </c>
      <c r="DL136" s="37" t="e">
        <f t="shared" ca="1" si="590"/>
        <v>#N/A</v>
      </c>
      <c r="DN136" s="2" t="str">
        <f t="shared" si="373"/>
        <v xml:space="preserve"> </v>
      </c>
      <c r="DO136" s="3" t="str">
        <f t="shared" si="449"/>
        <v xml:space="preserve"> </v>
      </c>
      <c r="DP136" s="3" t="str">
        <f t="shared" si="450"/>
        <v xml:space="preserve"> </v>
      </c>
      <c r="DT136" s="37" t="e">
        <f t="shared" si="591"/>
        <v>#N/A</v>
      </c>
      <c r="DU136" s="7">
        <v>129</v>
      </c>
      <c r="DV136" s="7">
        <v>54</v>
      </c>
      <c r="DW136" s="7">
        <v>76</v>
      </c>
      <c r="DX136" s="7"/>
      <c r="DY136" s="7" t="e">
        <f t="shared" si="592"/>
        <v>#NUM!</v>
      </c>
      <c r="DZ136" s="7" t="e">
        <f t="shared" si="593"/>
        <v>#NUM!</v>
      </c>
      <c r="EA136" s="7" t="e">
        <f t="shared" si="594"/>
        <v>#NUM!</v>
      </c>
      <c r="EB136" s="7" t="e">
        <f t="shared" si="624"/>
        <v>#NUM!</v>
      </c>
      <c r="EC136" s="3" t="e">
        <f t="shared" si="595"/>
        <v>#NUM!</v>
      </c>
      <c r="ED136" s="3" t="str">
        <f t="shared" si="452"/>
        <v/>
      </c>
      <c r="EE136" s="3" t="e">
        <f t="shared" si="453"/>
        <v>#DIV/0!</v>
      </c>
      <c r="EF136" s="3" t="str">
        <f t="shared" si="454"/>
        <v/>
      </c>
      <c r="EG136" s="3" t="str">
        <f t="shared" si="455"/>
        <v/>
      </c>
      <c r="EH136" s="3" t="str">
        <f t="shared" si="456"/>
        <v/>
      </c>
      <c r="EI136" s="3" t="str">
        <f t="shared" si="457"/>
        <v/>
      </c>
      <c r="EJ136" s="3" t="e">
        <f t="shared" si="458"/>
        <v>#DIV/0!</v>
      </c>
      <c r="EK136" s="3" t="e">
        <f t="shared" si="459"/>
        <v>#DIV/0!</v>
      </c>
      <c r="EL136" s="3" t="str">
        <f t="shared" si="460"/>
        <v/>
      </c>
      <c r="EM136" s="3" t="str">
        <f t="shared" si="461"/>
        <v/>
      </c>
      <c r="EN136" s="3" t="str">
        <f t="shared" si="462"/>
        <v/>
      </c>
      <c r="EO136" s="3" t="e">
        <f t="shared" si="463"/>
        <v>#DIV/0!</v>
      </c>
      <c r="EP136" s="3" t="e">
        <f t="shared" si="464"/>
        <v>#DIV/0!</v>
      </c>
      <c r="EQ136" s="3" t="str">
        <f t="shared" si="465"/>
        <v/>
      </c>
      <c r="ER136" s="3" t="str">
        <f t="shared" si="466"/>
        <v/>
      </c>
      <c r="ES136" s="3" t="e">
        <f t="shared" si="467"/>
        <v>#DIV/0!</v>
      </c>
      <c r="ET136" s="3" t="e">
        <f t="shared" si="468"/>
        <v>#DIV/0!</v>
      </c>
      <c r="EU136" s="3" t="str">
        <f t="shared" si="469"/>
        <v/>
      </c>
      <c r="EV136" s="3" t="e">
        <f t="shared" si="470"/>
        <v>#DIV/0!</v>
      </c>
      <c r="EW136" s="3" t="e">
        <f t="shared" si="471"/>
        <v>#DIV/0!</v>
      </c>
      <c r="EX136" s="3" t="e">
        <f t="shared" si="472"/>
        <v>#NUM!</v>
      </c>
      <c r="EZ136" s="40">
        <f t="shared" si="596"/>
        <v>1</v>
      </c>
      <c r="FA136" s="9" t="e">
        <f t="shared" si="597"/>
        <v>#NUM!</v>
      </c>
      <c r="FB136" s="9" t="e">
        <f t="shared" si="598"/>
        <v>#N/A</v>
      </c>
      <c r="FC136" s="9" t="e">
        <f t="shared" si="599"/>
        <v>#N/A</v>
      </c>
      <c r="FD136" s="9" t="e">
        <f t="shared" si="600"/>
        <v>#N/A</v>
      </c>
      <c r="FE136" s="3" t="e">
        <f t="shared" si="473"/>
        <v>#NUM!</v>
      </c>
      <c r="FG136" s="3" t="str">
        <f t="shared" si="474"/>
        <v/>
      </c>
      <c r="FH136" s="3" t="e">
        <f t="shared" si="475"/>
        <v>#DIV/0!</v>
      </c>
      <c r="FI136" s="3" t="str">
        <f t="shared" si="476"/>
        <v/>
      </c>
      <c r="FJ136" s="3" t="str">
        <f t="shared" si="477"/>
        <v/>
      </c>
      <c r="FK136" s="3" t="str">
        <f t="shared" si="478"/>
        <v/>
      </c>
      <c r="FL136" s="3" t="str">
        <f t="shared" si="479"/>
        <v/>
      </c>
      <c r="FM136" s="3" t="e">
        <f t="shared" si="480"/>
        <v>#DIV/0!</v>
      </c>
      <c r="FN136" s="3" t="e">
        <f t="shared" si="481"/>
        <v>#DIV/0!</v>
      </c>
      <c r="FO136" s="3" t="str">
        <f t="shared" si="482"/>
        <v/>
      </c>
      <c r="FP136" s="3" t="str">
        <f t="shared" si="483"/>
        <v/>
      </c>
      <c r="FQ136" s="3" t="str">
        <f t="shared" si="484"/>
        <v/>
      </c>
      <c r="FR136" s="3" t="e">
        <f t="shared" si="485"/>
        <v>#DIV/0!</v>
      </c>
      <c r="FS136" s="3" t="e">
        <f t="shared" si="486"/>
        <v>#DIV/0!</v>
      </c>
      <c r="FT136" s="3" t="str">
        <f t="shared" si="487"/>
        <v/>
      </c>
      <c r="FU136" s="3" t="str">
        <f t="shared" si="488"/>
        <v/>
      </c>
      <c r="FV136" s="3" t="e">
        <f t="shared" si="489"/>
        <v>#DIV/0!</v>
      </c>
      <c r="FW136" s="3" t="e">
        <f t="shared" si="490"/>
        <v>#DIV/0!</v>
      </c>
      <c r="FX136" s="3" t="str">
        <f t="shared" si="491"/>
        <v/>
      </c>
      <c r="FY136" s="3" t="e">
        <f t="shared" si="492"/>
        <v>#DIV/0!</v>
      </c>
      <c r="FZ136" s="3" t="e">
        <f t="shared" si="493"/>
        <v>#DIV/0!</v>
      </c>
      <c r="GA136" s="3" t="e">
        <f t="shared" si="494"/>
        <v>#NUM!</v>
      </c>
      <c r="GB136" s="3" t="str">
        <f t="shared" si="495"/>
        <v/>
      </c>
      <c r="GC136" s="3" t="str">
        <f t="shared" si="496"/>
        <v/>
      </c>
      <c r="GD136" s="3" t="str">
        <f t="shared" si="497"/>
        <v/>
      </c>
      <c r="GE136" s="3" t="str">
        <f t="shared" si="498"/>
        <v/>
      </c>
      <c r="GF136" s="3" t="str">
        <f t="shared" si="499"/>
        <v/>
      </c>
      <c r="GG136" s="3" t="str">
        <f t="shared" si="500"/>
        <v/>
      </c>
      <c r="GI136" s="9" t="str">
        <f t="shared" si="532"/>
        <v/>
      </c>
      <c r="GJ136" s="9" t="str">
        <f t="shared" si="625"/>
        <v/>
      </c>
      <c r="GK136" s="9" t="str">
        <f t="shared" si="626"/>
        <v/>
      </c>
      <c r="GL136" s="41" t="e">
        <f t="shared" si="503"/>
        <v>#DIV/0!</v>
      </c>
      <c r="GM136" s="41" t="e">
        <f t="shared" si="504"/>
        <v>#DIV/0!</v>
      </c>
      <c r="GN136" s="41" t="e">
        <f t="shared" si="601"/>
        <v>#N/A</v>
      </c>
      <c r="GO136" s="41" t="e">
        <f t="shared" si="602"/>
        <v>#N/A</v>
      </c>
      <c r="GP136" s="3" t="e">
        <f t="shared" si="505"/>
        <v>#NUM!</v>
      </c>
      <c r="GQ136" s="55" t="e">
        <f t="shared" si="603"/>
        <v>#NUM!</v>
      </c>
      <c r="GR136" s="55" t="e">
        <f t="shared" si="604"/>
        <v>#NUM!</v>
      </c>
      <c r="GS136" s="3" t="e">
        <f t="shared" si="605"/>
        <v>#NUM!</v>
      </c>
      <c r="GT136" s="3" t="e">
        <f t="shared" si="606"/>
        <v>#NUM!</v>
      </c>
      <c r="GU136" s="3" t="e">
        <f t="shared" si="607"/>
        <v>#NUM!</v>
      </c>
      <c r="GV136" s="3" t="e">
        <f t="shared" si="608"/>
        <v>#NUM!</v>
      </c>
      <c r="GX136" s="37" t="e">
        <f t="shared" si="609"/>
        <v>#NUM!</v>
      </c>
      <c r="GZ136" s="3" t="e">
        <f t="shared" si="610"/>
        <v>#NUM!</v>
      </c>
      <c r="HA136" s="3" t="e">
        <f t="shared" ca="1" si="630"/>
        <v>#NUM!</v>
      </c>
      <c r="HB136" s="2" t="e">
        <f t="shared" ca="1" si="536"/>
        <v>#NUM!</v>
      </c>
      <c r="HC136" s="2" t="e">
        <f t="shared" ca="1" si="537"/>
        <v>#NUM!</v>
      </c>
      <c r="HD136" s="39" t="e">
        <f t="shared" ca="1" si="506"/>
        <v>#NUM!</v>
      </c>
      <c r="HF136" s="3" t="str">
        <f t="shared" si="611"/>
        <v/>
      </c>
      <c r="HG136" s="3" t="str">
        <f t="shared" si="612"/>
        <v/>
      </c>
      <c r="HH136" s="3" t="str">
        <f t="shared" ca="1" si="636"/>
        <v xml:space="preserve"> </v>
      </c>
      <c r="HI136" s="3" t="str">
        <f t="shared" ca="1" si="546"/>
        <v/>
      </c>
      <c r="HJ136" s="3" t="str">
        <f t="shared" ca="1" si="546"/>
        <v/>
      </c>
      <c r="HK136" s="3" t="str">
        <f t="shared" ca="1" si="546"/>
        <v/>
      </c>
      <c r="HL136" s="3" t="str">
        <f t="shared" ca="1" si="546"/>
        <v/>
      </c>
      <c r="HM136" s="3" t="str">
        <f t="shared" ca="1" si="547"/>
        <v/>
      </c>
      <c r="HN136" s="3" t="str">
        <f t="shared" ca="1" si="547"/>
        <v/>
      </c>
      <c r="HO136" s="3" t="str">
        <f t="shared" ca="1" si="547"/>
        <v/>
      </c>
      <c r="HP136" s="37" t="e">
        <f t="shared" ca="1" si="613"/>
        <v>#N/A</v>
      </c>
      <c r="HQ136" s="3" t="str">
        <f t="shared" ca="1" si="637"/>
        <v xml:space="preserve"> </v>
      </c>
      <c r="HR136" s="3" t="str">
        <f t="shared" ca="1" si="549"/>
        <v/>
      </c>
      <c r="HS136" s="3" t="str">
        <f t="shared" ca="1" si="549"/>
        <v/>
      </c>
      <c r="HT136" s="3" t="str">
        <f t="shared" ca="1" si="549"/>
        <v/>
      </c>
      <c r="HU136" s="3" t="str">
        <f t="shared" ca="1" si="549"/>
        <v/>
      </c>
      <c r="HV136" s="3" t="str">
        <f t="shared" ca="1" si="550"/>
        <v/>
      </c>
      <c r="HW136" s="3" t="str">
        <f t="shared" ca="1" si="550"/>
        <v/>
      </c>
      <c r="HX136" s="3" t="str">
        <f t="shared" ca="1" si="550"/>
        <v/>
      </c>
      <c r="HY136" s="37" t="e">
        <f t="shared" ca="1" si="614"/>
        <v>#N/A</v>
      </c>
      <c r="IA136" s="3" t="e">
        <f t="shared" ca="1" si="627"/>
        <v>#NUM!</v>
      </c>
      <c r="IB136" s="3" t="e">
        <f t="shared" ca="1" si="534"/>
        <v>#NUM!</v>
      </c>
      <c r="IC136" s="2" t="e">
        <f t="shared" ca="1" si="508"/>
        <v>#NUM!</v>
      </c>
      <c r="ID136" s="37" t="e">
        <f t="shared" ca="1" si="615"/>
        <v>#NUM!</v>
      </c>
      <c r="IE136" s="3" t="e">
        <f t="shared" ca="1" si="628"/>
        <v>#NUM!</v>
      </c>
      <c r="IF136" s="3" t="e">
        <f t="shared" ca="1" si="629"/>
        <v>#NUM!</v>
      </c>
      <c r="IG136" s="2" t="e">
        <f t="shared" ca="1" si="511"/>
        <v>#NUM!</v>
      </c>
      <c r="IH136" s="37" t="e">
        <f t="shared" ca="1" si="616"/>
        <v>#NUM!</v>
      </c>
      <c r="II136" s="3" t="e">
        <f t="shared" si="512"/>
        <v>#N/A</v>
      </c>
      <c r="IJ136" s="3" t="e">
        <f t="shared" si="513"/>
        <v>#N/A</v>
      </c>
      <c r="IK136" s="3" t="e">
        <f t="shared" ca="1" si="640"/>
        <v>#N/A</v>
      </c>
      <c r="IL136" s="3" t="e">
        <f t="shared" ca="1" si="558"/>
        <v>#N/A</v>
      </c>
      <c r="IM136" s="3" t="e">
        <f t="shared" ca="1" si="558"/>
        <v>#N/A</v>
      </c>
      <c r="IN136" s="3" t="e">
        <f t="shared" ca="1" si="558"/>
        <v>#N/A</v>
      </c>
      <c r="IO136" s="3" t="e">
        <f t="shared" ca="1" si="558"/>
        <v>#N/A</v>
      </c>
      <c r="IP136" s="3" t="e">
        <f t="shared" ca="1" si="559"/>
        <v>#N/A</v>
      </c>
      <c r="IQ136" s="3" t="e">
        <f t="shared" ca="1" si="559"/>
        <v>#N/A</v>
      </c>
      <c r="IR136" s="3" t="e">
        <f t="shared" ca="1" si="559"/>
        <v>#N/A</v>
      </c>
      <c r="IS136" s="3" t="e">
        <f t="shared" ca="1" si="559"/>
        <v>#N/A</v>
      </c>
      <c r="IT136" s="3" t="e">
        <f t="shared" ca="1" si="560"/>
        <v>#N/A</v>
      </c>
      <c r="IU136" s="3" t="e">
        <f t="shared" ca="1" si="560"/>
        <v>#N/A</v>
      </c>
      <c r="IV136" s="3" t="e">
        <f t="shared" ca="1" si="560"/>
        <v>#N/A</v>
      </c>
      <c r="IW136" s="3" t="e">
        <f t="shared" ca="1" si="560"/>
        <v>#N/A</v>
      </c>
      <c r="IX136" s="3" t="e">
        <f t="shared" ca="1" si="561"/>
        <v>#N/A</v>
      </c>
      <c r="IY136" s="3" t="e">
        <f t="shared" ca="1" si="561"/>
        <v>#N/A</v>
      </c>
      <c r="IZ136" s="37" t="e">
        <f t="shared" ca="1" si="617"/>
        <v>#N/A</v>
      </c>
      <c r="JB136" s="3" t="str">
        <f t="shared" si="514"/>
        <v/>
      </c>
      <c r="JC136" s="55" t="e">
        <f t="shared" si="618"/>
        <v>#NUM!</v>
      </c>
      <c r="JD136" s="41" t="e">
        <f t="shared" si="515"/>
        <v>#NUM!</v>
      </c>
      <c r="JE136" s="41" t="e">
        <f t="shared" si="516"/>
        <v>#NUM!</v>
      </c>
      <c r="JF136" s="3" t="e">
        <f t="shared" si="517"/>
        <v>#NUM!</v>
      </c>
      <c r="JG136" s="41" t="e">
        <f t="shared" si="518"/>
        <v>#NUM!</v>
      </c>
      <c r="JH136" s="41" t="e">
        <f t="shared" si="519"/>
        <v>#NUM!</v>
      </c>
      <c r="JJ136" s="37" t="e">
        <f t="shared" si="520"/>
        <v>#NUM!</v>
      </c>
      <c r="JL136" s="3" t="e">
        <f t="shared" si="521"/>
        <v>#NUM!</v>
      </c>
      <c r="JM136" s="3" t="e">
        <f t="shared" ca="1" si="631"/>
        <v>#NUM!</v>
      </c>
      <c r="JP136" s="37" t="e">
        <f t="shared" ca="1" si="522"/>
        <v>#NUM!</v>
      </c>
      <c r="JR136" s="37" t="str">
        <f t="shared" si="523"/>
        <v/>
      </c>
      <c r="JS136" s="3" t="str">
        <f t="shared" si="524"/>
        <v/>
      </c>
      <c r="JT136" s="3" t="str">
        <f t="shared" ca="1" si="638"/>
        <v xml:space="preserve"> </v>
      </c>
      <c r="JU136" s="3" t="str">
        <f t="shared" ca="1" si="552"/>
        <v/>
      </c>
      <c r="JV136" s="3" t="str">
        <f t="shared" ca="1" si="552"/>
        <v/>
      </c>
      <c r="JW136" s="3" t="str">
        <f t="shared" ca="1" si="552"/>
        <v/>
      </c>
      <c r="JX136" s="3" t="str">
        <f t="shared" ca="1" si="552"/>
        <v/>
      </c>
      <c r="JY136" s="3" t="str">
        <f t="shared" ca="1" si="553"/>
        <v/>
      </c>
      <c r="JZ136" s="3" t="str">
        <f t="shared" ca="1" si="553"/>
        <v/>
      </c>
      <c r="KA136" s="3" t="str">
        <f t="shared" ca="1" si="553"/>
        <v/>
      </c>
      <c r="KB136" s="3" t="e">
        <f t="shared" ca="1" si="525"/>
        <v>#N/A</v>
      </c>
      <c r="KC136" s="3" t="str">
        <f t="shared" ca="1" si="639"/>
        <v xml:space="preserve"> </v>
      </c>
      <c r="KD136" s="3" t="str">
        <f t="shared" ca="1" si="555"/>
        <v/>
      </c>
      <c r="KE136" s="3" t="str">
        <f t="shared" ca="1" si="555"/>
        <v/>
      </c>
      <c r="KF136" s="3" t="str">
        <f t="shared" ca="1" si="555"/>
        <v/>
      </c>
      <c r="KG136" s="3" t="str">
        <f t="shared" ca="1" si="555"/>
        <v/>
      </c>
      <c r="KH136" s="3" t="str">
        <f t="shared" ca="1" si="556"/>
        <v/>
      </c>
      <c r="KI136" s="3" t="str">
        <f t="shared" ca="1" si="556"/>
        <v/>
      </c>
      <c r="KJ136" s="3" t="str">
        <f t="shared" ca="1" si="556"/>
        <v/>
      </c>
      <c r="KK136" s="3" t="e">
        <f t="shared" ca="1" si="526"/>
        <v>#N/A</v>
      </c>
      <c r="KU136" s="3" t="e">
        <f t="shared" si="527"/>
        <v>#NUM!</v>
      </c>
      <c r="KV136" s="3" t="e">
        <f t="shared" si="528"/>
        <v>#NUM!</v>
      </c>
      <c r="KW136" s="3" t="e">
        <f t="shared" ca="1" si="641"/>
        <v>#NUM!</v>
      </c>
      <c r="KX136" s="3" t="e">
        <f t="shared" ca="1" si="563"/>
        <v>#NUM!</v>
      </c>
      <c r="KY136" s="3" t="e">
        <f t="shared" ca="1" si="563"/>
        <v>#NUM!</v>
      </c>
      <c r="KZ136" s="3" t="e">
        <f t="shared" ca="1" si="563"/>
        <v>#NUM!</v>
      </c>
      <c r="LA136" s="3" t="e">
        <f t="shared" ca="1" si="563"/>
        <v>#NUM!</v>
      </c>
      <c r="LB136" s="3" t="e">
        <f t="shared" ca="1" si="564"/>
        <v>#NUM!</v>
      </c>
      <c r="LC136" s="3" t="e">
        <f t="shared" ca="1" si="564"/>
        <v>#NUM!</v>
      </c>
      <c r="LD136" s="3" t="e">
        <f t="shared" ca="1" si="564"/>
        <v>#NUM!</v>
      </c>
      <c r="LE136" s="3" t="e">
        <f t="shared" ca="1" si="564"/>
        <v>#NUM!</v>
      </c>
      <c r="LF136" s="3" t="e">
        <f t="shared" ca="1" si="565"/>
        <v>#NUM!</v>
      </c>
      <c r="LG136" s="3" t="e">
        <f t="shared" ca="1" si="565"/>
        <v>#NUM!</v>
      </c>
      <c r="LH136" s="3" t="e">
        <f t="shared" ca="1" si="565"/>
        <v>#NUM!</v>
      </c>
      <c r="LI136" s="3" t="e">
        <f t="shared" ca="1" si="565"/>
        <v>#NUM!</v>
      </c>
      <c r="LJ136" s="3" t="e">
        <f t="shared" ca="1" si="566"/>
        <v>#NUM!</v>
      </c>
      <c r="LK136" s="3" t="e">
        <f t="shared" ca="1" si="566"/>
        <v>#NUM!</v>
      </c>
      <c r="LL136" s="37" t="e">
        <f t="shared" ca="1" si="619"/>
        <v>#NUM!</v>
      </c>
    </row>
    <row r="137" spans="1:324" s="3" customFormat="1">
      <c r="A137" s="42" t="e">
        <f>IF(D137="","",Data!C145)</f>
        <v>#N/A</v>
      </c>
      <c r="B137" s="5" t="e">
        <f>IF(D137="","",Data!B145)</f>
        <v>#N/A</v>
      </c>
      <c r="C137" s="3">
        <v>129</v>
      </c>
      <c r="D137" s="3" t="e">
        <f>IF(Data!C145="", NA(), Data!C145)</f>
        <v>#N/A</v>
      </c>
      <c r="E137" s="3" t="str">
        <f>IF(Data!C145="", " ", Data!D145)</f>
        <v xml:space="preserve"> </v>
      </c>
      <c r="F137" s="3" t="str">
        <f>IF(E137=" "," ",Data!F$26)</f>
        <v xml:space="preserve"> </v>
      </c>
      <c r="G137" s="3" t="str">
        <f>IF($C137&lt;Data!$F$37,"x"," ")</f>
        <v xml:space="preserve"> </v>
      </c>
      <c r="H137" s="3" t="e">
        <f>IF(I137="",#REF!,I137)</f>
        <v>#N/A</v>
      </c>
      <c r="I137" s="2" t="e">
        <f t="shared" si="403"/>
        <v>#N/A</v>
      </c>
      <c r="J137" s="3" t="str">
        <f>IF(AND(Data!$F$37&lt;&gt;""),IF(AD137=$E137,1,""))</f>
        <v/>
      </c>
      <c r="K137" s="3">
        <f>IF(AND(Data!$F$40&lt;&gt;""),IF(AE137=$E137,2,""))</f>
        <v>2</v>
      </c>
      <c r="L137" s="3" t="str">
        <f>IF(AND(Data!$F$43&lt;&gt;""),IF(AF137=$E137,3,""))</f>
        <v/>
      </c>
      <c r="M137" s="3" t="str">
        <f>IF(AND(Data!$F$46&lt;&gt;""),IF(AG137=$E137,4,""))</f>
        <v/>
      </c>
      <c r="N137" s="3" t="str">
        <f>IF(AND(Data!$F$49&lt;&gt;""),IF(AH137=$E137,5,""))</f>
        <v/>
      </c>
      <c r="O137" s="3" t="str">
        <f>IF(AND(Calc!$LQ$3&lt;&gt;""),IF(AI137=$E137,6,""))</f>
        <v/>
      </c>
      <c r="P137" s="3">
        <f t="shared" si="404"/>
        <v>2</v>
      </c>
      <c r="Q137" s="3">
        <f t="shared" si="405"/>
        <v>2</v>
      </c>
      <c r="R137" s="3" t="str">
        <f t="shared" si="406"/>
        <v/>
      </c>
      <c r="S137" s="3" t="str">
        <f t="shared" si="407"/>
        <v/>
      </c>
      <c r="T137" s="3" t="str">
        <f t="shared" si="408"/>
        <v/>
      </c>
      <c r="U137" s="3">
        <f t="shared" si="409"/>
        <v>2</v>
      </c>
      <c r="V137" s="3">
        <f t="shared" si="410"/>
        <v>2</v>
      </c>
      <c r="W137" s="3" t="str">
        <f t="shared" si="411"/>
        <v/>
      </c>
      <c r="X137" s="3" t="str">
        <f t="shared" si="412"/>
        <v/>
      </c>
      <c r="Y137" s="3">
        <f t="shared" si="413"/>
        <v>2</v>
      </c>
      <c r="Z137" s="3">
        <f t="shared" si="414"/>
        <v>2</v>
      </c>
      <c r="AA137" s="3" t="str">
        <f t="shared" si="415"/>
        <v/>
      </c>
      <c r="AB137" s="3">
        <f t="shared" si="416"/>
        <v>2</v>
      </c>
      <c r="AC137" s="49">
        <f t="shared" si="417"/>
        <v>2</v>
      </c>
      <c r="AD137" s="3" t="str">
        <f>IF($C137&lt;Data!$F$37,E137,"")</f>
        <v/>
      </c>
      <c r="AE137" s="3" t="str">
        <f>IF(AND($C137&gt;=Data!$F$37),IF($C137&lt;Data!$F$40,E137,""))</f>
        <v xml:space="preserve"> </v>
      </c>
      <c r="AF137" s="3" t="b">
        <f>IF(AND($C137&gt;=Data!$F$40),IF($C137&lt;Data!$F$43,E137,""))</f>
        <v>0</v>
      </c>
      <c r="AG137" s="3" t="b">
        <f>IF(AND($C137&gt;=Data!$F$43),IF($C137&lt;Data!$F$46,E137,""))</f>
        <v>0</v>
      </c>
      <c r="AH137" s="3" t="b">
        <f>IF(AND($C137&gt;=Data!$F$46),IF($C137&lt;Data!$F$49,E137,""))</f>
        <v>0</v>
      </c>
      <c r="AI137" s="3" t="b">
        <f>IF(AND($C137&gt;=Data!$F$49),IF($C137&lt;=Calc!$LQ$3,E137,""))</f>
        <v>0</v>
      </c>
      <c r="AJ137" s="3" t="str">
        <f t="shared" ref="AJ137:AJ168" si="643">IF(G137=" "," ", E137)</f>
        <v xml:space="preserve"> </v>
      </c>
      <c r="AK137" s="3" t="str">
        <f t="shared" ref="AK137:AK200" si="644">IF($AC137=1,(MEDIAN(AJ$9:AJ$208)),"")</f>
        <v/>
      </c>
      <c r="AL137" s="3" t="e">
        <f t="shared" si="418"/>
        <v>#NUM!</v>
      </c>
      <c r="AM137" s="3" t="str">
        <f t="shared" si="419"/>
        <v/>
      </c>
      <c r="AN137" s="3" t="str">
        <f t="shared" si="420"/>
        <v/>
      </c>
      <c r="AO137" s="3" t="str">
        <f t="shared" si="421"/>
        <v/>
      </c>
      <c r="AP137" s="3" t="str">
        <f t="shared" si="422"/>
        <v/>
      </c>
      <c r="AQ137" s="3" t="e">
        <f t="shared" si="632"/>
        <v>#NUM!</v>
      </c>
      <c r="AR137" s="3" t="e">
        <f t="shared" si="633"/>
        <v>#NUM!</v>
      </c>
      <c r="AS137" s="3" t="str">
        <f t="shared" si="634"/>
        <v/>
      </c>
      <c r="AT137" s="3" t="str">
        <f t="shared" si="423"/>
        <v/>
      </c>
      <c r="AU137" s="3" t="str">
        <f t="shared" si="424"/>
        <v/>
      </c>
      <c r="AV137" s="3" t="e">
        <f t="shared" si="425"/>
        <v>#NUM!</v>
      </c>
      <c r="AW137" s="3" t="e">
        <f t="shared" si="426"/>
        <v>#NUM!</v>
      </c>
      <c r="AX137" s="3" t="str">
        <f t="shared" si="427"/>
        <v/>
      </c>
      <c r="AY137" s="3" t="str">
        <f t="shared" si="428"/>
        <v/>
      </c>
      <c r="AZ137" s="3" t="e">
        <f t="shared" si="429"/>
        <v>#NUM!</v>
      </c>
      <c r="BA137" s="3" t="e">
        <f t="shared" si="430"/>
        <v>#NUM!</v>
      </c>
      <c r="BB137" s="3" t="str">
        <f t="shared" si="431"/>
        <v/>
      </c>
      <c r="BC137" s="3" t="e">
        <f t="shared" si="432"/>
        <v>#NUM!</v>
      </c>
      <c r="BD137" s="3" t="e">
        <f t="shared" si="433"/>
        <v>#NUM!</v>
      </c>
      <c r="BE137" s="3" t="e">
        <f t="shared" si="434"/>
        <v>#NUM!</v>
      </c>
      <c r="BF137" s="9" t="e">
        <f t="shared" ref="BF137:BF168" si="645">IF(G137="x",AK137, #N/A)</f>
        <v>#N/A</v>
      </c>
      <c r="BG137" s="3" t="e">
        <f t="shared" ref="BG137:BG168" si="646">IF(OR(AND(COUNT(E137)=1, G137="x"), COUNT(E137)=0), NA(), $AK$9)</f>
        <v>#N/A</v>
      </c>
      <c r="BH137" s="3" t="e">
        <f t="shared" si="642"/>
        <v>#N/A</v>
      </c>
      <c r="BI137" s="3" t="e">
        <f t="shared" si="435"/>
        <v>#NUM!</v>
      </c>
      <c r="BJ137" s="44" t="str">
        <f t="shared" si="436"/>
        <v/>
      </c>
      <c r="BK137" s="52">
        <f t="shared" ref="BK137:BK168" si="647">IF(COUNT(E137)=0,2,IF(E137&gt;BJ137,1,IF(E137=BJ137,0,2)))</f>
        <v>2</v>
      </c>
      <c r="BL137" s="52" t="str">
        <f t="shared" ca="1" si="635"/>
        <v xml:space="preserve"> </v>
      </c>
      <c r="BM137" s="52" t="str">
        <f t="shared" ca="1" si="539"/>
        <v xml:space="preserve"> </v>
      </c>
      <c r="BN137" s="52" t="str">
        <f t="shared" ca="1" si="539"/>
        <v xml:space="preserve"> </v>
      </c>
      <c r="BO137" s="52" t="str">
        <f t="shared" ca="1" si="539"/>
        <v xml:space="preserve"> </v>
      </c>
      <c r="BP137" s="52" t="str">
        <f t="shared" ca="1" si="539"/>
        <v xml:space="preserve"> </v>
      </c>
      <c r="BQ137" s="52" t="str">
        <f t="shared" ca="1" si="540"/>
        <v xml:space="preserve"> </v>
      </c>
      <c r="BR137" s="52" t="e">
        <f t="shared" ref="BR137:BR168" ca="1" si="648">IF(SUM(BL137:BQ137)=0, NA(),E137)</f>
        <v>#N/A</v>
      </c>
      <c r="BS137" s="52"/>
      <c r="BT137" s="3" t="str">
        <f t="shared" ref="BT137:BT168" si="649">IF(COUNT(E137)=0,"", IF(E137&gt;=BJ137,1,""))</f>
        <v/>
      </c>
      <c r="BU137" s="3">
        <f t="shared" ref="BU137:BU168" si="650">IF(E137=BJ137,1,0)</f>
        <v>0</v>
      </c>
      <c r="BV137" s="3">
        <f t="shared" si="437"/>
        <v>1</v>
      </c>
      <c r="BW137" s="3">
        <f t="shared" si="620"/>
        <v>0</v>
      </c>
      <c r="BX137" s="3" t="str">
        <f t="shared" ref="BX137:BX168" ca="1" si="651">IF(AND(G137=" ",OFFSET(G137,-5,0)="x"), " ", IF(BW137&gt;5, 1, " "))</f>
        <v xml:space="preserve"> </v>
      </c>
      <c r="BY137" s="3" t="str">
        <f t="shared" ca="1" si="541"/>
        <v/>
      </c>
      <c r="BZ137" s="3" t="str">
        <f t="shared" ca="1" si="541"/>
        <v/>
      </c>
      <c r="CA137" s="3" t="str">
        <f t="shared" ca="1" si="541"/>
        <v/>
      </c>
      <c r="CB137" s="3" t="str">
        <f t="shared" ca="1" si="541"/>
        <v/>
      </c>
      <c r="CC137" s="3" t="str">
        <f t="shared" ca="1" si="542"/>
        <v/>
      </c>
      <c r="CD137" s="3" t="str">
        <f t="shared" ref="CD137:CD200" ca="1" si="652">IF(CE137="","",IF(CF137="","",IF(BV137=1,1,"")))</f>
        <v/>
      </c>
      <c r="CE137" s="3" t="str">
        <f t="shared" ref="CE137:CE168" ca="1" si="653">IF(SUM(CC137:CC138)=0,"",IF(E137&lt;BJ137,"",1))</f>
        <v/>
      </c>
      <c r="CF137" s="3" t="str">
        <f t="shared" ref="CF137:CF168" si="654">IF(BW138&lt;=BW137,"",IF(CE137="","",1))</f>
        <v/>
      </c>
      <c r="CG137" s="37" t="e">
        <f t="shared" ref="CG137:CG168" ca="1" si="655">IF(SUM(BX137:CD137)=0, NA(),E137)</f>
        <v>#N/A</v>
      </c>
      <c r="CH137" s="3" t="str">
        <f t="shared" ref="CH137:CH168" si="656">IF(COUNT(E137)=0,"", IF(E137&lt;=BJ137,1,""))</f>
        <v/>
      </c>
      <c r="CI137" s="3">
        <f t="shared" si="439"/>
        <v>0</v>
      </c>
      <c r="CJ137" s="3">
        <f t="shared" si="529"/>
        <v>1</v>
      </c>
      <c r="CK137" s="3">
        <f t="shared" si="621"/>
        <v>0</v>
      </c>
      <c r="CL137" s="3" t="str">
        <f t="shared" ref="CL137:CL168" ca="1" si="657">IF(AND(G137=" ",OFFSET(G137,-5,0)="x"), " ", IF(CK137&gt;5, 1, " "))</f>
        <v xml:space="preserve"> </v>
      </c>
      <c r="CM137" s="3" t="str">
        <f t="shared" ca="1" si="543"/>
        <v/>
      </c>
      <c r="CN137" s="3" t="str">
        <f t="shared" ca="1" si="543"/>
        <v/>
      </c>
      <c r="CO137" s="3" t="str">
        <f t="shared" ca="1" si="543"/>
        <v/>
      </c>
      <c r="CP137" s="3" t="str">
        <f t="shared" ca="1" si="543"/>
        <v/>
      </c>
      <c r="CQ137" s="3" t="str">
        <f t="shared" ca="1" si="544"/>
        <v/>
      </c>
      <c r="CR137" s="3" t="str">
        <f t="shared" ca="1" si="441"/>
        <v/>
      </c>
      <c r="CS137" s="3" t="str">
        <f t="shared" ref="CS137:CS168" ca="1" si="658">IF(SUM(CQ137:CQ138)=0,"",IF(E137&gt;BJ137,"",1))</f>
        <v/>
      </c>
      <c r="CT137" s="3" t="str">
        <f t="shared" si="442"/>
        <v/>
      </c>
      <c r="CU137" s="37" t="e">
        <f t="shared" ca="1" si="443"/>
        <v>#N/A</v>
      </c>
      <c r="CW137" s="3" t="str">
        <f t="shared" ca="1" si="622"/>
        <v/>
      </c>
      <c r="CX137" s="3">
        <f t="shared" ca="1" si="530"/>
        <v>0</v>
      </c>
      <c r="CY137" s="2">
        <f t="shared" ca="1" si="445"/>
        <v>0</v>
      </c>
      <c r="CZ137" s="3" t="str">
        <f t="shared" ref="CZ137:CZ168" ca="1" si="659">IF(CY137&gt;0,E137,"")</f>
        <v/>
      </c>
      <c r="DA137" s="3" t="str">
        <f t="shared" ref="DA137:DA168" ca="1" si="660">IF(E137=BJ137,1,IF(CZ137=E137,9,""))</f>
        <v/>
      </c>
      <c r="DB137" s="3" t="str">
        <f t="shared" ref="DB137:DB168" ca="1" si="661">IF(AND(OFFSET(CY137,1,0)=1,OFFSET(DA137,1,0)=1),E137,"")</f>
        <v/>
      </c>
      <c r="DC137" s="3" t="str">
        <f t="shared" ref="DC137:DC168" ca="1" si="662">IF(DA137=9,CZ137, "")</f>
        <v/>
      </c>
      <c r="DD137" s="37" t="e">
        <f t="shared" ref="DD137:DD168" ca="1" si="663">IF(DB137=E137,E137, IF(DC137="",#N/A,E137))</f>
        <v>#N/A</v>
      </c>
      <c r="DE137" s="3" t="str">
        <f t="shared" ca="1" si="623"/>
        <v/>
      </c>
      <c r="DF137" s="3">
        <f t="shared" ca="1" si="531"/>
        <v>0</v>
      </c>
      <c r="DG137" s="2">
        <f t="shared" ca="1" si="447"/>
        <v>0</v>
      </c>
      <c r="DH137" s="3" t="str">
        <f t="shared" ref="DH137:DH168" ca="1" si="664">IF(DG137&gt;0,E137,"")</f>
        <v/>
      </c>
      <c r="DI137" s="3" t="str">
        <f t="shared" ca="1" si="568"/>
        <v/>
      </c>
      <c r="DJ137" s="3" t="str">
        <f t="shared" ref="DJ137:DJ168" ca="1" si="665">IF(AND(OFFSET(DG137,1,0)=1,OFFSET(DI137,1,0)=1),E137,"")</f>
        <v/>
      </c>
      <c r="DK137" s="3" t="str">
        <f t="shared" ca="1" si="448"/>
        <v/>
      </c>
      <c r="DL137" s="37" t="e">
        <f t="shared" ref="DL137:DL168" ca="1" si="666">IF(DJ137=E137,E137, IF(DK137="",#N/A,E137))</f>
        <v>#N/A</v>
      </c>
      <c r="DN137" s="2" t="str">
        <f t="shared" ref="DN137:DN200" si="667">IF(AND(E137&gt;BJ137, COUNT(E137)=1), 1, IF(AND(E137=BJ137, COUNT(E137)=1), 0, IF(AND(E137&lt;BJ137, COUNT(E137)=1), -1, " ")))</f>
        <v xml:space="preserve"> </v>
      </c>
      <c r="DO137" s="3" t="str">
        <f t="shared" si="449"/>
        <v xml:space="preserve"> </v>
      </c>
      <c r="DP137" s="3" t="str">
        <f t="shared" si="450"/>
        <v xml:space="preserve"> </v>
      </c>
      <c r="DT137" s="37" t="e">
        <f t="shared" ref="DT137:DT168" si="668">IF($DS$9=1, E137, NA())</f>
        <v>#N/A</v>
      </c>
      <c r="DU137" s="7">
        <v>130</v>
      </c>
      <c r="DV137" s="7">
        <v>54</v>
      </c>
      <c r="DW137" s="7">
        <v>76</v>
      </c>
      <c r="DX137" s="7"/>
      <c r="DY137" s="7" t="e">
        <f t="shared" ref="DY137:DY168" si="669">LARGE(E$9:E$200, 2)</f>
        <v>#NUM!</v>
      </c>
      <c r="DZ137" s="7" t="e">
        <f t="shared" ref="DZ137:DZ168" si="670">SMALL(E$9:E$200,2)</f>
        <v>#NUM!</v>
      </c>
      <c r="EA137" s="7" t="e">
        <f t="shared" ref="EA137:EA168" si="671">IF(E137&gt;(DY137*1.5), E137, #N/A)</f>
        <v>#NUM!</v>
      </c>
      <c r="EB137" s="7" t="e">
        <f t="shared" si="624"/>
        <v>#NUM!</v>
      </c>
      <c r="EC137" s="3" t="e">
        <f t="shared" ref="EC137:EC168" si="672">IF(E137&gt;(DY137*1.5),E137,IF(E137&lt;(DZ137*0.5),E137,#N/A))</f>
        <v>#NUM!</v>
      </c>
      <c r="ED137" s="3" t="str">
        <f t="shared" si="452"/>
        <v/>
      </c>
      <c r="EE137" s="3" t="e">
        <f t="shared" si="453"/>
        <v>#DIV/0!</v>
      </c>
      <c r="EF137" s="3" t="str">
        <f t="shared" si="454"/>
        <v/>
      </c>
      <c r="EG137" s="3" t="str">
        <f t="shared" si="455"/>
        <v/>
      </c>
      <c r="EH137" s="3" t="str">
        <f t="shared" si="456"/>
        <v/>
      </c>
      <c r="EI137" s="3" t="str">
        <f t="shared" si="457"/>
        <v/>
      </c>
      <c r="EJ137" s="3" t="e">
        <f t="shared" si="458"/>
        <v>#DIV/0!</v>
      </c>
      <c r="EK137" s="3" t="e">
        <f t="shared" si="459"/>
        <v>#DIV/0!</v>
      </c>
      <c r="EL137" s="3" t="str">
        <f t="shared" si="460"/>
        <v/>
      </c>
      <c r="EM137" s="3" t="str">
        <f t="shared" si="461"/>
        <v/>
      </c>
      <c r="EN137" s="3" t="str">
        <f t="shared" si="462"/>
        <v/>
      </c>
      <c r="EO137" s="3" t="e">
        <f t="shared" si="463"/>
        <v>#DIV/0!</v>
      </c>
      <c r="EP137" s="3" t="e">
        <f t="shared" si="464"/>
        <v>#DIV/0!</v>
      </c>
      <c r="EQ137" s="3" t="str">
        <f t="shared" si="465"/>
        <v/>
      </c>
      <c r="ER137" s="3" t="str">
        <f t="shared" si="466"/>
        <v/>
      </c>
      <c r="ES137" s="3" t="e">
        <f t="shared" si="467"/>
        <v>#DIV/0!</v>
      </c>
      <c r="ET137" s="3" t="e">
        <f t="shared" si="468"/>
        <v>#DIV/0!</v>
      </c>
      <c r="EU137" s="3" t="str">
        <f t="shared" si="469"/>
        <v/>
      </c>
      <c r="EV137" s="3" t="e">
        <f t="shared" si="470"/>
        <v>#DIV/0!</v>
      </c>
      <c r="EW137" s="3" t="e">
        <f t="shared" si="471"/>
        <v>#DIV/0!</v>
      </c>
      <c r="EX137" s="3" t="e">
        <f t="shared" si="472"/>
        <v>#NUM!</v>
      </c>
      <c r="EZ137" s="40">
        <f t="shared" ref="EZ137:EZ168" si="673">AVERAGE(AJ$9:AJ$208)</f>
        <v>1</v>
      </c>
      <c r="FA137" s="9" t="e">
        <f t="shared" ref="FA137:FA168" si="674">AVERAGE(AL$9:AL$208)</f>
        <v>#NUM!</v>
      </c>
      <c r="FB137" s="9" t="e">
        <f t="shared" ref="FB137:FB168" si="675">IF(G137="x",EZ137, #N/A)</f>
        <v>#N/A</v>
      </c>
      <c r="FC137" s="9" t="e">
        <f t="shared" ref="FC137:FC168" si="676">IF(OR(AND(COUNT(E137)=1, G137="x"), COUNT(E137)=0), NA(), $FB$9)</f>
        <v>#N/A</v>
      </c>
      <c r="FD137" s="9" t="e">
        <f t="shared" ref="FD137:FD168" si="677">IF(E137=" ", #N/A, IF(G137=" ", FA137,#N/A))</f>
        <v>#N/A</v>
      </c>
      <c r="FE137" s="3" t="e">
        <f t="shared" si="473"/>
        <v>#NUM!</v>
      </c>
      <c r="FG137" s="3" t="str">
        <f t="shared" si="474"/>
        <v/>
      </c>
      <c r="FH137" s="3" t="e">
        <f t="shared" si="475"/>
        <v>#DIV/0!</v>
      </c>
      <c r="FI137" s="3" t="str">
        <f t="shared" si="476"/>
        <v/>
      </c>
      <c r="FJ137" s="3" t="str">
        <f t="shared" si="477"/>
        <v/>
      </c>
      <c r="FK137" s="3" t="str">
        <f t="shared" si="478"/>
        <v/>
      </c>
      <c r="FL137" s="3" t="str">
        <f t="shared" si="479"/>
        <v/>
      </c>
      <c r="FM137" s="3" t="e">
        <f t="shared" si="480"/>
        <v>#DIV/0!</v>
      </c>
      <c r="FN137" s="3" t="e">
        <f t="shared" si="481"/>
        <v>#DIV/0!</v>
      </c>
      <c r="FO137" s="3" t="str">
        <f t="shared" si="482"/>
        <v/>
      </c>
      <c r="FP137" s="3" t="str">
        <f t="shared" si="483"/>
        <v/>
      </c>
      <c r="FQ137" s="3" t="str">
        <f t="shared" si="484"/>
        <v/>
      </c>
      <c r="FR137" s="3" t="e">
        <f t="shared" si="485"/>
        <v>#DIV/0!</v>
      </c>
      <c r="FS137" s="3" t="e">
        <f t="shared" si="486"/>
        <v>#DIV/0!</v>
      </c>
      <c r="FT137" s="3" t="str">
        <f t="shared" si="487"/>
        <v/>
      </c>
      <c r="FU137" s="3" t="str">
        <f t="shared" si="488"/>
        <v/>
      </c>
      <c r="FV137" s="3" t="e">
        <f t="shared" si="489"/>
        <v>#DIV/0!</v>
      </c>
      <c r="FW137" s="3" t="e">
        <f t="shared" si="490"/>
        <v>#DIV/0!</v>
      </c>
      <c r="FX137" s="3" t="str">
        <f t="shared" si="491"/>
        <v/>
      </c>
      <c r="FY137" s="3" t="e">
        <f t="shared" si="492"/>
        <v>#DIV/0!</v>
      </c>
      <c r="FZ137" s="3" t="e">
        <f t="shared" si="493"/>
        <v>#DIV/0!</v>
      </c>
      <c r="GA137" s="3" t="e">
        <f t="shared" si="494"/>
        <v>#NUM!</v>
      </c>
      <c r="GB137" s="3" t="str">
        <f t="shared" si="495"/>
        <v/>
      </c>
      <c r="GC137" s="3" t="str">
        <f t="shared" si="496"/>
        <v/>
      </c>
      <c r="GD137" s="3" t="str">
        <f t="shared" si="497"/>
        <v/>
      </c>
      <c r="GE137" s="3" t="str">
        <f t="shared" si="498"/>
        <v/>
      </c>
      <c r="GF137" s="3" t="str">
        <f t="shared" si="499"/>
        <v/>
      </c>
      <c r="GG137" s="3" t="str">
        <f t="shared" si="500"/>
        <v/>
      </c>
      <c r="GI137" s="9" t="str">
        <f t="shared" si="532"/>
        <v/>
      </c>
      <c r="GJ137" s="9" t="str">
        <f t="shared" si="625"/>
        <v/>
      </c>
      <c r="GK137" s="9" t="str">
        <f t="shared" si="626"/>
        <v/>
      </c>
      <c r="GL137" s="41" t="e">
        <f t="shared" si="503"/>
        <v>#DIV/0!</v>
      </c>
      <c r="GM137" s="41" t="e">
        <f t="shared" si="504"/>
        <v>#DIV/0!</v>
      </c>
      <c r="GN137" s="41" t="e">
        <f t="shared" ref="GN137:GN168" si="678">IF(G137="x",GL137, #N/A)</f>
        <v>#N/A</v>
      </c>
      <c r="GO137" s="41" t="e">
        <f t="shared" ref="GO137:GO168" si="679">IF(E137=" ", #N/A, IF(G137=" ", GM137,#N/A))</f>
        <v>#N/A</v>
      </c>
      <c r="GP137" s="3" t="e">
        <f t="shared" si="505"/>
        <v>#NUM!</v>
      </c>
      <c r="GQ137" s="55" t="e">
        <f t="shared" ref="GQ137:GQ168" si="680">MAX(FE137-(3*(GP137/1.128)),0)</f>
        <v>#NUM!</v>
      </c>
      <c r="GR137" s="55" t="e">
        <f t="shared" ref="GR137:GR168" si="681">(FE137+(3*(GP137/1.128)))</f>
        <v>#NUM!</v>
      </c>
      <c r="GS137" s="3" t="e">
        <f t="shared" ref="GS137:GS168" si="682">($FE137+(2*($GP137/1.128)))</f>
        <v>#NUM!</v>
      </c>
      <c r="GT137" s="3" t="e">
        <f t="shared" ref="GT137:GT168" si="683">MAX($FE137-(2*($GP137/1.128)),0)</f>
        <v>#NUM!</v>
      </c>
      <c r="GU137" s="3" t="e">
        <f t="shared" ref="GU137:GU168" si="684">($FE137+(1*($GP137/1.128)))</f>
        <v>#NUM!</v>
      </c>
      <c r="GV137" s="3" t="e">
        <f t="shared" ref="GV137:GV168" si="685">MAX($FE137-(1*($GP137/1.128)),0)</f>
        <v>#NUM!</v>
      </c>
      <c r="GX137" s="37" t="e">
        <f t="shared" ref="GX137:GX168" si="686">IF(OR(E137&gt;GR137, E137&lt;GQ137),E137,NA())</f>
        <v>#NUM!</v>
      </c>
      <c r="GZ137" s="3" t="e">
        <f t="shared" ref="GZ137:GZ168" si="687">IF(OR(AND(COUNT(E137)=1, E137&gt;GS137, E137&lt;GR137), AND(COUNT(E137)=1, E137&lt;GT137, E137&gt;GQ137)),1,"")</f>
        <v>#NUM!</v>
      </c>
      <c r="HA137" s="3" t="e">
        <f t="shared" ca="1" si="630"/>
        <v>#NUM!</v>
      </c>
      <c r="HB137" s="2" t="e">
        <f t="shared" ca="1" si="536"/>
        <v>#NUM!</v>
      </c>
      <c r="HC137" s="2" t="e">
        <f t="shared" ca="1" si="537"/>
        <v>#NUM!</v>
      </c>
      <c r="HD137" s="39" t="e">
        <f t="shared" ca="1" si="506"/>
        <v>#NUM!</v>
      </c>
      <c r="HF137" s="3" t="str">
        <f t="shared" ref="HF137:HF168" si="688">IF(COUNT(E137)=0,"", IF(E137&gt;FE137,1,""))</f>
        <v/>
      </c>
      <c r="HG137" s="3" t="str">
        <f t="shared" ref="HG137:HG168" si="689">IF(COUNT(E137)=0,"", IF(E137&lt;FE137,1,""))</f>
        <v/>
      </c>
      <c r="HH137" s="3" t="str">
        <f t="shared" ca="1" si="636"/>
        <v xml:space="preserve"> </v>
      </c>
      <c r="HI137" s="3" t="str">
        <f t="shared" ca="1" si="546"/>
        <v/>
      </c>
      <c r="HJ137" s="3" t="str">
        <f t="shared" ca="1" si="546"/>
        <v/>
      </c>
      <c r="HK137" s="3" t="str">
        <f t="shared" ca="1" si="546"/>
        <v/>
      </c>
      <c r="HL137" s="3" t="str">
        <f t="shared" ca="1" si="546"/>
        <v/>
      </c>
      <c r="HM137" s="3" t="str">
        <f t="shared" ca="1" si="547"/>
        <v/>
      </c>
      <c r="HN137" s="3" t="str">
        <f t="shared" ca="1" si="547"/>
        <v/>
      </c>
      <c r="HO137" s="3" t="str">
        <f t="shared" ca="1" si="547"/>
        <v/>
      </c>
      <c r="HP137" s="37" t="e">
        <f t="shared" ref="HP137:HP168" ca="1" si="690">IF(SUM(HH137:HO137)=0,NA(),E137)</f>
        <v>#N/A</v>
      </c>
      <c r="HQ137" s="3" t="str">
        <f t="shared" ca="1" si="637"/>
        <v xml:space="preserve"> </v>
      </c>
      <c r="HR137" s="3" t="str">
        <f t="shared" ca="1" si="549"/>
        <v/>
      </c>
      <c r="HS137" s="3" t="str">
        <f t="shared" ca="1" si="549"/>
        <v/>
      </c>
      <c r="HT137" s="3" t="str">
        <f t="shared" ca="1" si="549"/>
        <v/>
      </c>
      <c r="HU137" s="3" t="str">
        <f t="shared" ca="1" si="549"/>
        <v/>
      </c>
      <c r="HV137" s="3" t="str">
        <f t="shared" ca="1" si="550"/>
        <v/>
      </c>
      <c r="HW137" s="3" t="str">
        <f t="shared" ca="1" si="550"/>
        <v/>
      </c>
      <c r="HX137" s="3" t="str">
        <f t="shared" ca="1" si="550"/>
        <v/>
      </c>
      <c r="HY137" s="37" t="e">
        <f t="shared" ref="HY137:HY168" ca="1" si="691">IF(SUM(HQ137:HX137)=0,NA(),E137)</f>
        <v>#N/A</v>
      </c>
      <c r="IA137" s="3" t="e">
        <f t="shared" ca="1" si="627"/>
        <v>#NUM!</v>
      </c>
      <c r="IB137" s="3" t="e">
        <f t="shared" ca="1" si="534"/>
        <v>#NUM!</v>
      </c>
      <c r="IC137" s="2" t="e">
        <f t="shared" ca="1" si="508"/>
        <v>#NUM!</v>
      </c>
      <c r="ID137" s="37" t="e">
        <f t="shared" ref="ID137:ID168" ca="1" si="692">IF(IC137&gt;0,E137,NA())</f>
        <v>#NUM!</v>
      </c>
      <c r="IE137" s="3" t="e">
        <f t="shared" ca="1" si="628"/>
        <v>#NUM!</v>
      </c>
      <c r="IF137" s="3" t="e">
        <f t="shared" ca="1" si="629"/>
        <v>#NUM!</v>
      </c>
      <c r="IG137" s="2" t="e">
        <f t="shared" ca="1" si="511"/>
        <v>#NUM!</v>
      </c>
      <c r="IH137" s="37" t="e">
        <f t="shared" ref="IH137:IH168" ca="1" si="693">IF(IG137&gt;0,E137,NA())</f>
        <v>#NUM!</v>
      </c>
      <c r="II137" s="3" t="e">
        <f t="shared" si="512"/>
        <v>#N/A</v>
      </c>
      <c r="IJ137" s="3" t="e">
        <f t="shared" si="513"/>
        <v>#N/A</v>
      </c>
      <c r="IK137" s="3" t="e">
        <f t="shared" ca="1" si="640"/>
        <v>#N/A</v>
      </c>
      <c r="IL137" s="3" t="e">
        <f t="shared" ca="1" si="558"/>
        <v>#N/A</v>
      </c>
      <c r="IM137" s="3" t="e">
        <f t="shared" ca="1" si="558"/>
        <v>#N/A</v>
      </c>
      <c r="IN137" s="3" t="e">
        <f t="shared" ca="1" si="558"/>
        <v>#N/A</v>
      </c>
      <c r="IO137" s="3" t="e">
        <f t="shared" ca="1" si="558"/>
        <v>#N/A</v>
      </c>
      <c r="IP137" s="3" t="e">
        <f t="shared" ca="1" si="559"/>
        <v>#N/A</v>
      </c>
      <c r="IQ137" s="3" t="e">
        <f t="shared" ca="1" si="559"/>
        <v>#N/A</v>
      </c>
      <c r="IR137" s="3" t="e">
        <f t="shared" ca="1" si="559"/>
        <v>#N/A</v>
      </c>
      <c r="IS137" s="3" t="e">
        <f t="shared" ca="1" si="559"/>
        <v>#N/A</v>
      </c>
      <c r="IT137" s="3" t="e">
        <f t="shared" ca="1" si="560"/>
        <v>#N/A</v>
      </c>
      <c r="IU137" s="3" t="e">
        <f t="shared" ca="1" si="560"/>
        <v>#N/A</v>
      </c>
      <c r="IV137" s="3" t="e">
        <f t="shared" ca="1" si="560"/>
        <v>#N/A</v>
      </c>
      <c r="IW137" s="3" t="e">
        <f t="shared" ca="1" si="560"/>
        <v>#N/A</v>
      </c>
      <c r="IX137" s="3" t="e">
        <f t="shared" ca="1" si="561"/>
        <v>#N/A</v>
      </c>
      <c r="IY137" s="3" t="e">
        <f t="shared" ca="1" si="561"/>
        <v>#N/A</v>
      </c>
      <c r="IZ137" s="37" t="e">
        <f t="shared" ref="IZ137:IZ168" ca="1" si="694">IF(SUM(IK137:IY137)=0, NA(), E137)</f>
        <v>#N/A</v>
      </c>
      <c r="JB137" s="3" t="str">
        <f t="shared" si="514"/>
        <v/>
      </c>
      <c r="JC137" s="55" t="e">
        <f t="shared" ref="JC137:JC168" si="695">GP137</f>
        <v>#NUM!</v>
      </c>
      <c r="JD137" s="41" t="e">
        <f t="shared" si="515"/>
        <v>#NUM!</v>
      </c>
      <c r="JE137" s="41" t="e">
        <f t="shared" si="516"/>
        <v>#NUM!</v>
      </c>
      <c r="JF137" s="3" t="e">
        <f t="shared" si="517"/>
        <v>#NUM!</v>
      </c>
      <c r="JG137" s="41" t="e">
        <f t="shared" si="518"/>
        <v>#NUM!</v>
      </c>
      <c r="JH137" s="41" t="e">
        <f t="shared" si="519"/>
        <v>#NUM!</v>
      </c>
      <c r="JJ137" s="37" t="e">
        <f t="shared" si="520"/>
        <v>#NUM!</v>
      </c>
      <c r="JL137" s="3" t="e">
        <f t="shared" si="521"/>
        <v>#NUM!</v>
      </c>
      <c r="JM137" s="3" t="e">
        <f t="shared" ca="1" si="631"/>
        <v>#NUM!</v>
      </c>
      <c r="JP137" s="37" t="e">
        <f t="shared" ca="1" si="522"/>
        <v>#NUM!</v>
      </c>
      <c r="JR137" s="37" t="str">
        <f t="shared" si="523"/>
        <v/>
      </c>
      <c r="JS137" s="3" t="str">
        <f t="shared" si="524"/>
        <v/>
      </c>
      <c r="JT137" s="3" t="str">
        <f t="shared" ca="1" si="638"/>
        <v xml:space="preserve"> </v>
      </c>
      <c r="JU137" s="3" t="str">
        <f t="shared" ca="1" si="552"/>
        <v/>
      </c>
      <c r="JV137" s="3" t="str">
        <f t="shared" ca="1" si="552"/>
        <v/>
      </c>
      <c r="JW137" s="3" t="str">
        <f t="shared" ca="1" si="552"/>
        <v/>
      </c>
      <c r="JX137" s="3" t="str">
        <f t="shared" ca="1" si="552"/>
        <v/>
      </c>
      <c r="JY137" s="3" t="str">
        <f t="shared" ca="1" si="553"/>
        <v/>
      </c>
      <c r="JZ137" s="3" t="str">
        <f t="shared" ca="1" si="553"/>
        <v/>
      </c>
      <c r="KA137" s="3" t="str">
        <f t="shared" ca="1" si="553"/>
        <v/>
      </c>
      <c r="KB137" s="3" t="e">
        <f t="shared" ca="1" si="525"/>
        <v>#N/A</v>
      </c>
      <c r="KC137" s="3" t="str">
        <f t="shared" ca="1" si="639"/>
        <v xml:space="preserve"> </v>
      </c>
      <c r="KD137" s="3" t="str">
        <f t="shared" ca="1" si="555"/>
        <v/>
      </c>
      <c r="KE137" s="3" t="str">
        <f t="shared" ca="1" si="555"/>
        <v/>
      </c>
      <c r="KF137" s="3" t="str">
        <f t="shared" ca="1" si="555"/>
        <v/>
      </c>
      <c r="KG137" s="3" t="str">
        <f t="shared" ca="1" si="555"/>
        <v/>
      </c>
      <c r="KH137" s="3" t="str">
        <f t="shared" ca="1" si="556"/>
        <v/>
      </c>
      <c r="KI137" s="3" t="str">
        <f t="shared" ca="1" si="556"/>
        <v/>
      </c>
      <c r="KJ137" s="3" t="str">
        <f t="shared" ca="1" si="556"/>
        <v/>
      </c>
      <c r="KK137" s="3" t="e">
        <f t="shared" ca="1" si="526"/>
        <v>#N/A</v>
      </c>
      <c r="KU137" s="3" t="e">
        <f t="shared" si="527"/>
        <v>#NUM!</v>
      </c>
      <c r="KV137" s="3" t="e">
        <f t="shared" si="528"/>
        <v>#NUM!</v>
      </c>
      <c r="KW137" s="3" t="e">
        <f t="shared" ca="1" si="641"/>
        <v>#NUM!</v>
      </c>
      <c r="KX137" s="3" t="e">
        <f t="shared" ca="1" si="563"/>
        <v>#NUM!</v>
      </c>
      <c r="KY137" s="3" t="e">
        <f t="shared" ca="1" si="563"/>
        <v>#NUM!</v>
      </c>
      <c r="KZ137" s="3" t="e">
        <f t="shared" ca="1" si="563"/>
        <v>#NUM!</v>
      </c>
      <c r="LA137" s="3" t="e">
        <f t="shared" ca="1" si="563"/>
        <v>#NUM!</v>
      </c>
      <c r="LB137" s="3" t="e">
        <f t="shared" ca="1" si="564"/>
        <v>#NUM!</v>
      </c>
      <c r="LC137" s="3" t="e">
        <f t="shared" ca="1" si="564"/>
        <v>#NUM!</v>
      </c>
      <c r="LD137" s="3" t="e">
        <f t="shared" ca="1" si="564"/>
        <v>#NUM!</v>
      </c>
      <c r="LE137" s="3" t="e">
        <f t="shared" ca="1" si="564"/>
        <v>#NUM!</v>
      </c>
      <c r="LF137" s="3" t="e">
        <f t="shared" ca="1" si="565"/>
        <v>#NUM!</v>
      </c>
      <c r="LG137" s="3" t="e">
        <f t="shared" ca="1" si="565"/>
        <v>#NUM!</v>
      </c>
      <c r="LH137" s="3" t="e">
        <f t="shared" ca="1" si="565"/>
        <v>#NUM!</v>
      </c>
      <c r="LI137" s="3" t="e">
        <f t="shared" ca="1" si="565"/>
        <v>#NUM!</v>
      </c>
      <c r="LJ137" s="3" t="e">
        <f t="shared" ca="1" si="566"/>
        <v>#NUM!</v>
      </c>
      <c r="LK137" s="3" t="e">
        <f t="shared" ca="1" si="566"/>
        <v>#NUM!</v>
      </c>
      <c r="LL137" s="37" t="e">
        <f t="shared" ref="LL137:LL168" ca="1" si="696">IF(SUM(KW137:LK137)=0, NA(), JB137)</f>
        <v>#NUM!</v>
      </c>
    </row>
    <row r="138" spans="1:324" s="3" customFormat="1">
      <c r="A138" s="42" t="e">
        <f>IF(D138="","",Data!C146)</f>
        <v>#N/A</v>
      </c>
      <c r="B138" s="5" t="e">
        <f>IF(D138="","",Data!B146)</f>
        <v>#N/A</v>
      </c>
      <c r="C138" s="3">
        <v>130</v>
      </c>
      <c r="D138" s="3" t="e">
        <f>IF(Data!C146="", NA(), Data!C146)</f>
        <v>#N/A</v>
      </c>
      <c r="E138" s="3" t="str">
        <f>IF(Data!C146="", " ", Data!D146)</f>
        <v xml:space="preserve"> </v>
      </c>
      <c r="F138" s="3" t="str">
        <f>IF(E138=" "," ",Data!F$26)</f>
        <v xml:space="preserve"> </v>
      </c>
      <c r="G138" s="3" t="str">
        <f>IF($C138&lt;Data!$F$37,"x"," ")</f>
        <v xml:space="preserve"> </v>
      </c>
      <c r="H138" s="3" t="e">
        <f>IF(I138="",#REF!,I138)</f>
        <v>#N/A</v>
      </c>
      <c r="I138" s="2" t="e">
        <f t="shared" ref="I138:I201" si="697">IF(B138&lt;&gt;C138,"",IF(AC138="","",AC138))</f>
        <v>#N/A</v>
      </c>
      <c r="J138" s="3" t="str">
        <f>IF(AND(Data!$F$37&lt;&gt;""),IF(AD138=$E138,1,""))</f>
        <v/>
      </c>
      <c r="K138" s="3">
        <f>IF(AND(Data!$F$40&lt;&gt;""),IF(AE138=$E138,2,""))</f>
        <v>2</v>
      </c>
      <c r="L138" s="3" t="str">
        <f>IF(AND(Data!$F$43&lt;&gt;""),IF(AF138=$E138,3,""))</f>
        <v/>
      </c>
      <c r="M138" s="3" t="str">
        <f>IF(AND(Data!$F$46&lt;&gt;""),IF(AG138=$E138,4,""))</f>
        <v/>
      </c>
      <c r="N138" s="3" t="str">
        <f>IF(AND(Data!$F$49&lt;&gt;""),IF(AH138=$E138,5,""))</f>
        <v/>
      </c>
      <c r="O138" s="3" t="str">
        <f>IF(AND(Calc!$LQ$3&lt;&gt;""),IF(AI138=$E138,6,""))</f>
        <v/>
      </c>
      <c r="P138" s="3">
        <f t="shared" ref="P138:P201" si="698">IF(J138&lt;&gt;"",J138, K138)</f>
        <v>2</v>
      </c>
      <c r="Q138" s="3">
        <f t="shared" ref="Q138:Q201" si="699">IF(K138&lt;&gt;"",K138, L138)</f>
        <v>2</v>
      </c>
      <c r="R138" s="3" t="str">
        <f t="shared" ref="R138:R201" si="700">IF(L138&lt;&gt;"",L138, M138)</f>
        <v/>
      </c>
      <c r="S138" s="3" t="str">
        <f t="shared" ref="S138:S201" si="701">IF(M138&lt;&gt;"",M138, N138)</f>
        <v/>
      </c>
      <c r="T138" s="3" t="str">
        <f t="shared" ref="T138:T201" si="702">IF(N138&lt;&gt;"",N138, O138)</f>
        <v/>
      </c>
      <c r="U138" s="3">
        <f t="shared" ref="U138:U201" si="703">IF(P138&lt;&gt;"",P138, Q138)</f>
        <v>2</v>
      </c>
      <c r="V138" s="3">
        <f t="shared" ref="V138:V201" si="704">IF(Q138&lt;&gt;"",Q138, R138)</f>
        <v>2</v>
      </c>
      <c r="W138" s="3" t="str">
        <f t="shared" ref="W138:W201" si="705">IF(R138&lt;&gt;"",R138, S138)</f>
        <v/>
      </c>
      <c r="X138" s="3" t="str">
        <f t="shared" ref="X138:X201" si="706">IF(S138&lt;&gt;"",S138, T138)</f>
        <v/>
      </c>
      <c r="Y138" s="3">
        <f t="shared" ref="Y138:Y201" si="707">IF(U138&lt;&gt;"",U138, V138)</f>
        <v>2</v>
      </c>
      <c r="Z138" s="3">
        <f t="shared" ref="Z138:Z201" si="708">IF(V138&lt;&gt;"",V138, W138)</f>
        <v>2</v>
      </c>
      <c r="AA138" s="3" t="str">
        <f t="shared" ref="AA138:AA201" si="709">IF(W138&lt;&gt;"",W138, X138)</f>
        <v/>
      </c>
      <c r="AB138" s="3">
        <f t="shared" ref="AB138:AB201" si="710">IF(Y138&lt;&gt;"",Y138, Z138)</f>
        <v>2</v>
      </c>
      <c r="AC138" s="49">
        <f t="shared" ref="AC138:AC201" si="711">IF(AB138&lt;&gt;"",AB138, AA138)</f>
        <v>2</v>
      </c>
      <c r="AD138" s="3" t="str">
        <f>IF($C138&lt;Data!$F$37,E138,"")</f>
        <v/>
      </c>
      <c r="AE138" s="3" t="str">
        <f>IF(AND($C138&gt;=Data!$F$37),IF($C138&lt;Data!$F$40,E138,""))</f>
        <v xml:space="preserve"> </v>
      </c>
      <c r="AF138" s="3" t="b">
        <f>IF(AND($C138&gt;=Data!$F$40),IF($C138&lt;Data!$F$43,E138,""))</f>
        <v>0</v>
      </c>
      <c r="AG138" s="3" t="b">
        <f>IF(AND($C138&gt;=Data!$F$43),IF($C138&lt;Data!$F$46,E138,""))</f>
        <v>0</v>
      </c>
      <c r="AH138" s="3" t="b">
        <f>IF(AND($C138&gt;=Data!$F$46),IF($C138&lt;Data!$F$49,E138,""))</f>
        <v>0</v>
      </c>
      <c r="AI138" s="3" t="b">
        <f>IF(AND($C138&gt;=Data!$F$49),IF($C138&lt;=Calc!$LQ$3,E138,""))</f>
        <v>0</v>
      </c>
      <c r="AJ138" s="3" t="str">
        <f t="shared" si="643"/>
        <v xml:space="preserve"> </v>
      </c>
      <c r="AK138" s="3" t="str">
        <f t="shared" si="644"/>
        <v/>
      </c>
      <c r="AL138" s="3" t="e">
        <f t="shared" ref="AL138:AL201" si="712">IF($AC138=2,(MEDIAN(AE$9:AE$208)),"")</f>
        <v>#NUM!</v>
      </c>
      <c r="AM138" s="3" t="str">
        <f t="shared" ref="AM138:AM201" si="713">IF($AC138=3,(MEDIAN(AF$9:AF$208)),"")</f>
        <v/>
      </c>
      <c r="AN138" s="3" t="str">
        <f t="shared" ref="AN138:AN201" si="714">IF($AC138=4,(MEDIAN(AG$9:AG$208)),"")</f>
        <v/>
      </c>
      <c r="AO138" s="3" t="str">
        <f t="shared" ref="AO138:AO201" si="715">IF($AC138=5,(MEDIAN(AH$9:AH$208)),"")</f>
        <v/>
      </c>
      <c r="AP138" s="3" t="str">
        <f t="shared" ref="AP138:AP201" si="716">IF($AC138=6,(MEDIAN(AI$9:AI$208)),"")</f>
        <v/>
      </c>
      <c r="AQ138" s="3" t="e">
        <f t="shared" si="632"/>
        <v>#NUM!</v>
      </c>
      <c r="AR138" s="3" t="e">
        <f t="shared" si="633"/>
        <v>#NUM!</v>
      </c>
      <c r="AS138" s="3" t="str">
        <f t="shared" si="634"/>
        <v/>
      </c>
      <c r="AT138" s="3" t="str">
        <f t="shared" ref="AT138:AT201" si="717">IF(AN138&lt;&gt;"",AN138,AO138)</f>
        <v/>
      </c>
      <c r="AU138" s="3" t="str">
        <f t="shared" ref="AU138:AU201" si="718">IF(AO138&lt;&gt;"",AO138,AP138)</f>
        <v/>
      </c>
      <c r="AV138" s="3" t="e">
        <f t="shared" ref="AV138:AV201" si="719">IF(AQ138&lt;&gt;"",AQ138,AR138)</f>
        <v>#NUM!</v>
      </c>
      <c r="AW138" s="3" t="e">
        <f t="shared" ref="AW138:AW201" si="720">IF(AR138&lt;&gt;"",AR138,AS138)</f>
        <v>#NUM!</v>
      </c>
      <c r="AX138" s="3" t="str">
        <f t="shared" ref="AX138:AX201" si="721">IF(AS138&lt;&gt;"",AS138,AT138)</f>
        <v/>
      </c>
      <c r="AY138" s="3" t="str">
        <f t="shared" ref="AY138:AY201" si="722">IF(AT138&lt;&gt;"",AT138,AU138)</f>
        <v/>
      </c>
      <c r="AZ138" s="3" t="e">
        <f t="shared" ref="AZ138:AZ201" si="723">IF(AV138&lt;&gt;"",AV138,AW138)</f>
        <v>#NUM!</v>
      </c>
      <c r="BA138" s="3" t="e">
        <f t="shared" ref="BA138:BA201" si="724">IF(AW138&lt;&gt;"",AW138,AX138)</f>
        <v>#NUM!</v>
      </c>
      <c r="BB138" s="3" t="str">
        <f t="shared" ref="BB138:BB201" si="725">IF(AX138&lt;&gt;"",AX138,AY138)</f>
        <v/>
      </c>
      <c r="BC138" s="3" t="e">
        <f t="shared" ref="BC138:BC201" si="726">IF(AZ138&lt;&gt;"",AZ138,BA138)</f>
        <v>#NUM!</v>
      </c>
      <c r="BD138" s="3" t="e">
        <f t="shared" ref="BD138:BD201" si="727">IF(BA138&lt;&gt;"",BA138,BB138)</f>
        <v>#NUM!</v>
      </c>
      <c r="BE138" s="3" t="e">
        <f t="shared" ref="BE138:BE201" si="728">IF($BC138&lt;&gt;"",$BC138,$BD138)</f>
        <v>#NUM!</v>
      </c>
      <c r="BF138" s="9" t="e">
        <f t="shared" si="645"/>
        <v>#N/A</v>
      </c>
      <c r="BG138" s="3" t="e">
        <f t="shared" si="646"/>
        <v>#N/A</v>
      </c>
      <c r="BH138" s="3" t="e">
        <f t="shared" si="642"/>
        <v>#N/A</v>
      </c>
      <c r="BI138" s="3" t="e">
        <f t="shared" ref="BI138:BI201" si="729">IF($BC138&lt;&gt;"",$BC138,$BD138)</f>
        <v>#NUM!</v>
      </c>
      <c r="BJ138" s="44" t="str">
        <f t="shared" ref="BJ138:BJ201" si="730">IF(E138&lt;&gt; " ", BI138, "")</f>
        <v/>
      </c>
      <c r="BK138" s="52">
        <f t="shared" si="647"/>
        <v>2</v>
      </c>
      <c r="BL138" s="52" t="str">
        <f t="shared" ca="1" si="635"/>
        <v xml:space="preserve"> </v>
      </c>
      <c r="BM138" s="52" t="str">
        <f t="shared" ca="1" si="539"/>
        <v xml:space="preserve"> </v>
      </c>
      <c r="BN138" s="52" t="str">
        <f t="shared" ca="1" si="539"/>
        <v xml:space="preserve"> </v>
      </c>
      <c r="BO138" s="52" t="str">
        <f t="shared" ca="1" si="539"/>
        <v xml:space="preserve"> </v>
      </c>
      <c r="BP138" s="52" t="str">
        <f t="shared" ca="1" si="539"/>
        <v xml:space="preserve"> </v>
      </c>
      <c r="BQ138" s="52" t="str">
        <f t="shared" ca="1" si="540"/>
        <v xml:space="preserve"> </v>
      </c>
      <c r="BR138" s="52" t="e">
        <f t="shared" ca="1" si="648"/>
        <v>#N/A</v>
      </c>
      <c r="BS138" s="52"/>
      <c r="BT138" s="3" t="str">
        <f t="shared" si="649"/>
        <v/>
      </c>
      <c r="BU138" s="3">
        <f t="shared" si="650"/>
        <v>0</v>
      </c>
      <c r="BV138" s="3">
        <f t="shared" ref="BV138:BV201" si="731">IF(BJ138=BJ139, 1, 0)</f>
        <v>1</v>
      </c>
      <c r="BW138" s="3">
        <f t="shared" ref="BW138:BW169" si="732">IF(BT138=1, ((BT138+BW137)-BU138), 0)</f>
        <v>0</v>
      </c>
      <c r="BX138" s="3" t="str">
        <f t="shared" ca="1" si="651"/>
        <v xml:space="preserve"> </v>
      </c>
      <c r="BY138" s="3" t="str">
        <f t="shared" ca="1" si="541"/>
        <v/>
      </c>
      <c r="BZ138" s="3" t="str">
        <f t="shared" ca="1" si="541"/>
        <v/>
      </c>
      <c r="CA138" s="3" t="str">
        <f t="shared" ca="1" si="541"/>
        <v/>
      </c>
      <c r="CB138" s="3" t="str">
        <f t="shared" ca="1" si="541"/>
        <v/>
      </c>
      <c r="CC138" s="3" t="str">
        <f t="shared" ca="1" si="542"/>
        <v/>
      </c>
      <c r="CD138" s="3" t="str">
        <f t="shared" ca="1" si="652"/>
        <v/>
      </c>
      <c r="CE138" s="3" t="str">
        <f t="shared" ca="1" si="653"/>
        <v/>
      </c>
      <c r="CF138" s="3" t="str">
        <f t="shared" si="654"/>
        <v/>
      </c>
      <c r="CG138" s="37" t="e">
        <f t="shared" ca="1" si="655"/>
        <v>#N/A</v>
      </c>
      <c r="CH138" s="3" t="str">
        <f t="shared" si="656"/>
        <v/>
      </c>
      <c r="CI138" s="3">
        <f t="shared" ref="CI138:CI201" si="733">IF(E138=BJ138,1,0)</f>
        <v>0</v>
      </c>
      <c r="CJ138" s="3">
        <f t="shared" si="529"/>
        <v>1</v>
      </c>
      <c r="CK138" s="3">
        <f t="shared" ref="CK138:CK169" si="734">IF(CH138=1, ((CH138+CK137)-BU138), 0)</f>
        <v>0</v>
      </c>
      <c r="CL138" s="3" t="str">
        <f t="shared" ca="1" si="657"/>
        <v xml:space="preserve"> </v>
      </c>
      <c r="CM138" s="3" t="str">
        <f t="shared" ca="1" si="543"/>
        <v/>
      </c>
      <c r="CN138" s="3" t="str">
        <f t="shared" ca="1" si="543"/>
        <v/>
      </c>
      <c r="CO138" s="3" t="str">
        <f t="shared" ca="1" si="543"/>
        <v/>
      </c>
      <c r="CP138" s="3" t="str">
        <f t="shared" ca="1" si="543"/>
        <v/>
      </c>
      <c r="CQ138" s="3" t="str">
        <f t="shared" ca="1" si="544"/>
        <v/>
      </c>
      <c r="CR138" s="3" t="str">
        <f t="shared" ref="CR138:CR201" ca="1" si="735">IF(CS138="","",IF(CT138="","",IF(CJ138=1,1,"")))</f>
        <v/>
      </c>
      <c r="CS138" s="3" t="str">
        <f t="shared" ca="1" si="658"/>
        <v/>
      </c>
      <c r="CT138" s="3" t="str">
        <f t="shared" ref="CT138:CT201" si="736">IF(CK139&lt;=CK138,"",IF(CS138="","",1))</f>
        <v/>
      </c>
      <c r="CU138" s="37" t="e">
        <f t="shared" ref="CU138:CU201" ca="1" si="737">IF(SUM(CL138:CQ138)=0, NA(),E138)</f>
        <v>#N/A</v>
      </c>
      <c r="CW138" s="3" t="str">
        <f t="shared" ref="CW138:CW169" ca="1" si="738">IF(AND(COUNT(E138)=1, E138&gt;OFFSET(E138,-1,0)), 1, IF(ISNA(BJ138)=TRUE, "", IF(AND(OR(E138=OFFSET(E138,-1,0), E138=BJ138), COUNT(E138)=1), 0, "")))</f>
        <v/>
      </c>
      <c r="CX138" s="3">
        <f t="shared" ca="1" si="530"/>
        <v>0</v>
      </c>
      <c r="CY138" s="2">
        <f t="shared" ref="CY138:CY201" ca="1" si="739">IF(AND(CX138&gt;=5, OFFSET(CX138,1,0)=0, COUNTBLANK(CX138)=0), 1, 0)</f>
        <v>0</v>
      </c>
      <c r="CZ138" s="3" t="str">
        <f t="shared" ca="1" si="659"/>
        <v/>
      </c>
      <c r="DA138" s="3" t="str">
        <f t="shared" ca="1" si="660"/>
        <v/>
      </c>
      <c r="DB138" s="3" t="str">
        <f t="shared" ca="1" si="661"/>
        <v/>
      </c>
      <c r="DC138" s="3" t="str">
        <f t="shared" ca="1" si="662"/>
        <v/>
      </c>
      <c r="DD138" s="37" t="e">
        <f t="shared" ca="1" si="663"/>
        <v>#N/A</v>
      </c>
      <c r="DE138" s="3" t="str">
        <f t="shared" ref="DE138:DE169" ca="1" si="740">IF(AND(COUNT(E138)=1, E138&lt;OFFSET(E138,-1,0)), 1, IF(ISNA(BJ138)=TRUE, "", IF(AND(OR(E138=OFFSET(E138,-1,0), E138=BJ138), COUNT(E138)=1), 0, "")))</f>
        <v/>
      </c>
      <c r="DF138" s="3">
        <f t="shared" ca="1" si="531"/>
        <v>0</v>
      </c>
      <c r="DG138" s="2">
        <f t="shared" ref="DG138:DG201" ca="1" si="741">IF(AND(DF138&gt;=5, OFFSET(DF138,1,0)=0, COUNTBLANK(DF138)=0), 1, 0)</f>
        <v>0</v>
      </c>
      <c r="DH138" s="3" t="str">
        <f t="shared" ca="1" si="664"/>
        <v/>
      </c>
      <c r="DI138" s="3" t="str">
        <f t="shared" ca="1" si="568"/>
        <v/>
      </c>
      <c r="DJ138" s="3" t="str">
        <f t="shared" ca="1" si="665"/>
        <v/>
      </c>
      <c r="DK138" s="3" t="str">
        <f t="shared" ref="DK138:DK201" ca="1" si="742">IF(DI138=9,DH138, "")</f>
        <v/>
      </c>
      <c r="DL138" s="37" t="e">
        <f t="shared" ca="1" si="666"/>
        <v>#N/A</v>
      </c>
      <c r="DN138" s="2" t="str">
        <f t="shared" si="667"/>
        <v xml:space="preserve"> </v>
      </c>
      <c r="DO138" s="3" t="str">
        <f t="shared" ref="DO138:DO201" si="743">IF(DN138&lt;&gt;0,DN138,IF(DN139&lt;&gt;0,DN139,IF(DN140&lt;&gt;0,DN140,IF(DN141&lt;&gt;0,DN141,IF(DN142&lt;&gt;0,DN142,IF(DN143&lt;&gt;0,DN143,NA()))))))</f>
        <v xml:space="preserve"> </v>
      </c>
      <c r="DP138" s="3" t="str">
        <f t="shared" ref="DP138:DP201" si="744">IF(AND(DO139=DO138,COUNT(DO138)=1),0,IF(AND(COUNT(DO138)=1,DO139&lt;&gt;DO138),1," "))</f>
        <v xml:space="preserve"> </v>
      </c>
      <c r="DT138" s="37" t="e">
        <f t="shared" si="668"/>
        <v>#N/A</v>
      </c>
      <c r="DU138" s="7">
        <v>131</v>
      </c>
      <c r="DV138" s="7">
        <v>55</v>
      </c>
      <c r="DW138" s="7">
        <v>77</v>
      </c>
      <c r="DX138" s="7"/>
      <c r="DY138" s="7" t="e">
        <f t="shared" si="669"/>
        <v>#NUM!</v>
      </c>
      <c r="DZ138" s="7" t="e">
        <f t="shared" si="670"/>
        <v>#NUM!</v>
      </c>
      <c r="EA138" s="7" t="e">
        <f t="shared" si="671"/>
        <v>#NUM!</v>
      </c>
      <c r="EB138" s="7" t="e">
        <f t="shared" ref="EB138:EB169" si="745">IF(E138&lt;(DZ138*0.5), E138, #N/A)</f>
        <v>#NUM!</v>
      </c>
      <c r="EC138" s="3" t="e">
        <f t="shared" si="672"/>
        <v>#NUM!</v>
      </c>
      <c r="ED138" s="3" t="str">
        <f t="shared" ref="ED138:ED201" si="746">IF($AC138=1,(AVERAGE(AD$9:AD$208)),"")</f>
        <v/>
      </c>
      <c r="EE138" s="3" t="e">
        <f t="shared" ref="EE138:EE201" si="747">IF($AC138=2,(AVERAGE(AE$9:AE$208)),"")</f>
        <v>#DIV/0!</v>
      </c>
      <c r="EF138" s="3" t="str">
        <f t="shared" ref="EF138:EF201" si="748">IF($AC138=3,(AVERAGE(AF$9:AF$208)),"")</f>
        <v/>
      </c>
      <c r="EG138" s="3" t="str">
        <f t="shared" ref="EG138:EG201" si="749">IF($AC138=4,(AVERAGE(AG$9:AG$208)),"")</f>
        <v/>
      </c>
      <c r="EH138" s="3" t="str">
        <f t="shared" ref="EH138:EH201" si="750">IF($AC138=5,(AVERAGE(AH$9:AH$208)),"")</f>
        <v/>
      </c>
      <c r="EI138" s="3" t="str">
        <f t="shared" ref="EI138:EI201" si="751">IF($AC138=6,(AVERAGE(AI$9:AI$208)),"")</f>
        <v/>
      </c>
      <c r="EJ138" s="3" t="e">
        <f t="shared" ref="EJ138:EJ201" si="752">IF(ED138&lt;&gt;"",ED138,EE138)</f>
        <v>#DIV/0!</v>
      </c>
      <c r="EK138" s="3" t="e">
        <f t="shared" ref="EK138:EK201" si="753">IF(EE138&lt;&gt;"",EE138,EF138)</f>
        <v>#DIV/0!</v>
      </c>
      <c r="EL138" s="3" t="str">
        <f t="shared" ref="EL138:EL201" si="754">IF(EF138&lt;&gt;"",EF138,EG138)</f>
        <v/>
      </c>
      <c r="EM138" s="3" t="str">
        <f t="shared" ref="EM138:EM201" si="755">IF(EG138&lt;&gt;"",EG138,EH138)</f>
        <v/>
      </c>
      <c r="EN138" s="3" t="str">
        <f t="shared" ref="EN138:EN201" si="756">IF(EH138&lt;&gt;"",EH138,EI138)</f>
        <v/>
      </c>
      <c r="EO138" s="3" t="e">
        <f t="shared" ref="EO138:EO201" si="757">IF(EJ138&lt;&gt;"",EJ138,EK138)</f>
        <v>#DIV/0!</v>
      </c>
      <c r="EP138" s="3" t="e">
        <f t="shared" ref="EP138:EP201" si="758">IF(EK138&lt;&gt;"",EK138,EL138)</f>
        <v>#DIV/0!</v>
      </c>
      <c r="EQ138" s="3" t="str">
        <f t="shared" ref="EQ138:EQ201" si="759">IF(EL138&lt;&gt;"",EL138,EM138)</f>
        <v/>
      </c>
      <c r="ER138" s="3" t="str">
        <f t="shared" ref="ER138:ER201" si="760">IF(EM138&lt;&gt;"",EM138,EN138)</f>
        <v/>
      </c>
      <c r="ES138" s="3" t="e">
        <f t="shared" ref="ES138:ES201" si="761">IF(EO138&lt;&gt;"",EO138,EP138)</f>
        <v>#DIV/0!</v>
      </c>
      <c r="ET138" s="3" t="e">
        <f t="shared" ref="ET138:ET201" si="762">IF(EP138&lt;&gt;"",EP138,EQ138)</f>
        <v>#DIV/0!</v>
      </c>
      <c r="EU138" s="3" t="str">
        <f t="shared" ref="EU138:EU201" si="763">IF(EQ138&lt;&gt;"",EQ138,ER138)</f>
        <v/>
      </c>
      <c r="EV138" s="3" t="e">
        <f t="shared" ref="EV138:EV201" si="764">IF(ES138&lt;&gt;"",ES138,ET138)</f>
        <v>#DIV/0!</v>
      </c>
      <c r="EW138" s="3" t="e">
        <f t="shared" ref="EW138:EW201" si="765">IF(ET138&lt;&gt;"",ET138,EU138)</f>
        <v>#DIV/0!</v>
      </c>
      <c r="EX138" s="3" t="e">
        <f t="shared" ref="EX138:EX201" si="766">IF($BC138&lt;&gt;"",$EV138,$EW138)</f>
        <v>#NUM!</v>
      </c>
      <c r="EZ138" s="40">
        <f t="shared" si="673"/>
        <v>1</v>
      </c>
      <c r="FA138" s="9" t="e">
        <f t="shared" si="674"/>
        <v>#NUM!</v>
      </c>
      <c r="FB138" s="9" t="e">
        <f t="shared" si="675"/>
        <v>#N/A</v>
      </c>
      <c r="FC138" s="9" t="e">
        <f t="shared" si="676"/>
        <v>#N/A</v>
      </c>
      <c r="FD138" s="9" t="e">
        <f t="shared" si="677"/>
        <v>#N/A</v>
      </c>
      <c r="FE138" s="3" t="e">
        <f t="shared" ref="FE138:FE201" si="767">IF($BC138&lt;&gt;"",$EV138,$EW138)</f>
        <v>#NUM!</v>
      </c>
      <c r="FG138" s="3" t="str">
        <f t="shared" ref="FG138:FG201" si="768">IF($AC138=1,(AVERAGE(GB$9:GB$208)),"")</f>
        <v/>
      </c>
      <c r="FH138" s="3" t="e">
        <f t="shared" ref="FH138:FH201" si="769">IF($AC138=2,(AVERAGE(GC$9:GC$208)),"")</f>
        <v>#DIV/0!</v>
      </c>
      <c r="FI138" s="3" t="str">
        <f t="shared" ref="FI138:FI201" si="770">IF($AC138=3,(AVERAGE(GD$9:GD$208)),"")</f>
        <v/>
      </c>
      <c r="FJ138" s="3" t="str">
        <f t="shared" ref="FJ138:FJ201" si="771">IF($AC138=4,(AVERAGE(GE$9:GE$208)),"")</f>
        <v/>
      </c>
      <c r="FK138" s="3" t="str">
        <f t="shared" ref="FK138:FK201" si="772">IF($AC138=5,(AVERAGE(GF$9:GF$208)),"")</f>
        <v/>
      </c>
      <c r="FL138" s="3" t="str">
        <f t="shared" ref="FL138:FL201" si="773">IF($AC138=6,(AVERAGE(GG$9:GG$208)),"")</f>
        <v/>
      </c>
      <c r="FM138" s="3" t="e">
        <f t="shared" ref="FM138:FM201" si="774">IF(FG138&lt;&gt;"",FG138,FH138)</f>
        <v>#DIV/0!</v>
      </c>
      <c r="FN138" s="3" t="e">
        <f t="shared" ref="FN138:FN201" si="775">IF(FH138&lt;&gt;"",FH138,FI138)</f>
        <v>#DIV/0!</v>
      </c>
      <c r="FO138" s="3" t="str">
        <f t="shared" ref="FO138:FO201" si="776">IF(FI138&lt;&gt;"",FI138,FJ138)</f>
        <v/>
      </c>
      <c r="FP138" s="3" t="str">
        <f t="shared" ref="FP138:FP201" si="777">IF(FJ138&lt;&gt;"",FJ138,FK138)</f>
        <v/>
      </c>
      <c r="FQ138" s="3" t="str">
        <f t="shared" ref="FQ138:FQ201" si="778">IF(FK138&lt;&gt;"",FK138,FL138)</f>
        <v/>
      </c>
      <c r="FR138" s="3" t="e">
        <f t="shared" ref="FR138:FR201" si="779">IF(FM138&lt;&gt;"",FM138,FN138)</f>
        <v>#DIV/0!</v>
      </c>
      <c r="FS138" s="3" t="e">
        <f t="shared" ref="FS138:FS201" si="780">IF(FN138&lt;&gt;"",FN138,FO138)</f>
        <v>#DIV/0!</v>
      </c>
      <c r="FT138" s="3" t="str">
        <f t="shared" ref="FT138:FT201" si="781">IF(FO138&lt;&gt;"",FO138,FP138)</f>
        <v/>
      </c>
      <c r="FU138" s="3" t="str">
        <f t="shared" ref="FU138:FU201" si="782">IF(FP138&lt;&gt;"",FP138,FQ138)</f>
        <v/>
      </c>
      <c r="FV138" s="3" t="e">
        <f t="shared" ref="FV138:FV201" si="783">IF(FR138&lt;&gt;"",FR138,FS138)</f>
        <v>#DIV/0!</v>
      </c>
      <c r="FW138" s="3" t="e">
        <f t="shared" ref="FW138:FW201" si="784">IF(FS138&lt;&gt;"",FS138,FT138)</f>
        <v>#DIV/0!</v>
      </c>
      <c r="FX138" s="3" t="str">
        <f t="shared" ref="FX138:FX201" si="785">IF(FT138&lt;&gt;"",FT138,FU138)</f>
        <v/>
      </c>
      <c r="FY138" s="3" t="e">
        <f t="shared" ref="FY138:FY201" si="786">IF(FV138&lt;&gt;"",FV138,FW138)</f>
        <v>#DIV/0!</v>
      </c>
      <c r="FZ138" s="3" t="e">
        <f t="shared" ref="FZ138:FZ201" si="787">IF(FW138&lt;&gt;"",FW138,FX138)</f>
        <v>#DIV/0!</v>
      </c>
      <c r="GA138" s="3" t="e">
        <f t="shared" ref="GA138:GA201" si="788">IF($BC138&lt;&gt;"",$FY138,$FZ138)</f>
        <v>#NUM!</v>
      </c>
      <c r="GB138" s="3" t="str">
        <f t="shared" ref="GB138:GB201" si="789">IF(AD138=$E138,$GI138,"")</f>
        <v/>
      </c>
      <c r="GC138" s="3" t="str">
        <f t="shared" ref="GC138:GC201" si="790">IF(AE138=$E138,$GI138,"")</f>
        <v/>
      </c>
      <c r="GD138" s="3" t="str">
        <f t="shared" ref="GD138:GD201" si="791">IF(AF138=$E138,$GI138,"")</f>
        <v/>
      </c>
      <c r="GE138" s="3" t="str">
        <f t="shared" ref="GE138:GE201" si="792">IF(AG138=$E138,$GI138,"")</f>
        <v/>
      </c>
      <c r="GF138" s="3" t="str">
        <f t="shared" ref="GF138:GF201" si="793">IF(AH138=$E138,$GI138,"")</f>
        <v/>
      </c>
      <c r="GG138" s="3" t="str">
        <f t="shared" ref="GG138:GG201" si="794">IF(AI138=$E138,$GI138,"")</f>
        <v/>
      </c>
      <c r="GI138" s="9" t="str">
        <f t="shared" si="532"/>
        <v/>
      </c>
      <c r="GJ138" s="9" t="str">
        <f t="shared" ref="GJ138:GJ169" si="795">IF(G138="x",GI138, "")</f>
        <v/>
      </c>
      <c r="GK138" s="9" t="str">
        <f t="shared" ref="GK138:GK169" si="796">IF(E138=" ", "", IF(G138=" ", GI138,""))</f>
        <v/>
      </c>
      <c r="GL138" s="41" t="e">
        <f t="shared" ref="GL138:GL201" si="797">AVERAGE(GJ$9:GJ$208)</f>
        <v>#DIV/0!</v>
      </c>
      <c r="GM138" s="41" t="e">
        <f t="shared" ref="GM138:GM201" si="798">AVERAGE(GK$9:GK$208)</f>
        <v>#DIV/0!</v>
      </c>
      <c r="GN138" s="41" t="e">
        <f t="shared" si="678"/>
        <v>#N/A</v>
      </c>
      <c r="GO138" s="41" t="e">
        <f t="shared" si="679"/>
        <v>#N/A</v>
      </c>
      <c r="GP138" s="3" t="e">
        <f t="shared" ref="GP138:GP201" si="799">IF($BC138&lt;&gt;"",$FY138,$FZ138)</f>
        <v>#NUM!</v>
      </c>
      <c r="GQ138" s="55" t="e">
        <f t="shared" si="680"/>
        <v>#NUM!</v>
      </c>
      <c r="GR138" s="55" t="e">
        <f t="shared" si="681"/>
        <v>#NUM!</v>
      </c>
      <c r="GS138" s="3" t="e">
        <f t="shared" si="682"/>
        <v>#NUM!</v>
      </c>
      <c r="GT138" s="3" t="e">
        <f t="shared" si="683"/>
        <v>#NUM!</v>
      </c>
      <c r="GU138" s="3" t="e">
        <f t="shared" si="684"/>
        <v>#NUM!</v>
      </c>
      <c r="GV138" s="3" t="e">
        <f t="shared" si="685"/>
        <v>#NUM!</v>
      </c>
      <c r="GX138" s="37" t="e">
        <f t="shared" si="686"/>
        <v>#NUM!</v>
      </c>
      <c r="GZ138" s="3" t="e">
        <f t="shared" si="687"/>
        <v>#NUM!</v>
      </c>
      <c r="HA138" s="3" t="e">
        <f t="shared" ca="1" si="630"/>
        <v>#NUM!</v>
      </c>
      <c r="HB138" s="2" t="e">
        <f t="shared" ca="1" si="536"/>
        <v>#NUM!</v>
      </c>
      <c r="HC138" s="2" t="e">
        <f t="shared" ca="1" si="537"/>
        <v>#NUM!</v>
      </c>
      <c r="HD138" s="39" t="e">
        <f t="shared" ref="HD138:HD201" ca="1" si="800">IF(AND(OR(HA138=1, HB138=1),GZ138=1), E138, NA())</f>
        <v>#NUM!</v>
      </c>
      <c r="HF138" s="3" t="str">
        <f t="shared" si="688"/>
        <v/>
      </c>
      <c r="HG138" s="3" t="str">
        <f t="shared" si="689"/>
        <v/>
      </c>
      <c r="HH138" s="3" t="str">
        <f t="shared" ca="1" si="636"/>
        <v xml:space="preserve"> </v>
      </c>
      <c r="HI138" s="3" t="str">
        <f t="shared" ca="1" si="546"/>
        <v/>
      </c>
      <c r="HJ138" s="3" t="str">
        <f t="shared" ca="1" si="546"/>
        <v/>
      </c>
      <c r="HK138" s="3" t="str">
        <f t="shared" ca="1" si="546"/>
        <v/>
      </c>
      <c r="HL138" s="3" t="str">
        <f t="shared" ca="1" si="546"/>
        <v/>
      </c>
      <c r="HM138" s="3" t="str">
        <f t="shared" ca="1" si="547"/>
        <v/>
      </c>
      <c r="HN138" s="3" t="str">
        <f t="shared" ca="1" si="547"/>
        <v/>
      </c>
      <c r="HO138" s="3" t="str">
        <f t="shared" ca="1" si="547"/>
        <v/>
      </c>
      <c r="HP138" s="37" t="e">
        <f t="shared" ca="1" si="690"/>
        <v>#N/A</v>
      </c>
      <c r="HQ138" s="3" t="str">
        <f t="shared" ca="1" si="637"/>
        <v xml:space="preserve"> </v>
      </c>
      <c r="HR138" s="3" t="str">
        <f t="shared" ca="1" si="549"/>
        <v/>
      </c>
      <c r="HS138" s="3" t="str">
        <f t="shared" ca="1" si="549"/>
        <v/>
      </c>
      <c r="HT138" s="3" t="str">
        <f t="shared" ca="1" si="549"/>
        <v/>
      </c>
      <c r="HU138" s="3" t="str">
        <f t="shared" ca="1" si="549"/>
        <v/>
      </c>
      <c r="HV138" s="3" t="str">
        <f t="shared" ca="1" si="550"/>
        <v/>
      </c>
      <c r="HW138" s="3" t="str">
        <f t="shared" ca="1" si="550"/>
        <v/>
      </c>
      <c r="HX138" s="3" t="str">
        <f t="shared" ca="1" si="550"/>
        <v/>
      </c>
      <c r="HY138" s="37" t="e">
        <f t="shared" ca="1" si="691"/>
        <v>#N/A</v>
      </c>
      <c r="IA138" s="3" t="e">
        <f t="shared" ref="IA138:IA169" ca="1" si="801">IF(AND(COUNT(E138)=1, E138&gt;OFFSET(E138,-1,0)), 1, IF(ISNA(FE138)=TRUE, "", IF(AND(OR(E138=OFFSET(E138,-1,0), E138=FE138), COUNT(E138)=1), 0, "")))</f>
        <v>#NUM!</v>
      </c>
      <c r="IB138" s="3" t="e">
        <f t="shared" ca="1" si="534"/>
        <v>#NUM!</v>
      </c>
      <c r="IC138" s="2" t="e">
        <f t="shared" ref="IC138:IC201" ca="1" si="802">IF(AND(IB138&gt;=6, OFFSET(IB138,1,0)=0, COUNTBLANK(IB138)=0), 1, 0)</f>
        <v>#NUM!</v>
      </c>
      <c r="ID138" s="37" t="e">
        <f t="shared" ca="1" si="692"/>
        <v>#NUM!</v>
      </c>
      <c r="IE138" s="3" t="e">
        <f t="shared" ref="IE138:IE169" ca="1" si="803">IF(AND(COUNT(E138)=1, E138&lt;OFFSET(E138,-1,0)), 1, IF(ISNA(FE138)=TRUE, "", IF(AND(OR(E138=OFFSET(E138,-1,0), E138=FE138), COUNT(E138)=1), 0, "")))</f>
        <v>#NUM!</v>
      </c>
      <c r="IF138" s="3" t="e">
        <f t="shared" ref="IF138:IF169" ca="1" si="804">IF(COUNTBLANK(IE138)=1,0,IE138+IF137)</f>
        <v>#NUM!</v>
      </c>
      <c r="IG138" s="2" t="e">
        <f t="shared" ref="IG138:IG201" ca="1" si="805">IF(AND(IF138&gt;=6, OFFSET(IF138,1,0)=0, COUNTBLANK(IF138)=0), 1, 0)</f>
        <v>#NUM!</v>
      </c>
      <c r="IH138" s="37" t="e">
        <f t="shared" ca="1" si="693"/>
        <v>#NUM!</v>
      </c>
      <c r="II138" s="3" t="e">
        <f t="shared" ref="II138:II201" si="806">IF(E138=" ", NA(), E138)</f>
        <v>#N/A</v>
      </c>
      <c r="IJ138" s="3" t="e">
        <f t="shared" ref="IJ138:IJ201" si="807">IF(AND(COUNT(II138)=1, II138&gt;GV138, II138&lt;GU138),1,"")</f>
        <v>#N/A</v>
      </c>
      <c r="IK138" s="3" t="e">
        <f t="shared" ca="1" si="640"/>
        <v>#N/A</v>
      </c>
      <c r="IL138" s="3" t="e">
        <f t="shared" ca="1" si="558"/>
        <v>#N/A</v>
      </c>
      <c r="IM138" s="3" t="e">
        <f t="shared" ca="1" si="558"/>
        <v>#N/A</v>
      </c>
      <c r="IN138" s="3" t="e">
        <f t="shared" ca="1" si="558"/>
        <v>#N/A</v>
      </c>
      <c r="IO138" s="3" t="e">
        <f t="shared" ca="1" si="558"/>
        <v>#N/A</v>
      </c>
      <c r="IP138" s="3" t="e">
        <f t="shared" ca="1" si="559"/>
        <v>#N/A</v>
      </c>
      <c r="IQ138" s="3" t="e">
        <f t="shared" ca="1" si="559"/>
        <v>#N/A</v>
      </c>
      <c r="IR138" s="3" t="e">
        <f t="shared" ca="1" si="559"/>
        <v>#N/A</v>
      </c>
      <c r="IS138" s="3" t="e">
        <f t="shared" ca="1" si="559"/>
        <v>#N/A</v>
      </c>
      <c r="IT138" s="3" t="e">
        <f t="shared" ca="1" si="560"/>
        <v>#N/A</v>
      </c>
      <c r="IU138" s="3" t="e">
        <f t="shared" ca="1" si="560"/>
        <v>#N/A</v>
      </c>
      <c r="IV138" s="3" t="e">
        <f t="shared" ca="1" si="560"/>
        <v>#N/A</v>
      </c>
      <c r="IW138" s="3" t="e">
        <f t="shared" ca="1" si="560"/>
        <v>#N/A</v>
      </c>
      <c r="IX138" s="3" t="e">
        <f t="shared" ca="1" si="561"/>
        <v>#N/A</v>
      </c>
      <c r="IY138" s="3" t="e">
        <f t="shared" ca="1" si="561"/>
        <v>#N/A</v>
      </c>
      <c r="IZ138" s="37" t="e">
        <f t="shared" ca="1" si="694"/>
        <v>#N/A</v>
      </c>
      <c r="JB138" s="3" t="str">
        <f t="shared" ref="JB138:JB201" si="808">IF(ISERROR(GI138), NA(), GI138)</f>
        <v/>
      </c>
      <c r="JC138" s="55" t="e">
        <f t="shared" si="695"/>
        <v>#NUM!</v>
      </c>
      <c r="JD138" s="41" t="e">
        <f t="shared" ref="JD138:JD201" si="809">JC138*3.267</f>
        <v>#NUM!</v>
      </c>
      <c r="JE138" s="41" t="e">
        <f t="shared" ref="JE138:JE201" si="810">((JD138-JC138) * (2/3)) + JC138</f>
        <v>#NUM!</v>
      </c>
      <c r="JF138" s="3" t="e">
        <f t="shared" ref="JF138:JF201" si="811">MAX(JC138 - ((JD138-JC138) * (2/3)), 0)</f>
        <v>#NUM!</v>
      </c>
      <c r="JG138" s="41" t="e">
        <f t="shared" ref="JG138:JG201" si="812">((JD138-JC138) * (1/3)) + JC138</f>
        <v>#NUM!</v>
      </c>
      <c r="JH138" s="41" t="e">
        <f t="shared" ref="JH138:JH201" si="813">MAX(JC138 - ((JD138-JC138) * (1/3)), 0)</f>
        <v>#NUM!</v>
      </c>
      <c r="JJ138" s="37" t="e">
        <f t="shared" ref="JJ138:JJ201" si="814">IF(JB138&gt;JD138,JB138,NA())</f>
        <v>#NUM!</v>
      </c>
      <c r="JL138" s="3" t="e">
        <f t="shared" ref="JL138:JL201" si="815">IF(OR(AND(COUNT(JB138)=1, JB138&gt;JE138, JB138&lt;JD138), AND(COUNT(JB138)=1, JB138&lt;JF138)),1,"")</f>
        <v>#NUM!</v>
      </c>
      <c r="JM138" s="3" t="e">
        <f t="shared" ca="1" si="631"/>
        <v>#NUM!</v>
      </c>
      <c r="JP138" s="37" t="e">
        <f t="shared" ref="JP138:JP201" ca="1" si="816">IF(SUM(JM138:JO138)=0, NA(), JB138)</f>
        <v>#NUM!</v>
      </c>
      <c r="JR138" s="37" t="str">
        <f t="shared" ref="JR138:JR201" si="817">IF(COUNT(JB138)=0,"", IF(JB138&gt;JC138,1,""))</f>
        <v/>
      </c>
      <c r="JS138" s="3" t="str">
        <f t="shared" ref="JS138:JS201" si="818">IF(COUNT(JB138)=0,"", IF(JB138&lt;JC138,1,""))</f>
        <v/>
      </c>
      <c r="JT138" s="3" t="str">
        <f t="shared" ca="1" si="638"/>
        <v xml:space="preserve"> </v>
      </c>
      <c r="JU138" s="3" t="str">
        <f t="shared" ca="1" si="552"/>
        <v/>
      </c>
      <c r="JV138" s="3" t="str">
        <f t="shared" ca="1" si="552"/>
        <v/>
      </c>
      <c r="JW138" s="3" t="str">
        <f t="shared" ca="1" si="552"/>
        <v/>
      </c>
      <c r="JX138" s="3" t="str">
        <f t="shared" ca="1" si="552"/>
        <v/>
      </c>
      <c r="JY138" s="3" t="str">
        <f t="shared" ca="1" si="553"/>
        <v/>
      </c>
      <c r="JZ138" s="3" t="str">
        <f t="shared" ca="1" si="553"/>
        <v/>
      </c>
      <c r="KA138" s="3" t="str">
        <f t="shared" ca="1" si="553"/>
        <v/>
      </c>
      <c r="KB138" s="3" t="e">
        <f t="shared" ref="KB138:KB201" ca="1" si="819">IF(SUM(JT138:KA138)=0,NA(),JB138)</f>
        <v>#N/A</v>
      </c>
      <c r="KC138" s="3" t="str">
        <f t="shared" ca="1" si="639"/>
        <v xml:space="preserve"> </v>
      </c>
      <c r="KD138" s="3" t="str">
        <f t="shared" ca="1" si="555"/>
        <v/>
      </c>
      <c r="KE138" s="3" t="str">
        <f t="shared" ca="1" si="555"/>
        <v/>
      </c>
      <c r="KF138" s="3" t="str">
        <f t="shared" ca="1" si="555"/>
        <v/>
      </c>
      <c r="KG138" s="3" t="str">
        <f t="shared" ca="1" si="555"/>
        <v/>
      </c>
      <c r="KH138" s="3" t="str">
        <f t="shared" ca="1" si="556"/>
        <v/>
      </c>
      <c r="KI138" s="3" t="str">
        <f t="shared" ca="1" si="556"/>
        <v/>
      </c>
      <c r="KJ138" s="3" t="str">
        <f t="shared" ca="1" si="556"/>
        <v/>
      </c>
      <c r="KK138" s="3" t="e">
        <f t="shared" ref="KK138:KK201" ca="1" si="820">IF(SUM(KC138:KJ138)=0,NA(),JB138)</f>
        <v>#N/A</v>
      </c>
      <c r="KU138" s="3" t="e">
        <f t="shared" ref="KU138:KU201" si="821">IF(BC138="", NA(), JB138)</f>
        <v>#NUM!</v>
      </c>
      <c r="KV138" s="3" t="e">
        <f t="shared" ref="KV138:KV201" si="822">IF(AND(COUNT(KU138)=1, KU138&gt;JH138, KU138&lt;JG138),1,"")</f>
        <v>#NUM!</v>
      </c>
      <c r="KW138" s="3" t="e">
        <f t="shared" ca="1" si="641"/>
        <v>#NUM!</v>
      </c>
      <c r="KX138" s="3" t="e">
        <f t="shared" ca="1" si="563"/>
        <v>#NUM!</v>
      </c>
      <c r="KY138" s="3" t="e">
        <f t="shared" ca="1" si="563"/>
        <v>#NUM!</v>
      </c>
      <c r="KZ138" s="3" t="e">
        <f t="shared" ca="1" si="563"/>
        <v>#NUM!</v>
      </c>
      <c r="LA138" s="3" t="e">
        <f t="shared" ca="1" si="563"/>
        <v>#NUM!</v>
      </c>
      <c r="LB138" s="3" t="e">
        <f t="shared" ca="1" si="564"/>
        <v>#NUM!</v>
      </c>
      <c r="LC138" s="3" t="e">
        <f t="shared" ca="1" si="564"/>
        <v>#NUM!</v>
      </c>
      <c r="LD138" s="3" t="e">
        <f t="shared" ca="1" si="564"/>
        <v>#NUM!</v>
      </c>
      <c r="LE138" s="3" t="e">
        <f t="shared" ca="1" si="564"/>
        <v>#NUM!</v>
      </c>
      <c r="LF138" s="3" t="e">
        <f t="shared" ca="1" si="565"/>
        <v>#NUM!</v>
      </c>
      <c r="LG138" s="3" t="e">
        <f t="shared" ca="1" si="565"/>
        <v>#NUM!</v>
      </c>
      <c r="LH138" s="3" t="e">
        <f t="shared" ca="1" si="565"/>
        <v>#NUM!</v>
      </c>
      <c r="LI138" s="3" t="e">
        <f t="shared" ca="1" si="565"/>
        <v>#NUM!</v>
      </c>
      <c r="LJ138" s="3" t="e">
        <f t="shared" ca="1" si="566"/>
        <v>#NUM!</v>
      </c>
      <c r="LK138" s="3" t="e">
        <f t="shared" ca="1" si="566"/>
        <v>#NUM!</v>
      </c>
      <c r="LL138" s="37" t="e">
        <f t="shared" ca="1" si="696"/>
        <v>#NUM!</v>
      </c>
    </row>
    <row r="139" spans="1:324" s="3" customFormat="1">
      <c r="A139" s="42" t="e">
        <f>IF(D139="","",Data!C147)</f>
        <v>#N/A</v>
      </c>
      <c r="B139" s="5" t="e">
        <f>IF(D139="","",Data!B147)</f>
        <v>#N/A</v>
      </c>
      <c r="C139" s="3">
        <v>131</v>
      </c>
      <c r="D139" s="3" t="e">
        <f>IF(Data!C147="", NA(), Data!C147)</f>
        <v>#N/A</v>
      </c>
      <c r="E139" s="3" t="str">
        <f>IF(Data!C147="", " ", Data!D147)</f>
        <v xml:space="preserve"> </v>
      </c>
      <c r="F139" s="3" t="str">
        <f>IF(E139=" "," ",Data!F$26)</f>
        <v xml:space="preserve"> </v>
      </c>
      <c r="G139" s="3" t="str">
        <f>IF($C139&lt;Data!$F$37,"x"," ")</f>
        <v xml:space="preserve"> </v>
      </c>
      <c r="H139" s="3" t="e">
        <f>IF(I139="",#REF!,I139)</f>
        <v>#N/A</v>
      </c>
      <c r="I139" s="2" t="e">
        <f t="shared" si="697"/>
        <v>#N/A</v>
      </c>
      <c r="J139" s="3" t="str">
        <f>IF(AND(Data!$F$37&lt;&gt;""),IF(AD139=$E139,1,""))</f>
        <v/>
      </c>
      <c r="K139" s="3">
        <f>IF(AND(Data!$F$40&lt;&gt;""),IF(AE139=$E139,2,""))</f>
        <v>2</v>
      </c>
      <c r="L139" s="3" t="str">
        <f>IF(AND(Data!$F$43&lt;&gt;""),IF(AF139=$E139,3,""))</f>
        <v/>
      </c>
      <c r="M139" s="3" t="str">
        <f>IF(AND(Data!$F$46&lt;&gt;""),IF(AG139=$E139,4,""))</f>
        <v/>
      </c>
      <c r="N139" s="3" t="str">
        <f>IF(AND(Data!$F$49&lt;&gt;""),IF(AH139=$E139,5,""))</f>
        <v/>
      </c>
      <c r="O139" s="3" t="str">
        <f>IF(AND(Calc!$LQ$3&lt;&gt;""),IF(AI139=$E139,6,""))</f>
        <v/>
      </c>
      <c r="P139" s="3">
        <f t="shared" si="698"/>
        <v>2</v>
      </c>
      <c r="Q139" s="3">
        <f t="shared" si="699"/>
        <v>2</v>
      </c>
      <c r="R139" s="3" t="str">
        <f t="shared" si="700"/>
        <v/>
      </c>
      <c r="S139" s="3" t="str">
        <f t="shared" si="701"/>
        <v/>
      </c>
      <c r="T139" s="3" t="str">
        <f t="shared" si="702"/>
        <v/>
      </c>
      <c r="U139" s="3">
        <f t="shared" si="703"/>
        <v>2</v>
      </c>
      <c r="V139" s="3">
        <f t="shared" si="704"/>
        <v>2</v>
      </c>
      <c r="W139" s="3" t="str">
        <f t="shared" si="705"/>
        <v/>
      </c>
      <c r="X139" s="3" t="str">
        <f t="shared" si="706"/>
        <v/>
      </c>
      <c r="Y139" s="3">
        <f t="shared" si="707"/>
        <v>2</v>
      </c>
      <c r="Z139" s="3">
        <f t="shared" si="708"/>
        <v>2</v>
      </c>
      <c r="AA139" s="3" t="str">
        <f t="shared" si="709"/>
        <v/>
      </c>
      <c r="AB139" s="3">
        <f t="shared" si="710"/>
        <v>2</v>
      </c>
      <c r="AC139" s="49">
        <f t="shared" si="711"/>
        <v>2</v>
      </c>
      <c r="AD139" s="3" t="str">
        <f>IF($C139&lt;Data!$F$37,E139,"")</f>
        <v/>
      </c>
      <c r="AE139" s="3" t="str">
        <f>IF(AND($C139&gt;=Data!$F$37),IF($C139&lt;Data!$F$40,E139,""))</f>
        <v xml:space="preserve"> </v>
      </c>
      <c r="AF139" s="3" t="b">
        <f>IF(AND($C139&gt;=Data!$F$40),IF($C139&lt;Data!$F$43,E139,""))</f>
        <v>0</v>
      </c>
      <c r="AG139" s="3" t="b">
        <f>IF(AND($C139&gt;=Data!$F$43),IF($C139&lt;Data!$F$46,E139,""))</f>
        <v>0</v>
      </c>
      <c r="AH139" s="3" t="b">
        <f>IF(AND($C139&gt;=Data!$F$46),IF($C139&lt;Data!$F$49,E139,""))</f>
        <v>0</v>
      </c>
      <c r="AI139" s="3" t="b">
        <f>IF(AND($C139&gt;=Data!$F$49),IF($C139&lt;=Calc!$LQ$3,E139,""))</f>
        <v>0</v>
      </c>
      <c r="AJ139" s="3" t="str">
        <f t="shared" si="643"/>
        <v xml:space="preserve"> </v>
      </c>
      <c r="AK139" s="3" t="str">
        <f t="shared" si="644"/>
        <v/>
      </c>
      <c r="AL139" s="3" t="e">
        <f t="shared" si="712"/>
        <v>#NUM!</v>
      </c>
      <c r="AM139" s="3" t="str">
        <f t="shared" si="713"/>
        <v/>
      </c>
      <c r="AN139" s="3" t="str">
        <f t="shared" si="714"/>
        <v/>
      </c>
      <c r="AO139" s="3" t="str">
        <f t="shared" si="715"/>
        <v/>
      </c>
      <c r="AP139" s="3" t="str">
        <f t="shared" si="716"/>
        <v/>
      </c>
      <c r="AQ139" s="3" t="e">
        <f t="shared" si="632"/>
        <v>#NUM!</v>
      </c>
      <c r="AR139" s="3" t="e">
        <f t="shared" si="633"/>
        <v>#NUM!</v>
      </c>
      <c r="AS139" s="3" t="str">
        <f t="shared" si="634"/>
        <v/>
      </c>
      <c r="AT139" s="3" t="str">
        <f t="shared" si="717"/>
        <v/>
      </c>
      <c r="AU139" s="3" t="str">
        <f t="shared" si="718"/>
        <v/>
      </c>
      <c r="AV139" s="3" t="e">
        <f t="shared" si="719"/>
        <v>#NUM!</v>
      </c>
      <c r="AW139" s="3" t="e">
        <f t="shared" si="720"/>
        <v>#NUM!</v>
      </c>
      <c r="AX139" s="3" t="str">
        <f t="shared" si="721"/>
        <v/>
      </c>
      <c r="AY139" s="3" t="str">
        <f t="shared" si="722"/>
        <v/>
      </c>
      <c r="AZ139" s="3" t="e">
        <f t="shared" si="723"/>
        <v>#NUM!</v>
      </c>
      <c r="BA139" s="3" t="e">
        <f t="shared" si="724"/>
        <v>#NUM!</v>
      </c>
      <c r="BB139" s="3" t="str">
        <f t="shared" si="725"/>
        <v/>
      </c>
      <c r="BC139" s="3" t="e">
        <f t="shared" si="726"/>
        <v>#NUM!</v>
      </c>
      <c r="BD139" s="3" t="e">
        <f t="shared" si="727"/>
        <v>#NUM!</v>
      </c>
      <c r="BE139" s="3" t="e">
        <f t="shared" si="728"/>
        <v>#NUM!</v>
      </c>
      <c r="BF139" s="9" t="e">
        <f t="shared" si="645"/>
        <v>#N/A</v>
      </c>
      <c r="BG139" s="3" t="e">
        <f t="shared" si="646"/>
        <v>#N/A</v>
      </c>
      <c r="BH139" s="3" t="e">
        <f t="shared" si="642"/>
        <v>#N/A</v>
      </c>
      <c r="BI139" s="3" t="e">
        <f t="shared" si="729"/>
        <v>#NUM!</v>
      </c>
      <c r="BJ139" s="44" t="str">
        <f t="shared" si="730"/>
        <v/>
      </c>
      <c r="BK139" s="52">
        <f t="shared" si="647"/>
        <v>2</v>
      </c>
      <c r="BL139" s="52" t="str">
        <f t="shared" ca="1" si="635"/>
        <v xml:space="preserve"> </v>
      </c>
      <c r="BM139" s="52" t="str">
        <f t="shared" ca="1" si="539"/>
        <v xml:space="preserve"> </v>
      </c>
      <c r="BN139" s="52" t="str">
        <f t="shared" ca="1" si="539"/>
        <v xml:space="preserve"> </v>
      </c>
      <c r="BO139" s="52" t="str">
        <f t="shared" ca="1" si="539"/>
        <v xml:space="preserve"> </v>
      </c>
      <c r="BP139" s="52" t="str">
        <f t="shared" ca="1" si="539"/>
        <v xml:space="preserve"> </v>
      </c>
      <c r="BQ139" s="52" t="str">
        <f t="shared" ca="1" si="540"/>
        <v xml:space="preserve"> </v>
      </c>
      <c r="BR139" s="52" t="e">
        <f t="shared" ca="1" si="648"/>
        <v>#N/A</v>
      </c>
      <c r="BS139" s="52"/>
      <c r="BT139" s="3" t="str">
        <f t="shared" si="649"/>
        <v/>
      </c>
      <c r="BU139" s="3">
        <f t="shared" si="650"/>
        <v>0</v>
      </c>
      <c r="BV139" s="3">
        <f t="shared" si="731"/>
        <v>1</v>
      </c>
      <c r="BW139" s="3">
        <f t="shared" si="732"/>
        <v>0</v>
      </c>
      <c r="BX139" s="3" t="str">
        <f t="shared" ca="1" si="651"/>
        <v xml:space="preserve"> </v>
      </c>
      <c r="BY139" s="3" t="str">
        <f t="shared" ca="1" si="541"/>
        <v/>
      </c>
      <c r="BZ139" s="3" t="str">
        <f t="shared" ca="1" si="541"/>
        <v/>
      </c>
      <c r="CA139" s="3" t="str">
        <f t="shared" ca="1" si="541"/>
        <v/>
      </c>
      <c r="CB139" s="3" t="str">
        <f t="shared" ca="1" si="541"/>
        <v/>
      </c>
      <c r="CC139" s="3" t="str">
        <f t="shared" ca="1" si="542"/>
        <v/>
      </c>
      <c r="CD139" s="3" t="str">
        <f t="shared" ca="1" si="652"/>
        <v/>
      </c>
      <c r="CE139" s="3" t="str">
        <f t="shared" ca="1" si="653"/>
        <v/>
      </c>
      <c r="CF139" s="3" t="str">
        <f t="shared" si="654"/>
        <v/>
      </c>
      <c r="CG139" s="37" t="e">
        <f t="shared" ca="1" si="655"/>
        <v>#N/A</v>
      </c>
      <c r="CH139" s="3" t="str">
        <f t="shared" si="656"/>
        <v/>
      </c>
      <c r="CI139" s="3">
        <f t="shared" si="733"/>
        <v>0</v>
      </c>
      <c r="CJ139" s="3">
        <f t="shared" ref="CJ139:CJ202" si="823">IF(BJ139=BJ138, 1, 0)</f>
        <v>1</v>
      </c>
      <c r="CK139" s="3">
        <f t="shared" si="734"/>
        <v>0</v>
      </c>
      <c r="CL139" s="3" t="str">
        <f t="shared" ca="1" si="657"/>
        <v xml:space="preserve"> </v>
      </c>
      <c r="CM139" s="3" t="str">
        <f t="shared" ca="1" si="543"/>
        <v/>
      </c>
      <c r="CN139" s="3" t="str">
        <f t="shared" ca="1" si="543"/>
        <v/>
      </c>
      <c r="CO139" s="3" t="str">
        <f t="shared" ca="1" si="543"/>
        <v/>
      </c>
      <c r="CP139" s="3" t="str">
        <f t="shared" ca="1" si="543"/>
        <v/>
      </c>
      <c r="CQ139" s="3" t="str">
        <f t="shared" ca="1" si="544"/>
        <v/>
      </c>
      <c r="CR139" s="3" t="str">
        <f t="shared" ca="1" si="735"/>
        <v/>
      </c>
      <c r="CS139" s="3" t="str">
        <f t="shared" ca="1" si="658"/>
        <v/>
      </c>
      <c r="CT139" s="3" t="str">
        <f t="shared" si="736"/>
        <v/>
      </c>
      <c r="CU139" s="37" t="e">
        <f t="shared" ca="1" si="737"/>
        <v>#N/A</v>
      </c>
      <c r="CW139" s="3" t="str">
        <f t="shared" ca="1" si="738"/>
        <v/>
      </c>
      <c r="CX139" s="3">
        <f t="shared" ref="CX139:CX202" ca="1" si="824">IF(COUNTBLANK(CW139)=1,0,CW139+CX138)</f>
        <v>0</v>
      </c>
      <c r="CY139" s="2">
        <f t="shared" ca="1" si="739"/>
        <v>0</v>
      </c>
      <c r="CZ139" s="3" t="str">
        <f t="shared" ca="1" si="659"/>
        <v/>
      </c>
      <c r="DA139" s="3" t="str">
        <f t="shared" ca="1" si="660"/>
        <v/>
      </c>
      <c r="DB139" s="3" t="str">
        <f t="shared" ca="1" si="661"/>
        <v/>
      </c>
      <c r="DC139" s="3" t="str">
        <f t="shared" ca="1" si="662"/>
        <v/>
      </c>
      <c r="DD139" s="37" t="e">
        <f t="shared" ca="1" si="663"/>
        <v>#N/A</v>
      </c>
      <c r="DE139" s="3" t="str">
        <f t="shared" ca="1" si="740"/>
        <v/>
      </c>
      <c r="DF139" s="3">
        <f t="shared" ref="DF139:DF202" ca="1" si="825">IF(COUNTBLANK(DE139)=1,0,DE139+DF138)</f>
        <v>0</v>
      </c>
      <c r="DG139" s="2">
        <f t="shared" ca="1" si="741"/>
        <v>0</v>
      </c>
      <c r="DH139" s="3" t="str">
        <f t="shared" ca="1" si="664"/>
        <v/>
      </c>
      <c r="DI139" s="3" t="str">
        <f t="shared" ca="1" si="568"/>
        <v/>
      </c>
      <c r="DJ139" s="3" t="str">
        <f t="shared" ca="1" si="665"/>
        <v/>
      </c>
      <c r="DK139" s="3" t="str">
        <f t="shared" ca="1" si="742"/>
        <v/>
      </c>
      <c r="DL139" s="37" t="e">
        <f t="shared" ca="1" si="666"/>
        <v>#N/A</v>
      </c>
      <c r="DN139" s="2" t="str">
        <f t="shared" si="667"/>
        <v xml:space="preserve"> </v>
      </c>
      <c r="DO139" s="3" t="str">
        <f t="shared" si="743"/>
        <v xml:space="preserve"> </v>
      </c>
      <c r="DP139" s="3" t="str">
        <f t="shared" si="744"/>
        <v xml:space="preserve"> </v>
      </c>
      <c r="DT139" s="37" t="e">
        <f t="shared" si="668"/>
        <v>#N/A</v>
      </c>
      <c r="DU139" s="7">
        <v>132</v>
      </c>
      <c r="DV139" s="7">
        <v>55</v>
      </c>
      <c r="DW139" s="7">
        <v>77</v>
      </c>
      <c r="DX139" s="7"/>
      <c r="DY139" s="7" t="e">
        <f t="shared" si="669"/>
        <v>#NUM!</v>
      </c>
      <c r="DZ139" s="7" t="e">
        <f t="shared" si="670"/>
        <v>#NUM!</v>
      </c>
      <c r="EA139" s="7" t="e">
        <f t="shared" si="671"/>
        <v>#NUM!</v>
      </c>
      <c r="EB139" s="7" t="e">
        <f t="shared" si="745"/>
        <v>#NUM!</v>
      </c>
      <c r="EC139" s="3" t="e">
        <f t="shared" si="672"/>
        <v>#NUM!</v>
      </c>
      <c r="ED139" s="3" t="str">
        <f t="shared" si="746"/>
        <v/>
      </c>
      <c r="EE139" s="3" t="e">
        <f t="shared" si="747"/>
        <v>#DIV/0!</v>
      </c>
      <c r="EF139" s="3" t="str">
        <f t="shared" si="748"/>
        <v/>
      </c>
      <c r="EG139" s="3" t="str">
        <f t="shared" si="749"/>
        <v/>
      </c>
      <c r="EH139" s="3" t="str">
        <f t="shared" si="750"/>
        <v/>
      </c>
      <c r="EI139" s="3" t="str">
        <f t="shared" si="751"/>
        <v/>
      </c>
      <c r="EJ139" s="3" t="e">
        <f t="shared" si="752"/>
        <v>#DIV/0!</v>
      </c>
      <c r="EK139" s="3" t="e">
        <f t="shared" si="753"/>
        <v>#DIV/0!</v>
      </c>
      <c r="EL139" s="3" t="str">
        <f t="shared" si="754"/>
        <v/>
      </c>
      <c r="EM139" s="3" t="str">
        <f t="shared" si="755"/>
        <v/>
      </c>
      <c r="EN139" s="3" t="str">
        <f t="shared" si="756"/>
        <v/>
      </c>
      <c r="EO139" s="3" t="e">
        <f t="shared" si="757"/>
        <v>#DIV/0!</v>
      </c>
      <c r="EP139" s="3" t="e">
        <f t="shared" si="758"/>
        <v>#DIV/0!</v>
      </c>
      <c r="EQ139" s="3" t="str">
        <f t="shared" si="759"/>
        <v/>
      </c>
      <c r="ER139" s="3" t="str">
        <f t="shared" si="760"/>
        <v/>
      </c>
      <c r="ES139" s="3" t="e">
        <f t="shared" si="761"/>
        <v>#DIV/0!</v>
      </c>
      <c r="ET139" s="3" t="e">
        <f t="shared" si="762"/>
        <v>#DIV/0!</v>
      </c>
      <c r="EU139" s="3" t="str">
        <f t="shared" si="763"/>
        <v/>
      </c>
      <c r="EV139" s="3" t="e">
        <f t="shared" si="764"/>
        <v>#DIV/0!</v>
      </c>
      <c r="EW139" s="3" t="e">
        <f t="shared" si="765"/>
        <v>#DIV/0!</v>
      </c>
      <c r="EX139" s="3" t="e">
        <f t="shared" si="766"/>
        <v>#NUM!</v>
      </c>
      <c r="EZ139" s="40">
        <f t="shared" si="673"/>
        <v>1</v>
      </c>
      <c r="FA139" s="9" t="e">
        <f t="shared" si="674"/>
        <v>#NUM!</v>
      </c>
      <c r="FB139" s="9" t="e">
        <f t="shared" si="675"/>
        <v>#N/A</v>
      </c>
      <c r="FC139" s="9" t="e">
        <f t="shared" si="676"/>
        <v>#N/A</v>
      </c>
      <c r="FD139" s="9" t="e">
        <f t="shared" si="677"/>
        <v>#N/A</v>
      </c>
      <c r="FE139" s="3" t="e">
        <f t="shared" si="767"/>
        <v>#NUM!</v>
      </c>
      <c r="FG139" s="3" t="str">
        <f t="shared" si="768"/>
        <v/>
      </c>
      <c r="FH139" s="3" t="e">
        <f t="shared" si="769"/>
        <v>#DIV/0!</v>
      </c>
      <c r="FI139" s="3" t="str">
        <f t="shared" si="770"/>
        <v/>
      </c>
      <c r="FJ139" s="3" t="str">
        <f t="shared" si="771"/>
        <v/>
      </c>
      <c r="FK139" s="3" t="str">
        <f t="shared" si="772"/>
        <v/>
      </c>
      <c r="FL139" s="3" t="str">
        <f t="shared" si="773"/>
        <v/>
      </c>
      <c r="FM139" s="3" t="e">
        <f t="shared" si="774"/>
        <v>#DIV/0!</v>
      </c>
      <c r="FN139" s="3" t="e">
        <f t="shared" si="775"/>
        <v>#DIV/0!</v>
      </c>
      <c r="FO139" s="3" t="str">
        <f t="shared" si="776"/>
        <v/>
      </c>
      <c r="FP139" s="3" t="str">
        <f t="shared" si="777"/>
        <v/>
      </c>
      <c r="FQ139" s="3" t="str">
        <f t="shared" si="778"/>
        <v/>
      </c>
      <c r="FR139" s="3" t="e">
        <f t="shared" si="779"/>
        <v>#DIV/0!</v>
      </c>
      <c r="FS139" s="3" t="e">
        <f t="shared" si="780"/>
        <v>#DIV/0!</v>
      </c>
      <c r="FT139" s="3" t="str">
        <f t="shared" si="781"/>
        <v/>
      </c>
      <c r="FU139" s="3" t="str">
        <f t="shared" si="782"/>
        <v/>
      </c>
      <c r="FV139" s="3" t="e">
        <f t="shared" si="783"/>
        <v>#DIV/0!</v>
      </c>
      <c r="FW139" s="3" t="e">
        <f t="shared" si="784"/>
        <v>#DIV/0!</v>
      </c>
      <c r="FX139" s="3" t="str">
        <f t="shared" si="785"/>
        <v/>
      </c>
      <c r="FY139" s="3" t="e">
        <f t="shared" si="786"/>
        <v>#DIV/0!</v>
      </c>
      <c r="FZ139" s="3" t="e">
        <f t="shared" si="787"/>
        <v>#DIV/0!</v>
      </c>
      <c r="GA139" s="3" t="e">
        <f t="shared" si="788"/>
        <v>#NUM!</v>
      </c>
      <c r="GB139" s="3" t="str">
        <f t="shared" si="789"/>
        <v/>
      </c>
      <c r="GC139" s="3" t="str">
        <f t="shared" si="790"/>
        <v/>
      </c>
      <c r="GD139" s="3" t="str">
        <f t="shared" si="791"/>
        <v/>
      </c>
      <c r="GE139" s="3" t="str">
        <f t="shared" si="792"/>
        <v/>
      </c>
      <c r="GF139" s="3" t="str">
        <f t="shared" si="793"/>
        <v/>
      </c>
      <c r="GG139" s="3" t="str">
        <f t="shared" si="794"/>
        <v/>
      </c>
      <c r="GI139" s="9" t="str">
        <f t="shared" ref="GI139:GI202" si="826">IF(E139&lt;&gt; " ",(ABS(E139-E138)),"")</f>
        <v/>
      </c>
      <c r="GJ139" s="9" t="str">
        <f t="shared" si="795"/>
        <v/>
      </c>
      <c r="GK139" s="9" t="str">
        <f t="shared" si="796"/>
        <v/>
      </c>
      <c r="GL139" s="41" t="e">
        <f t="shared" si="797"/>
        <v>#DIV/0!</v>
      </c>
      <c r="GM139" s="41" t="e">
        <f t="shared" si="798"/>
        <v>#DIV/0!</v>
      </c>
      <c r="GN139" s="41" t="e">
        <f t="shared" si="678"/>
        <v>#N/A</v>
      </c>
      <c r="GO139" s="41" t="e">
        <f t="shared" si="679"/>
        <v>#N/A</v>
      </c>
      <c r="GP139" s="3" t="e">
        <f t="shared" si="799"/>
        <v>#NUM!</v>
      </c>
      <c r="GQ139" s="55" t="e">
        <f t="shared" si="680"/>
        <v>#NUM!</v>
      </c>
      <c r="GR139" s="55" t="e">
        <f t="shared" si="681"/>
        <v>#NUM!</v>
      </c>
      <c r="GS139" s="3" t="e">
        <f t="shared" si="682"/>
        <v>#NUM!</v>
      </c>
      <c r="GT139" s="3" t="e">
        <f t="shared" si="683"/>
        <v>#NUM!</v>
      </c>
      <c r="GU139" s="3" t="e">
        <f t="shared" si="684"/>
        <v>#NUM!</v>
      </c>
      <c r="GV139" s="3" t="e">
        <f t="shared" si="685"/>
        <v>#NUM!</v>
      </c>
      <c r="GX139" s="37" t="e">
        <f t="shared" si="686"/>
        <v>#NUM!</v>
      </c>
      <c r="GZ139" s="3" t="e">
        <f t="shared" si="687"/>
        <v>#NUM!</v>
      </c>
      <c r="HA139" s="3" t="e">
        <f t="shared" ref="HA139:HA170" ca="1" si="827">IF(AND(G139=" ",OFFSET(G139,-2,0)="x"), " ", IF(SUM(OFFSET(GZ139,0,0,-3,1))&gt;=2,1," "))</f>
        <v>#NUM!</v>
      </c>
      <c r="HB139" s="2" t="e">
        <f t="shared" ca="1" si="536"/>
        <v>#NUM!</v>
      </c>
      <c r="HC139" s="2" t="e">
        <f t="shared" ca="1" si="537"/>
        <v>#NUM!</v>
      </c>
      <c r="HD139" s="39" t="e">
        <f t="shared" ca="1" si="800"/>
        <v>#NUM!</v>
      </c>
      <c r="HF139" s="3" t="str">
        <f t="shared" si="688"/>
        <v/>
      </c>
      <c r="HG139" s="3" t="str">
        <f t="shared" si="689"/>
        <v/>
      </c>
      <c r="HH139" s="3" t="str">
        <f t="shared" ca="1" si="636"/>
        <v xml:space="preserve"> </v>
      </c>
      <c r="HI139" s="3" t="str">
        <f t="shared" ca="1" si="546"/>
        <v/>
      </c>
      <c r="HJ139" s="3" t="str">
        <f t="shared" ca="1" si="546"/>
        <v/>
      </c>
      <c r="HK139" s="3" t="str">
        <f t="shared" ca="1" si="546"/>
        <v/>
      </c>
      <c r="HL139" s="3" t="str">
        <f t="shared" ca="1" si="546"/>
        <v/>
      </c>
      <c r="HM139" s="3" t="str">
        <f t="shared" ca="1" si="547"/>
        <v/>
      </c>
      <c r="HN139" s="3" t="str">
        <f t="shared" ca="1" si="547"/>
        <v/>
      </c>
      <c r="HO139" s="3" t="str">
        <f t="shared" ca="1" si="547"/>
        <v/>
      </c>
      <c r="HP139" s="37" t="e">
        <f t="shared" ca="1" si="690"/>
        <v>#N/A</v>
      </c>
      <c r="HQ139" s="3" t="str">
        <f t="shared" ca="1" si="637"/>
        <v xml:space="preserve"> </v>
      </c>
      <c r="HR139" s="3" t="str">
        <f t="shared" ca="1" si="549"/>
        <v/>
      </c>
      <c r="HS139" s="3" t="str">
        <f t="shared" ca="1" si="549"/>
        <v/>
      </c>
      <c r="HT139" s="3" t="str">
        <f t="shared" ca="1" si="549"/>
        <v/>
      </c>
      <c r="HU139" s="3" t="str">
        <f t="shared" ca="1" si="549"/>
        <v/>
      </c>
      <c r="HV139" s="3" t="str">
        <f t="shared" ca="1" si="550"/>
        <v/>
      </c>
      <c r="HW139" s="3" t="str">
        <f t="shared" ca="1" si="550"/>
        <v/>
      </c>
      <c r="HX139" s="3" t="str">
        <f t="shared" ca="1" si="550"/>
        <v/>
      </c>
      <c r="HY139" s="37" t="e">
        <f t="shared" ca="1" si="691"/>
        <v>#N/A</v>
      </c>
      <c r="IA139" s="3" t="e">
        <f t="shared" ca="1" si="801"/>
        <v>#NUM!</v>
      </c>
      <c r="IB139" s="3" t="e">
        <f t="shared" ref="IB139:IB202" ca="1" si="828">IF(COUNTBLANK(IA139)=1,0,IA139+IB138)</f>
        <v>#NUM!</v>
      </c>
      <c r="IC139" s="2" t="e">
        <f t="shared" ca="1" si="802"/>
        <v>#NUM!</v>
      </c>
      <c r="ID139" s="37" t="e">
        <f t="shared" ca="1" si="692"/>
        <v>#NUM!</v>
      </c>
      <c r="IE139" s="3" t="e">
        <f t="shared" ca="1" si="803"/>
        <v>#NUM!</v>
      </c>
      <c r="IF139" s="3" t="e">
        <f t="shared" ca="1" si="804"/>
        <v>#NUM!</v>
      </c>
      <c r="IG139" s="2" t="e">
        <f t="shared" ca="1" si="805"/>
        <v>#NUM!</v>
      </c>
      <c r="IH139" s="37" t="e">
        <f t="shared" ca="1" si="693"/>
        <v>#NUM!</v>
      </c>
      <c r="II139" s="3" t="e">
        <f t="shared" si="806"/>
        <v>#N/A</v>
      </c>
      <c r="IJ139" s="3" t="e">
        <f t="shared" si="807"/>
        <v>#N/A</v>
      </c>
      <c r="IK139" s="3" t="e">
        <f t="shared" ca="1" si="640"/>
        <v>#N/A</v>
      </c>
      <c r="IL139" s="3" t="e">
        <f t="shared" ca="1" si="558"/>
        <v>#N/A</v>
      </c>
      <c r="IM139" s="3" t="e">
        <f t="shared" ca="1" si="558"/>
        <v>#N/A</v>
      </c>
      <c r="IN139" s="3" t="e">
        <f t="shared" ca="1" si="558"/>
        <v>#N/A</v>
      </c>
      <c r="IO139" s="3" t="e">
        <f t="shared" ca="1" si="558"/>
        <v>#N/A</v>
      </c>
      <c r="IP139" s="3" t="e">
        <f t="shared" ca="1" si="559"/>
        <v>#N/A</v>
      </c>
      <c r="IQ139" s="3" t="e">
        <f t="shared" ca="1" si="559"/>
        <v>#N/A</v>
      </c>
      <c r="IR139" s="3" t="e">
        <f t="shared" ca="1" si="559"/>
        <v>#N/A</v>
      </c>
      <c r="IS139" s="3" t="e">
        <f t="shared" ca="1" si="559"/>
        <v>#N/A</v>
      </c>
      <c r="IT139" s="3" t="e">
        <f t="shared" ca="1" si="560"/>
        <v>#N/A</v>
      </c>
      <c r="IU139" s="3" t="e">
        <f t="shared" ca="1" si="560"/>
        <v>#N/A</v>
      </c>
      <c r="IV139" s="3" t="e">
        <f t="shared" ca="1" si="560"/>
        <v>#N/A</v>
      </c>
      <c r="IW139" s="3" t="e">
        <f t="shared" ca="1" si="560"/>
        <v>#N/A</v>
      </c>
      <c r="IX139" s="3" t="e">
        <f t="shared" ca="1" si="561"/>
        <v>#N/A</v>
      </c>
      <c r="IY139" s="3" t="e">
        <f t="shared" ca="1" si="561"/>
        <v>#N/A</v>
      </c>
      <c r="IZ139" s="37" t="e">
        <f t="shared" ca="1" si="694"/>
        <v>#N/A</v>
      </c>
      <c r="JB139" s="3" t="str">
        <f t="shared" si="808"/>
        <v/>
      </c>
      <c r="JC139" s="55" t="e">
        <f t="shared" si="695"/>
        <v>#NUM!</v>
      </c>
      <c r="JD139" s="41" t="e">
        <f t="shared" si="809"/>
        <v>#NUM!</v>
      </c>
      <c r="JE139" s="41" t="e">
        <f t="shared" si="810"/>
        <v>#NUM!</v>
      </c>
      <c r="JF139" s="3" t="e">
        <f t="shared" si="811"/>
        <v>#NUM!</v>
      </c>
      <c r="JG139" s="41" t="e">
        <f t="shared" si="812"/>
        <v>#NUM!</v>
      </c>
      <c r="JH139" s="41" t="e">
        <f t="shared" si="813"/>
        <v>#NUM!</v>
      </c>
      <c r="JJ139" s="37" t="e">
        <f t="shared" si="814"/>
        <v>#NUM!</v>
      </c>
      <c r="JL139" s="3" t="e">
        <f t="shared" si="815"/>
        <v>#NUM!</v>
      </c>
      <c r="JM139" s="3" t="e">
        <f t="shared" ref="JM139:JM170" ca="1" si="829">IF(AND(G139=" ",OFFSET(G139,-2,0)="x"), " ", IF(SUM(OFFSET(JL139,0,0,-3,1))&gt;=2,1," "))</f>
        <v>#NUM!</v>
      </c>
      <c r="JP139" s="37" t="e">
        <f t="shared" ca="1" si="816"/>
        <v>#NUM!</v>
      </c>
      <c r="JR139" s="37" t="str">
        <f t="shared" si="817"/>
        <v/>
      </c>
      <c r="JS139" s="3" t="str">
        <f t="shared" si="818"/>
        <v/>
      </c>
      <c r="JT139" s="3" t="str">
        <f t="shared" ca="1" si="638"/>
        <v xml:space="preserve"> </v>
      </c>
      <c r="JU139" s="3" t="str">
        <f t="shared" ca="1" si="552"/>
        <v/>
      </c>
      <c r="JV139" s="3" t="str">
        <f t="shared" ca="1" si="552"/>
        <v/>
      </c>
      <c r="JW139" s="3" t="str">
        <f t="shared" ca="1" si="552"/>
        <v/>
      </c>
      <c r="JX139" s="3" t="str">
        <f t="shared" ca="1" si="552"/>
        <v/>
      </c>
      <c r="JY139" s="3" t="str">
        <f t="shared" ca="1" si="553"/>
        <v/>
      </c>
      <c r="JZ139" s="3" t="str">
        <f t="shared" ca="1" si="553"/>
        <v/>
      </c>
      <c r="KA139" s="3" t="str">
        <f t="shared" ca="1" si="553"/>
        <v/>
      </c>
      <c r="KB139" s="3" t="e">
        <f t="shared" ca="1" si="819"/>
        <v>#N/A</v>
      </c>
      <c r="KC139" s="3" t="str">
        <f t="shared" ca="1" si="639"/>
        <v xml:space="preserve"> </v>
      </c>
      <c r="KD139" s="3" t="str">
        <f t="shared" ca="1" si="555"/>
        <v/>
      </c>
      <c r="KE139" s="3" t="str">
        <f t="shared" ca="1" si="555"/>
        <v/>
      </c>
      <c r="KF139" s="3" t="str">
        <f t="shared" ca="1" si="555"/>
        <v/>
      </c>
      <c r="KG139" s="3" t="str">
        <f t="shared" ca="1" si="555"/>
        <v/>
      </c>
      <c r="KH139" s="3" t="str">
        <f t="shared" ca="1" si="556"/>
        <v/>
      </c>
      <c r="KI139" s="3" t="str">
        <f t="shared" ca="1" si="556"/>
        <v/>
      </c>
      <c r="KJ139" s="3" t="str">
        <f t="shared" ca="1" si="556"/>
        <v/>
      </c>
      <c r="KK139" s="3" t="e">
        <f t="shared" ca="1" si="820"/>
        <v>#N/A</v>
      </c>
      <c r="KU139" s="3" t="e">
        <f t="shared" si="821"/>
        <v>#NUM!</v>
      </c>
      <c r="KV139" s="3" t="e">
        <f t="shared" si="822"/>
        <v>#NUM!</v>
      </c>
      <c r="KW139" s="3" t="e">
        <f t="shared" ca="1" si="641"/>
        <v>#NUM!</v>
      </c>
      <c r="KX139" s="3" t="e">
        <f t="shared" ca="1" si="563"/>
        <v>#NUM!</v>
      </c>
      <c r="KY139" s="3" t="e">
        <f t="shared" ca="1" si="563"/>
        <v>#NUM!</v>
      </c>
      <c r="KZ139" s="3" t="e">
        <f t="shared" ca="1" si="563"/>
        <v>#NUM!</v>
      </c>
      <c r="LA139" s="3" t="e">
        <f t="shared" ca="1" si="563"/>
        <v>#NUM!</v>
      </c>
      <c r="LB139" s="3" t="e">
        <f t="shared" ca="1" si="564"/>
        <v>#NUM!</v>
      </c>
      <c r="LC139" s="3" t="e">
        <f t="shared" ca="1" si="564"/>
        <v>#NUM!</v>
      </c>
      <c r="LD139" s="3" t="e">
        <f t="shared" ca="1" si="564"/>
        <v>#NUM!</v>
      </c>
      <c r="LE139" s="3" t="e">
        <f t="shared" ca="1" si="564"/>
        <v>#NUM!</v>
      </c>
      <c r="LF139" s="3" t="e">
        <f t="shared" ca="1" si="565"/>
        <v>#NUM!</v>
      </c>
      <c r="LG139" s="3" t="e">
        <f t="shared" ca="1" si="565"/>
        <v>#NUM!</v>
      </c>
      <c r="LH139" s="3" t="e">
        <f t="shared" ca="1" si="565"/>
        <v>#NUM!</v>
      </c>
      <c r="LI139" s="3" t="e">
        <f t="shared" ca="1" si="565"/>
        <v>#NUM!</v>
      </c>
      <c r="LJ139" s="3" t="e">
        <f t="shared" ca="1" si="566"/>
        <v>#NUM!</v>
      </c>
      <c r="LK139" s="3" t="e">
        <f t="shared" ca="1" si="566"/>
        <v>#NUM!</v>
      </c>
      <c r="LL139" s="37" t="e">
        <f t="shared" ca="1" si="696"/>
        <v>#NUM!</v>
      </c>
    </row>
    <row r="140" spans="1:324" s="3" customFormat="1">
      <c r="A140" s="42" t="e">
        <f>IF(D140="","",Data!C148)</f>
        <v>#N/A</v>
      </c>
      <c r="B140" s="5" t="e">
        <f>IF(D140="","",Data!B148)</f>
        <v>#N/A</v>
      </c>
      <c r="C140" s="3">
        <v>132</v>
      </c>
      <c r="D140" s="3" t="e">
        <f>IF(Data!C148="", NA(), Data!C148)</f>
        <v>#N/A</v>
      </c>
      <c r="E140" s="3" t="str">
        <f>IF(Data!C148="", " ", Data!D148)</f>
        <v xml:space="preserve"> </v>
      </c>
      <c r="F140" s="3" t="str">
        <f>IF(E140=" "," ",Data!F$26)</f>
        <v xml:space="preserve"> </v>
      </c>
      <c r="G140" s="3" t="str">
        <f>IF($C140&lt;Data!$F$37,"x"," ")</f>
        <v xml:space="preserve"> </v>
      </c>
      <c r="H140" s="3" t="e">
        <f>IF(I140="",#REF!,I140)</f>
        <v>#N/A</v>
      </c>
      <c r="I140" s="2" t="e">
        <f t="shared" si="697"/>
        <v>#N/A</v>
      </c>
      <c r="J140" s="3" t="str">
        <f>IF(AND(Data!$F$37&lt;&gt;""),IF(AD140=$E140,1,""))</f>
        <v/>
      </c>
      <c r="K140" s="3">
        <f>IF(AND(Data!$F$40&lt;&gt;""),IF(AE140=$E140,2,""))</f>
        <v>2</v>
      </c>
      <c r="L140" s="3" t="str">
        <f>IF(AND(Data!$F$43&lt;&gt;""),IF(AF140=$E140,3,""))</f>
        <v/>
      </c>
      <c r="M140" s="3" t="str">
        <f>IF(AND(Data!$F$46&lt;&gt;""),IF(AG140=$E140,4,""))</f>
        <v/>
      </c>
      <c r="N140" s="3" t="str">
        <f>IF(AND(Data!$F$49&lt;&gt;""),IF(AH140=$E140,5,""))</f>
        <v/>
      </c>
      <c r="O140" s="3" t="str">
        <f>IF(AND(Calc!$LQ$3&lt;&gt;""),IF(AI140=$E140,6,""))</f>
        <v/>
      </c>
      <c r="P140" s="3">
        <f t="shared" si="698"/>
        <v>2</v>
      </c>
      <c r="Q140" s="3">
        <f t="shared" si="699"/>
        <v>2</v>
      </c>
      <c r="R140" s="3" t="str">
        <f t="shared" si="700"/>
        <v/>
      </c>
      <c r="S140" s="3" t="str">
        <f t="shared" si="701"/>
        <v/>
      </c>
      <c r="T140" s="3" t="str">
        <f t="shared" si="702"/>
        <v/>
      </c>
      <c r="U140" s="3">
        <f t="shared" si="703"/>
        <v>2</v>
      </c>
      <c r="V140" s="3">
        <f t="shared" si="704"/>
        <v>2</v>
      </c>
      <c r="W140" s="3" t="str">
        <f t="shared" si="705"/>
        <v/>
      </c>
      <c r="X140" s="3" t="str">
        <f t="shared" si="706"/>
        <v/>
      </c>
      <c r="Y140" s="3">
        <f t="shared" si="707"/>
        <v>2</v>
      </c>
      <c r="Z140" s="3">
        <f t="shared" si="708"/>
        <v>2</v>
      </c>
      <c r="AA140" s="3" t="str">
        <f t="shared" si="709"/>
        <v/>
      </c>
      <c r="AB140" s="3">
        <f t="shared" si="710"/>
        <v>2</v>
      </c>
      <c r="AC140" s="49">
        <f t="shared" si="711"/>
        <v>2</v>
      </c>
      <c r="AD140" s="3" t="str">
        <f>IF($C140&lt;Data!$F$37,E140,"")</f>
        <v/>
      </c>
      <c r="AE140" s="3" t="str">
        <f>IF(AND($C140&gt;=Data!$F$37),IF($C140&lt;Data!$F$40,E140,""))</f>
        <v xml:space="preserve"> </v>
      </c>
      <c r="AF140" s="3" t="b">
        <f>IF(AND($C140&gt;=Data!$F$40),IF($C140&lt;Data!$F$43,E140,""))</f>
        <v>0</v>
      </c>
      <c r="AG140" s="3" t="b">
        <f>IF(AND($C140&gt;=Data!$F$43),IF($C140&lt;Data!$F$46,E140,""))</f>
        <v>0</v>
      </c>
      <c r="AH140" s="3" t="b">
        <f>IF(AND($C140&gt;=Data!$F$46),IF($C140&lt;Data!$F$49,E140,""))</f>
        <v>0</v>
      </c>
      <c r="AI140" s="3" t="b">
        <f>IF(AND($C140&gt;=Data!$F$49),IF($C140&lt;=Calc!$LQ$3,E140,""))</f>
        <v>0</v>
      </c>
      <c r="AJ140" s="3" t="str">
        <f t="shared" si="643"/>
        <v xml:space="preserve"> </v>
      </c>
      <c r="AK140" s="3" t="str">
        <f t="shared" si="644"/>
        <v/>
      </c>
      <c r="AL140" s="3" t="e">
        <f t="shared" si="712"/>
        <v>#NUM!</v>
      </c>
      <c r="AM140" s="3" t="str">
        <f t="shared" si="713"/>
        <v/>
      </c>
      <c r="AN140" s="3" t="str">
        <f t="shared" si="714"/>
        <v/>
      </c>
      <c r="AO140" s="3" t="str">
        <f t="shared" si="715"/>
        <v/>
      </c>
      <c r="AP140" s="3" t="str">
        <f t="shared" si="716"/>
        <v/>
      </c>
      <c r="AQ140" s="3" t="e">
        <f t="shared" si="632"/>
        <v>#NUM!</v>
      </c>
      <c r="AR140" s="3" t="e">
        <f t="shared" si="633"/>
        <v>#NUM!</v>
      </c>
      <c r="AS140" s="3" t="str">
        <f t="shared" si="634"/>
        <v/>
      </c>
      <c r="AT140" s="3" t="str">
        <f t="shared" si="717"/>
        <v/>
      </c>
      <c r="AU140" s="3" t="str">
        <f t="shared" si="718"/>
        <v/>
      </c>
      <c r="AV140" s="3" t="e">
        <f t="shared" si="719"/>
        <v>#NUM!</v>
      </c>
      <c r="AW140" s="3" t="e">
        <f t="shared" si="720"/>
        <v>#NUM!</v>
      </c>
      <c r="AX140" s="3" t="str">
        <f t="shared" si="721"/>
        <v/>
      </c>
      <c r="AY140" s="3" t="str">
        <f t="shared" si="722"/>
        <v/>
      </c>
      <c r="AZ140" s="3" t="e">
        <f t="shared" si="723"/>
        <v>#NUM!</v>
      </c>
      <c r="BA140" s="3" t="e">
        <f t="shared" si="724"/>
        <v>#NUM!</v>
      </c>
      <c r="BB140" s="3" t="str">
        <f t="shared" si="725"/>
        <v/>
      </c>
      <c r="BC140" s="3" t="e">
        <f t="shared" si="726"/>
        <v>#NUM!</v>
      </c>
      <c r="BD140" s="3" t="e">
        <f t="shared" si="727"/>
        <v>#NUM!</v>
      </c>
      <c r="BE140" s="3" t="e">
        <f t="shared" si="728"/>
        <v>#NUM!</v>
      </c>
      <c r="BF140" s="9" t="e">
        <f t="shared" si="645"/>
        <v>#N/A</v>
      </c>
      <c r="BG140" s="3" t="e">
        <f t="shared" si="646"/>
        <v>#N/A</v>
      </c>
      <c r="BH140" s="3" t="e">
        <f t="shared" si="642"/>
        <v>#N/A</v>
      </c>
      <c r="BI140" s="3" t="e">
        <f t="shared" si="729"/>
        <v>#NUM!</v>
      </c>
      <c r="BJ140" s="44" t="str">
        <f t="shared" si="730"/>
        <v/>
      </c>
      <c r="BK140" s="52">
        <f t="shared" si="647"/>
        <v>2</v>
      </c>
      <c r="BL140" s="52" t="str">
        <f t="shared" ca="1" si="635"/>
        <v xml:space="preserve"> </v>
      </c>
      <c r="BM140" s="52" t="str">
        <f t="shared" ca="1" si="539"/>
        <v xml:space="preserve"> </v>
      </c>
      <c r="BN140" s="52" t="str">
        <f t="shared" ca="1" si="539"/>
        <v xml:space="preserve"> </v>
      </c>
      <c r="BO140" s="52" t="str">
        <f t="shared" ca="1" si="539"/>
        <v xml:space="preserve"> </v>
      </c>
      <c r="BP140" s="52" t="str">
        <f t="shared" ca="1" si="539"/>
        <v xml:space="preserve"> </v>
      </c>
      <c r="BQ140" s="52" t="str">
        <f t="shared" ca="1" si="540"/>
        <v xml:space="preserve"> </v>
      </c>
      <c r="BR140" s="52" t="e">
        <f t="shared" ca="1" si="648"/>
        <v>#N/A</v>
      </c>
      <c r="BS140" s="52"/>
      <c r="BT140" s="3" t="str">
        <f t="shared" si="649"/>
        <v/>
      </c>
      <c r="BU140" s="3">
        <f t="shared" si="650"/>
        <v>0</v>
      </c>
      <c r="BV140" s="3">
        <f t="shared" si="731"/>
        <v>1</v>
      </c>
      <c r="BW140" s="3">
        <f t="shared" si="732"/>
        <v>0</v>
      </c>
      <c r="BX140" s="3" t="str">
        <f t="shared" ca="1" si="651"/>
        <v xml:space="preserve"> </v>
      </c>
      <c r="BY140" s="3" t="str">
        <f t="shared" ca="1" si="541"/>
        <v/>
      </c>
      <c r="BZ140" s="3" t="str">
        <f t="shared" ca="1" si="541"/>
        <v/>
      </c>
      <c r="CA140" s="3" t="str">
        <f t="shared" ca="1" si="541"/>
        <v/>
      </c>
      <c r="CB140" s="3" t="str">
        <f t="shared" ca="1" si="541"/>
        <v/>
      </c>
      <c r="CC140" s="3" t="str">
        <f t="shared" ca="1" si="542"/>
        <v/>
      </c>
      <c r="CD140" s="3" t="str">
        <f t="shared" ca="1" si="652"/>
        <v/>
      </c>
      <c r="CE140" s="3" t="str">
        <f t="shared" ca="1" si="653"/>
        <v/>
      </c>
      <c r="CF140" s="3" t="str">
        <f t="shared" si="654"/>
        <v/>
      </c>
      <c r="CG140" s="37" t="e">
        <f t="shared" ca="1" si="655"/>
        <v>#N/A</v>
      </c>
      <c r="CH140" s="3" t="str">
        <f t="shared" si="656"/>
        <v/>
      </c>
      <c r="CI140" s="3">
        <f t="shared" si="733"/>
        <v>0</v>
      </c>
      <c r="CJ140" s="3">
        <f t="shared" si="823"/>
        <v>1</v>
      </c>
      <c r="CK140" s="3">
        <f t="shared" si="734"/>
        <v>0</v>
      </c>
      <c r="CL140" s="3" t="str">
        <f t="shared" ca="1" si="657"/>
        <v xml:space="preserve"> </v>
      </c>
      <c r="CM140" s="3" t="str">
        <f t="shared" ca="1" si="543"/>
        <v/>
      </c>
      <c r="CN140" s="3" t="str">
        <f t="shared" ca="1" si="543"/>
        <v/>
      </c>
      <c r="CO140" s="3" t="str">
        <f t="shared" ca="1" si="543"/>
        <v/>
      </c>
      <c r="CP140" s="3" t="str">
        <f t="shared" ca="1" si="543"/>
        <v/>
      </c>
      <c r="CQ140" s="3" t="str">
        <f t="shared" ca="1" si="544"/>
        <v/>
      </c>
      <c r="CR140" s="3" t="str">
        <f t="shared" ca="1" si="735"/>
        <v/>
      </c>
      <c r="CS140" s="3" t="str">
        <f t="shared" ca="1" si="658"/>
        <v/>
      </c>
      <c r="CT140" s="3" t="str">
        <f t="shared" si="736"/>
        <v/>
      </c>
      <c r="CU140" s="37" t="e">
        <f ca="1">IF(SUM(CL140:CQ140)=0, NA(),E140)</f>
        <v>#N/A</v>
      </c>
      <c r="CW140" s="3" t="str">
        <f t="shared" ca="1" si="738"/>
        <v/>
      </c>
      <c r="CX140" s="3">
        <f t="shared" ca="1" si="824"/>
        <v>0</v>
      </c>
      <c r="CY140" s="2">
        <f t="shared" ca="1" si="739"/>
        <v>0</v>
      </c>
      <c r="CZ140" s="3" t="str">
        <f t="shared" ca="1" si="659"/>
        <v/>
      </c>
      <c r="DA140" s="3" t="str">
        <f t="shared" ca="1" si="660"/>
        <v/>
      </c>
      <c r="DB140" s="3" t="str">
        <f t="shared" ca="1" si="661"/>
        <v/>
      </c>
      <c r="DC140" s="3" t="str">
        <f t="shared" ca="1" si="662"/>
        <v/>
      </c>
      <c r="DD140" s="37" t="e">
        <f t="shared" ca="1" si="663"/>
        <v>#N/A</v>
      </c>
      <c r="DE140" s="3" t="str">
        <f t="shared" ca="1" si="740"/>
        <v/>
      </c>
      <c r="DF140" s="3">
        <f t="shared" ca="1" si="825"/>
        <v>0</v>
      </c>
      <c r="DG140" s="2">
        <f t="shared" ca="1" si="741"/>
        <v>0</v>
      </c>
      <c r="DH140" s="3" t="str">
        <f t="shared" ca="1" si="664"/>
        <v/>
      </c>
      <c r="DI140" s="3" t="str">
        <f t="shared" ca="1" si="568"/>
        <v/>
      </c>
      <c r="DJ140" s="3" t="str">
        <f t="shared" ca="1" si="665"/>
        <v/>
      </c>
      <c r="DK140" s="3" t="str">
        <f t="shared" ca="1" si="742"/>
        <v/>
      </c>
      <c r="DL140" s="37" t="e">
        <f t="shared" ca="1" si="666"/>
        <v>#N/A</v>
      </c>
      <c r="DN140" s="2" t="str">
        <f t="shared" si="667"/>
        <v xml:space="preserve"> </v>
      </c>
      <c r="DO140" s="3" t="str">
        <f t="shared" si="743"/>
        <v xml:space="preserve"> </v>
      </c>
      <c r="DP140" s="3" t="str">
        <f t="shared" si="744"/>
        <v xml:space="preserve"> </v>
      </c>
      <c r="DT140" s="37" t="e">
        <f t="shared" si="668"/>
        <v>#N/A</v>
      </c>
      <c r="DU140" s="7">
        <v>133</v>
      </c>
      <c r="DV140" s="7">
        <v>56</v>
      </c>
      <c r="DW140" s="7">
        <v>78</v>
      </c>
      <c r="DX140" s="7"/>
      <c r="DY140" s="7" t="e">
        <f t="shared" si="669"/>
        <v>#NUM!</v>
      </c>
      <c r="DZ140" s="7" t="e">
        <f t="shared" si="670"/>
        <v>#NUM!</v>
      </c>
      <c r="EA140" s="7" t="e">
        <f t="shared" si="671"/>
        <v>#NUM!</v>
      </c>
      <c r="EB140" s="7" t="e">
        <f t="shared" si="745"/>
        <v>#NUM!</v>
      </c>
      <c r="EC140" s="3" t="e">
        <f t="shared" si="672"/>
        <v>#NUM!</v>
      </c>
      <c r="ED140" s="3" t="str">
        <f t="shared" si="746"/>
        <v/>
      </c>
      <c r="EE140" s="3" t="e">
        <f t="shared" si="747"/>
        <v>#DIV/0!</v>
      </c>
      <c r="EF140" s="3" t="str">
        <f t="shared" si="748"/>
        <v/>
      </c>
      <c r="EG140" s="3" t="str">
        <f t="shared" si="749"/>
        <v/>
      </c>
      <c r="EH140" s="3" t="str">
        <f t="shared" si="750"/>
        <v/>
      </c>
      <c r="EI140" s="3" t="str">
        <f t="shared" si="751"/>
        <v/>
      </c>
      <c r="EJ140" s="3" t="e">
        <f t="shared" si="752"/>
        <v>#DIV/0!</v>
      </c>
      <c r="EK140" s="3" t="e">
        <f t="shared" si="753"/>
        <v>#DIV/0!</v>
      </c>
      <c r="EL140" s="3" t="str">
        <f t="shared" si="754"/>
        <v/>
      </c>
      <c r="EM140" s="3" t="str">
        <f t="shared" si="755"/>
        <v/>
      </c>
      <c r="EN140" s="3" t="str">
        <f t="shared" si="756"/>
        <v/>
      </c>
      <c r="EO140" s="3" t="e">
        <f t="shared" si="757"/>
        <v>#DIV/0!</v>
      </c>
      <c r="EP140" s="3" t="e">
        <f t="shared" si="758"/>
        <v>#DIV/0!</v>
      </c>
      <c r="EQ140" s="3" t="str">
        <f t="shared" si="759"/>
        <v/>
      </c>
      <c r="ER140" s="3" t="str">
        <f t="shared" si="760"/>
        <v/>
      </c>
      <c r="ES140" s="3" t="e">
        <f t="shared" si="761"/>
        <v>#DIV/0!</v>
      </c>
      <c r="ET140" s="3" t="e">
        <f t="shared" si="762"/>
        <v>#DIV/0!</v>
      </c>
      <c r="EU140" s="3" t="str">
        <f t="shared" si="763"/>
        <v/>
      </c>
      <c r="EV140" s="3" t="e">
        <f t="shared" si="764"/>
        <v>#DIV/0!</v>
      </c>
      <c r="EW140" s="3" t="e">
        <f t="shared" si="765"/>
        <v>#DIV/0!</v>
      </c>
      <c r="EX140" s="3" t="e">
        <f t="shared" si="766"/>
        <v>#NUM!</v>
      </c>
      <c r="EZ140" s="40">
        <f t="shared" si="673"/>
        <v>1</v>
      </c>
      <c r="FA140" s="9" t="e">
        <f t="shared" si="674"/>
        <v>#NUM!</v>
      </c>
      <c r="FB140" s="9" t="e">
        <f t="shared" si="675"/>
        <v>#N/A</v>
      </c>
      <c r="FC140" s="9" t="e">
        <f t="shared" si="676"/>
        <v>#N/A</v>
      </c>
      <c r="FD140" s="9" t="e">
        <f t="shared" si="677"/>
        <v>#N/A</v>
      </c>
      <c r="FE140" s="3" t="e">
        <f t="shared" si="767"/>
        <v>#NUM!</v>
      </c>
      <c r="FG140" s="3" t="str">
        <f t="shared" si="768"/>
        <v/>
      </c>
      <c r="FH140" s="3" t="e">
        <f t="shared" si="769"/>
        <v>#DIV/0!</v>
      </c>
      <c r="FI140" s="3" t="str">
        <f t="shared" si="770"/>
        <v/>
      </c>
      <c r="FJ140" s="3" t="str">
        <f t="shared" si="771"/>
        <v/>
      </c>
      <c r="FK140" s="3" t="str">
        <f t="shared" si="772"/>
        <v/>
      </c>
      <c r="FL140" s="3" t="str">
        <f t="shared" si="773"/>
        <v/>
      </c>
      <c r="FM140" s="3" t="e">
        <f t="shared" si="774"/>
        <v>#DIV/0!</v>
      </c>
      <c r="FN140" s="3" t="e">
        <f t="shared" si="775"/>
        <v>#DIV/0!</v>
      </c>
      <c r="FO140" s="3" t="str">
        <f t="shared" si="776"/>
        <v/>
      </c>
      <c r="FP140" s="3" t="str">
        <f t="shared" si="777"/>
        <v/>
      </c>
      <c r="FQ140" s="3" t="str">
        <f t="shared" si="778"/>
        <v/>
      </c>
      <c r="FR140" s="3" t="e">
        <f t="shared" si="779"/>
        <v>#DIV/0!</v>
      </c>
      <c r="FS140" s="3" t="e">
        <f t="shared" si="780"/>
        <v>#DIV/0!</v>
      </c>
      <c r="FT140" s="3" t="str">
        <f t="shared" si="781"/>
        <v/>
      </c>
      <c r="FU140" s="3" t="str">
        <f t="shared" si="782"/>
        <v/>
      </c>
      <c r="FV140" s="3" t="e">
        <f t="shared" si="783"/>
        <v>#DIV/0!</v>
      </c>
      <c r="FW140" s="3" t="e">
        <f t="shared" si="784"/>
        <v>#DIV/0!</v>
      </c>
      <c r="FX140" s="3" t="str">
        <f t="shared" si="785"/>
        <v/>
      </c>
      <c r="FY140" s="3" t="e">
        <f t="shared" si="786"/>
        <v>#DIV/0!</v>
      </c>
      <c r="FZ140" s="3" t="e">
        <f t="shared" si="787"/>
        <v>#DIV/0!</v>
      </c>
      <c r="GA140" s="3" t="e">
        <f t="shared" si="788"/>
        <v>#NUM!</v>
      </c>
      <c r="GB140" s="3" t="str">
        <f t="shared" si="789"/>
        <v/>
      </c>
      <c r="GC140" s="3" t="str">
        <f t="shared" si="790"/>
        <v/>
      </c>
      <c r="GD140" s="3" t="str">
        <f t="shared" si="791"/>
        <v/>
      </c>
      <c r="GE140" s="3" t="str">
        <f t="shared" si="792"/>
        <v/>
      </c>
      <c r="GF140" s="3" t="str">
        <f t="shared" si="793"/>
        <v/>
      </c>
      <c r="GG140" s="3" t="str">
        <f t="shared" si="794"/>
        <v/>
      </c>
      <c r="GI140" s="9" t="str">
        <f t="shared" si="826"/>
        <v/>
      </c>
      <c r="GJ140" s="9" t="str">
        <f t="shared" si="795"/>
        <v/>
      </c>
      <c r="GK140" s="9" t="str">
        <f t="shared" si="796"/>
        <v/>
      </c>
      <c r="GL140" s="41" t="e">
        <f t="shared" si="797"/>
        <v>#DIV/0!</v>
      </c>
      <c r="GM140" s="41" t="e">
        <f t="shared" si="798"/>
        <v>#DIV/0!</v>
      </c>
      <c r="GN140" s="41" t="e">
        <f t="shared" si="678"/>
        <v>#N/A</v>
      </c>
      <c r="GO140" s="41" t="e">
        <f t="shared" si="679"/>
        <v>#N/A</v>
      </c>
      <c r="GP140" s="3" t="e">
        <f t="shared" si="799"/>
        <v>#NUM!</v>
      </c>
      <c r="GQ140" s="55" t="e">
        <f t="shared" si="680"/>
        <v>#NUM!</v>
      </c>
      <c r="GR140" s="55" t="e">
        <f t="shared" si="681"/>
        <v>#NUM!</v>
      </c>
      <c r="GS140" s="3" t="e">
        <f t="shared" si="682"/>
        <v>#NUM!</v>
      </c>
      <c r="GT140" s="3" t="e">
        <f t="shared" si="683"/>
        <v>#NUM!</v>
      </c>
      <c r="GU140" s="3" t="e">
        <f t="shared" si="684"/>
        <v>#NUM!</v>
      </c>
      <c r="GV140" s="3" t="e">
        <f t="shared" si="685"/>
        <v>#NUM!</v>
      </c>
      <c r="GX140" s="37" t="e">
        <f t="shared" si="686"/>
        <v>#NUM!</v>
      </c>
      <c r="GZ140" s="3" t="e">
        <f t="shared" si="687"/>
        <v>#NUM!</v>
      </c>
      <c r="HA140" s="3" t="e">
        <f t="shared" ca="1" si="827"/>
        <v>#NUM!</v>
      </c>
      <c r="HB140" s="2" t="e">
        <f t="shared" ref="HB140:HB203" ca="1" si="830">IF(AND($G140=" ",OFFSET($G140,-2,0)="x"), " ", IF(SUM(OFFSET($GZ140,0,0,3,1))&gt;=2,1," "))</f>
        <v>#NUM!</v>
      </c>
      <c r="HC140" s="2" t="e">
        <f t="shared" ca="1" si="537"/>
        <v>#NUM!</v>
      </c>
      <c r="HD140" s="39" t="e">
        <f t="shared" ca="1" si="800"/>
        <v>#NUM!</v>
      </c>
      <c r="HF140" s="3" t="str">
        <f t="shared" si="688"/>
        <v/>
      </c>
      <c r="HG140" s="3" t="str">
        <f t="shared" si="689"/>
        <v/>
      </c>
      <c r="HH140" s="3" t="str">
        <f t="shared" ca="1" si="636"/>
        <v xml:space="preserve"> </v>
      </c>
      <c r="HI140" s="3" t="str">
        <f t="shared" ca="1" si="546"/>
        <v/>
      </c>
      <c r="HJ140" s="3" t="str">
        <f t="shared" ca="1" si="546"/>
        <v/>
      </c>
      <c r="HK140" s="3" t="str">
        <f t="shared" ca="1" si="546"/>
        <v/>
      </c>
      <c r="HL140" s="3" t="str">
        <f t="shared" ca="1" si="546"/>
        <v/>
      </c>
      <c r="HM140" s="3" t="str">
        <f t="shared" ca="1" si="547"/>
        <v/>
      </c>
      <c r="HN140" s="3" t="str">
        <f t="shared" ca="1" si="547"/>
        <v/>
      </c>
      <c r="HO140" s="3" t="str">
        <f t="shared" ca="1" si="547"/>
        <v/>
      </c>
      <c r="HP140" s="37" t="e">
        <f t="shared" ca="1" si="690"/>
        <v>#N/A</v>
      </c>
      <c r="HQ140" s="3" t="str">
        <f t="shared" ca="1" si="637"/>
        <v xml:space="preserve"> </v>
      </c>
      <c r="HR140" s="3" t="str">
        <f t="shared" ca="1" si="549"/>
        <v/>
      </c>
      <c r="HS140" s="3" t="str">
        <f t="shared" ca="1" si="549"/>
        <v/>
      </c>
      <c r="HT140" s="3" t="str">
        <f t="shared" ca="1" si="549"/>
        <v/>
      </c>
      <c r="HU140" s="3" t="str">
        <f t="shared" ca="1" si="549"/>
        <v/>
      </c>
      <c r="HV140" s="3" t="str">
        <f t="shared" ca="1" si="550"/>
        <v/>
      </c>
      <c r="HW140" s="3" t="str">
        <f t="shared" ca="1" si="550"/>
        <v/>
      </c>
      <c r="HX140" s="3" t="str">
        <f t="shared" ca="1" si="550"/>
        <v/>
      </c>
      <c r="HY140" s="37" t="e">
        <f t="shared" ca="1" si="691"/>
        <v>#N/A</v>
      </c>
      <c r="IA140" s="3" t="e">
        <f t="shared" ca="1" si="801"/>
        <v>#NUM!</v>
      </c>
      <c r="IB140" s="3" t="e">
        <f t="shared" ca="1" si="828"/>
        <v>#NUM!</v>
      </c>
      <c r="IC140" s="2" t="e">
        <f t="shared" ca="1" si="802"/>
        <v>#NUM!</v>
      </c>
      <c r="ID140" s="37" t="e">
        <f t="shared" ca="1" si="692"/>
        <v>#NUM!</v>
      </c>
      <c r="IE140" s="3" t="e">
        <f t="shared" ca="1" si="803"/>
        <v>#NUM!</v>
      </c>
      <c r="IF140" s="3" t="e">
        <f t="shared" ca="1" si="804"/>
        <v>#NUM!</v>
      </c>
      <c r="IG140" s="2" t="e">
        <f t="shared" ca="1" si="805"/>
        <v>#NUM!</v>
      </c>
      <c r="IH140" s="37" t="e">
        <f t="shared" ca="1" si="693"/>
        <v>#NUM!</v>
      </c>
      <c r="II140" s="3" t="e">
        <f t="shared" si="806"/>
        <v>#N/A</v>
      </c>
      <c r="IJ140" s="3" t="e">
        <f t="shared" si="807"/>
        <v>#N/A</v>
      </c>
      <c r="IK140" s="3" t="e">
        <f t="shared" ca="1" si="640"/>
        <v>#N/A</v>
      </c>
      <c r="IL140" s="3" t="e">
        <f t="shared" ca="1" si="558"/>
        <v>#N/A</v>
      </c>
      <c r="IM140" s="3" t="e">
        <f t="shared" ca="1" si="558"/>
        <v>#N/A</v>
      </c>
      <c r="IN140" s="3" t="e">
        <f t="shared" ca="1" si="558"/>
        <v>#N/A</v>
      </c>
      <c r="IO140" s="3" t="e">
        <f t="shared" ca="1" si="558"/>
        <v>#N/A</v>
      </c>
      <c r="IP140" s="3" t="e">
        <f t="shared" ca="1" si="559"/>
        <v>#N/A</v>
      </c>
      <c r="IQ140" s="3" t="e">
        <f t="shared" ca="1" si="559"/>
        <v>#N/A</v>
      </c>
      <c r="IR140" s="3" t="e">
        <f t="shared" ca="1" si="559"/>
        <v>#N/A</v>
      </c>
      <c r="IS140" s="3" t="e">
        <f t="shared" ca="1" si="559"/>
        <v>#N/A</v>
      </c>
      <c r="IT140" s="3" t="e">
        <f t="shared" ca="1" si="560"/>
        <v>#N/A</v>
      </c>
      <c r="IU140" s="3" t="e">
        <f t="shared" ca="1" si="560"/>
        <v>#N/A</v>
      </c>
      <c r="IV140" s="3" t="e">
        <f t="shared" ca="1" si="560"/>
        <v>#N/A</v>
      </c>
      <c r="IW140" s="3" t="e">
        <f t="shared" ca="1" si="560"/>
        <v>#N/A</v>
      </c>
      <c r="IX140" s="3" t="e">
        <f t="shared" ca="1" si="561"/>
        <v>#N/A</v>
      </c>
      <c r="IY140" s="3" t="e">
        <f t="shared" ca="1" si="561"/>
        <v>#N/A</v>
      </c>
      <c r="IZ140" s="37" t="e">
        <f t="shared" ca="1" si="694"/>
        <v>#N/A</v>
      </c>
      <c r="JB140" s="3" t="str">
        <f t="shared" si="808"/>
        <v/>
      </c>
      <c r="JC140" s="55" t="e">
        <f t="shared" si="695"/>
        <v>#NUM!</v>
      </c>
      <c r="JD140" s="41" t="e">
        <f t="shared" si="809"/>
        <v>#NUM!</v>
      </c>
      <c r="JE140" s="41" t="e">
        <f t="shared" si="810"/>
        <v>#NUM!</v>
      </c>
      <c r="JF140" s="3" t="e">
        <f t="shared" si="811"/>
        <v>#NUM!</v>
      </c>
      <c r="JG140" s="41" t="e">
        <f t="shared" si="812"/>
        <v>#NUM!</v>
      </c>
      <c r="JH140" s="41" t="e">
        <f t="shared" si="813"/>
        <v>#NUM!</v>
      </c>
      <c r="JJ140" s="37" t="e">
        <f t="shared" si="814"/>
        <v>#NUM!</v>
      </c>
      <c r="JL140" s="3" t="e">
        <f t="shared" si="815"/>
        <v>#NUM!</v>
      </c>
      <c r="JM140" s="3" t="e">
        <f t="shared" ca="1" si="829"/>
        <v>#NUM!</v>
      </c>
      <c r="JP140" s="37" t="e">
        <f t="shared" ca="1" si="816"/>
        <v>#NUM!</v>
      </c>
      <c r="JR140" s="37" t="str">
        <f t="shared" si="817"/>
        <v/>
      </c>
      <c r="JS140" s="3" t="str">
        <f t="shared" si="818"/>
        <v/>
      </c>
      <c r="JT140" s="3" t="str">
        <f t="shared" ca="1" si="638"/>
        <v xml:space="preserve"> </v>
      </c>
      <c r="JU140" s="3" t="str">
        <f t="shared" ca="1" si="552"/>
        <v/>
      </c>
      <c r="JV140" s="3" t="str">
        <f t="shared" ca="1" si="552"/>
        <v/>
      </c>
      <c r="JW140" s="3" t="str">
        <f t="shared" ca="1" si="552"/>
        <v/>
      </c>
      <c r="JX140" s="3" t="str">
        <f t="shared" ca="1" si="552"/>
        <v/>
      </c>
      <c r="JY140" s="3" t="str">
        <f t="shared" ca="1" si="553"/>
        <v/>
      </c>
      <c r="JZ140" s="3" t="str">
        <f t="shared" ca="1" si="553"/>
        <v/>
      </c>
      <c r="KA140" s="3" t="str">
        <f t="shared" ca="1" si="553"/>
        <v/>
      </c>
      <c r="KB140" s="3" t="e">
        <f t="shared" ca="1" si="819"/>
        <v>#N/A</v>
      </c>
      <c r="KC140" s="3" t="str">
        <f t="shared" ca="1" si="639"/>
        <v xml:space="preserve"> </v>
      </c>
      <c r="KD140" s="3" t="str">
        <f t="shared" ca="1" si="555"/>
        <v/>
      </c>
      <c r="KE140" s="3" t="str">
        <f t="shared" ca="1" si="555"/>
        <v/>
      </c>
      <c r="KF140" s="3" t="str">
        <f t="shared" ca="1" si="555"/>
        <v/>
      </c>
      <c r="KG140" s="3" t="str">
        <f t="shared" ca="1" si="555"/>
        <v/>
      </c>
      <c r="KH140" s="3" t="str">
        <f t="shared" ca="1" si="556"/>
        <v/>
      </c>
      <c r="KI140" s="3" t="str">
        <f t="shared" ca="1" si="556"/>
        <v/>
      </c>
      <c r="KJ140" s="3" t="str">
        <f t="shared" ca="1" si="556"/>
        <v/>
      </c>
      <c r="KK140" s="3" t="e">
        <f t="shared" ca="1" si="820"/>
        <v>#N/A</v>
      </c>
      <c r="KU140" s="3" t="e">
        <f t="shared" si="821"/>
        <v>#NUM!</v>
      </c>
      <c r="KV140" s="3" t="e">
        <f t="shared" si="822"/>
        <v>#NUM!</v>
      </c>
      <c r="KW140" s="3" t="e">
        <f t="shared" ca="1" si="641"/>
        <v>#NUM!</v>
      </c>
      <c r="KX140" s="3" t="e">
        <f t="shared" ca="1" si="563"/>
        <v>#NUM!</v>
      </c>
      <c r="KY140" s="3" t="e">
        <f t="shared" ca="1" si="563"/>
        <v>#NUM!</v>
      </c>
      <c r="KZ140" s="3" t="e">
        <f t="shared" ca="1" si="563"/>
        <v>#NUM!</v>
      </c>
      <c r="LA140" s="3" t="e">
        <f t="shared" ca="1" si="563"/>
        <v>#NUM!</v>
      </c>
      <c r="LB140" s="3" t="e">
        <f t="shared" ca="1" si="564"/>
        <v>#NUM!</v>
      </c>
      <c r="LC140" s="3" t="e">
        <f t="shared" ca="1" si="564"/>
        <v>#NUM!</v>
      </c>
      <c r="LD140" s="3" t="e">
        <f t="shared" ca="1" si="564"/>
        <v>#NUM!</v>
      </c>
      <c r="LE140" s="3" t="e">
        <f t="shared" ca="1" si="564"/>
        <v>#NUM!</v>
      </c>
      <c r="LF140" s="3" t="e">
        <f t="shared" ca="1" si="565"/>
        <v>#NUM!</v>
      </c>
      <c r="LG140" s="3" t="e">
        <f t="shared" ca="1" si="565"/>
        <v>#NUM!</v>
      </c>
      <c r="LH140" s="3" t="e">
        <f t="shared" ca="1" si="565"/>
        <v>#NUM!</v>
      </c>
      <c r="LI140" s="3" t="e">
        <f t="shared" ca="1" si="565"/>
        <v>#NUM!</v>
      </c>
      <c r="LJ140" s="3" t="e">
        <f t="shared" ca="1" si="566"/>
        <v>#NUM!</v>
      </c>
      <c r="LK140" s="3" t="e">
        <f t="shared" ca="1" si="566"/>
        <v>#NUM!</v>
      </c>
      <c r="LL140" s="37" t="e">
        <f t="shared" ca="1" si="696"/>
        <v>#NUM!</v>
      </c>
    </row>
    <row r="141" spans="1:324" s="3" customFormat="1">
      <c r="A141" s="42" t="e">
        <f>IF(D141="","",Data!C149)</f>
        <v>#N/A</v>
      </c>
      <c r="B141" s="5" t="e">
        <f>IF(D141="","",Data!B149)</f>
        <v>#N/A</v>
      </c>
      <c r="C141" s="3">
        <v>133</v>
      </c>
      <c r="D141" s="3" t="e">
        <f>IF(Data!C149="", NA(), Data!C149)</f>
        <v>#N/A</v>
      </c>
      <c r="E141" s="3" t="str">
        <f>IF(Data!C149="", " ", Data!D149)</f>
        <v xml:space="preserve"> </v>
      </c>
      <c r="F141" s="3" t="str">
        <f>IF(E141=" "," ",Data!F$26)</f>
        <v xml:space="preserve"> </v>
      </c>
      <c r="G141" s="3" t="str">
        <f>IF($C141&lt;Data!$F$37,"x"," ")</f>
        <v xml:space="preserve"> </v>
      </c>
      <c r="H141" s="3" t="e">
        <f>IF(I141="",#REF!,I141)</f>
        <v>#N/A</v>
      </c>
      <c r="I141" s="2" t="e">
        <f t="shared" si="697"/>
        <v>#N/A</v>
      </c>
      <c r="J141" s="3" t="str">
        <f>IF(AND(Data!$F$37&lt;&gt;""),IF(AD141=$E141,1,""))</f>
        <v/>
      </c>
      <c r="K141" s="3">
        <f>IF(AND(Data!$F$40&lt;&gt;""),IF(AE141=$E141,2,""))</f>
        <v>2</v>
      </c>
      <c r="L141" s="3" t="str">
        <f>IF(AND(Data!$F$43&lt;&gt;""),IF(AF141=$E141,3,""))</f>
        <v/>
      </c>
      <c r="M141" s="3" t="str">
        <f>IF(AND(Data!$F$46&lt;&gt;""),IF(AG141=$E141,4,""))</f>
        <v/>
      </c>
      <c r="N141" s="3" t="str">
        <f>IF(AND(Data!$F$49&lt;&gt;""),IF(AH141=$E141,5,""))</f>
        <v/>
      </c>
      <c r="O141" s="3" t="str">
        <f>IF(AND(Calc!$LQ$3&lt;&gt;""),IF(AI141=$E141,6,""))</f>
        <v/>
      </c>
      <c r="P141" s="3">
        <f t="shared" si="698"/>
        <v>2</v>
      </c>
      <c r="Q141" s="3">
        <f t="shared" si="699"/>
        <v>2</v>
      </c>
      <c r="R141" s="3" t="str">
        <f t="shared" si="700"/>
        <v/>
      </c>
      <c r="S141" s="3" t="str">
        <f t="shared" si="701"/>
        <v/>
      </c>
      <c r="T141" s="3" t="str">
        <f t="shared" si="702"/>
        <v/>
      </c>
      <c r="U141" s="3">
        <f t="shared" si="703"/>
        <v>2</v>
      </c>
      <c r="V141" s="3">
        <f t="shared" si="704"/>
        <v>2</v>
      </c>
      <c r="W141" s="3" t="str">
        <f t="shared" si="705"/>
        <v/>
      </c>
      <c r="X141" s="3" t="str">
        <f t="shared" si="706"/>
        <v/>
      </c>
      <c r="Y141" s="3">
        <f t="shared" si="707"/>
        <v>2</v>
      </c>
      <c r="Z141" s="3">
        <f t="shared" si="708"/>
        <v>2</v>
      </c>
      <c r="AA141" s="3" t="str">
        <f t="shared" si="709"/>
        <v/>
      </c>
      <c r="AB141" s="3">
        <f t="shared" si="710"/>
        <v>2</v>
      </c>
      <c r="AC141" s="49">
        <f t="shared" si="711"/>
        <v>2</v>
      </c>
      <c r="AD141" s="3" t="str">
        <f>IF($C141&lt;Data!$F$37,E141,"")</f>
        <v/>
      </c>
      <c r="AE141" s="3" t="str">
        <f>IF(AND($C141&gt;=Data!$F$37),IF($C141&lt;Data!$F$40,E141,""))</f>
        <v xml:space="preserve"> </v>
      </c>
      <c r="AF141" s="3" t="b">
        <f>IF(AND($C141&gt;=Data!$F$40),IF($C141&lt;Data!$F$43,E141,""))</f>
        <v>0</v>
      </c>
      <c r="AG141" s="3" t="b">
        <f>IF(AND($C141&gt;=Data!$F$43),IF($C141&lt;Data!$F$46,E141,""))</f>
        <v>0</v>
      </c>
      <c r="AH141" s="3" t="b">
        <f>IF(AND($C141&gt;=Data!$F$46),IF($C141&lt;Data!$F$49,E141,""))</f>
        <v>0</v>
      </c>
      <c r="AI141" s="3" t="b">
        <f>IF(AND($C141&gt;=Data!$F$49),IF($C141&lt;=Calc!$LQ$3,E141,""))</f>
        <v>0</v>
      </c>
      <c r="AJ141" s="3" t="str">
        <f t="shared" si="643"/>
        <v xml:space="preserve"> </v>
      </c>
      <c r="AK141" s="3" t="str">
        <f t="shared" si="644"/>
        <v/>
      </c>
      <c r="AL141" s="3" t="e">
        <f t="shared" si="712"/>
        <v>#NUM!</v>
      </c>
      <c r="AM141" s="3" t="str">
        <f t="shared" si="713"/>
        <v/>
      </c>
      <c r="AN141" s="3" t="str">
        <f t="shared" si="714"/>
        <v/>
      </c>
      <c r="AO141" s="3" t="str">
        <f t="shared" si="715"/>
        <v/>
      </c>
      <c r="AP141" s="3" t="str">
        <f t="shared" si="716"/>
        <v/>
      </c>
      <c r="AQ141" s="3" t="e">
        <f t="shared" si="632"/>
        <v>#NUM!</v>
      </c>
      <c r="AR141" s="3" t="e">
        <f t="shared" si="633"/>
        <v>#NUM!</v>
      </c>
      <c r="AS141" s="3" t="str">
        <f t="shared" si="634"/>
        <v/>
      </c>
      <c r="AT141" s="3" t="str">
        <f t="shared" si="717"/>
        <v/>
      </c>
      <c r="AU141" s="3" t="str">
        <f t="shared" si="718"/>
        <v/>
      </c>
      <c r="AV141" s="3" t="e">
        <f t="shared" si="719"/>
        <v>#NUM!</v>
      </c>
      <c r="AW141" s="3" t="e">
        <f t="shared" si="720"/>
        <v>#NUM!</v>
      </c>
      <c r="AX141" s="3" t="str">
        <f t="shared" si="721"/>
        <v/>
      </c>
      <c r="AY141" s="3" t="str">
        <f t="shared" si="722"/>
        <v/>
      </c>
      <c r="AZ141" s="3" t="e">
        <f t="shared" si="723"/>
        <v>#NUM!</v>
      </c>
      <c r="BA141" s="3" t="e">
        <f t="shared" si="724"/>
        <v>#NUM!</v>
      </c>
      <c r="BB141" s="3" t="str">
        <f t="shared" si="725"/>
        <v/>
      </c>
      <c r="BC141" s="3" t="e">
        <f t="shared" si="726"/>
        <v>#NUM!</v>
      </c>
      <c r="BD141" s="3" t="e">
        <f t="shared" si="727"/>
        <v>#NUM!</v>
      </c>
      <c r="BE141" s="3" t="e">
        <f t="shared" si="728"/>
        <v>#NUM!</v>
      </c>
      <c r="BF141" s="9" t="e">
        <f t="shared" si="645"/>
        <v>#N/A</v>
      </c>
      <c r="BG141" s="3" t="e">
        <f t="shared" si="646"/>
        <v>#N/A</v>
      </c>
      <c r="BH141" s="3" t="e">
        <f t="shared" si="642"/>
        <v>#N/A</v>
      </c>
      <c r="BI141" s="3" t="e">
        <f t="shared" si="729"/>
        <v>#NUM!</v>
      </c>
      <c r="BJ141" s="44" t="str">
        <f t="shared" si="730"/>
        <v/>
      </c>
      <c r="BK141" s="52">
        <f t="shared" si="647"/>
        <v>2</v>
      </c>
      <c r="BL141" s="52" t="str">
        <f t="shared" ca="1" si="635"/>
        <v xml:space="preserve"> </v>
      </c>
      <c r="BM141" s="52" t="str">
        <f t="shared" ca="1" si="539"/>
        <v xml:space="preserve"> </v>
      </c>
      <c r="BN141" s="52" t="str">
        <f t="shared" ca="1" si="539"/>
        <v xml:space="preserve"> </v>
      </c>
      <c r="BO141" s="52" t="str">
        <f t="shared" ca="1" si="539"/>
        <v xml:space="preserve"> </v>
      </c>
      <c r="BP141" s="52" t="str">
        <f t="shared" ref="BP141:BQ204" ca="1" si="831">IF(BO142=1,1," ")</f>
        <v xml:space="preserve"> </v>
      </c>
      <c r="BQ141" s="52" t="str">
        <f t="shared" ca="1" si="540"/>
        <v xml:space="preserve"> </v>
      </c>
      <c r="BR141" s="52" t="e">
        <f t="shared" ca="1" si="648"/>
        <v>#N/A</v>
      </c>
      <c r="BS141" s="52"/>
      <c r="BT141" s="3" t="str">
        <f t="shared" si="649"/>
        <v/>
      </c>
      <c r="BU141" s="3">
        <f t="shared" si="650"/>
        <v>0</v>
      </c>
      <c r="BV141" s="3">
        <f t="shared" si="731"/>
        <v>1</v>
      </c>
      <c r="BW141" s="3">
        <f t="shared" si="732"/>
        <v>0</v>
      </c>
      <c r="BX141" s="3" t="str">
        <f t="shared" ca="1" si="651"/>
        <v xml:space="preserve"> </v>
      </c>
      <c r="BY141" s="3" t="str">
        <f t="shared" ca="1" si="541"/>
        <v/>
      </c>
      <c r="BZ141" s="3" t="str">
        <f t="shared" ca="1" si="541"/>
        <v/>
      </c>
      <c r="CA141" s="3" t="str">
        <f t="shared" ca="1" si="541"/>
        <v/>
      </c>
      <c r="CB141" s="3" t="str">
        <f t="shared" ref="CB141:CC204" ca="1" si="832">IF(CA142=1,1,"")</f>
        <v/>
      </c>
      <c r="CC141" s="3" t="str">
        <f t="shared" ca="1" si="542"/>
        <v/>
      </c>
      <c r="CD141" s="3" t="str">
        <f t="shared" ca="1" si="652"/>
        <v/>
      </c>
      <c r="CE141" s="3" t="str">
        <f t="shared" ca="1" si="653"/>
        <v/>
      </c>
      <c r="CF141" s="3" t="str">
        <f t="shared" si="654"/>
        <v/>
      </c>
      <c r="CG141" s="37" t="e">
        <f t="shared" ca="1" si="655"/>
        <v>#N/A</v>
      </c>
      <c r="CH141" s="3" t="str">
        <f t="shared" si="656"/>
        <v/>
      </c>
      <c r="CI141" s="3">
        <f t="shared" si="733"/>
        <v>0</v>
      </c>
      <c r="CJ141" s="3">
        <f t="shared" si="823"/>
        <v>1</v>
      </c>
      <c r="CK141" s="3">
        <f t="shared" si="734"/>
        <v>0</v>
      </c>
      <c r="CL141" s="3" t="str">
        <f t="shared" ca="1" si="657"/>
        <v xml:space="preserve"> </v>
      </c>
      <c r="CM141" s="3" t="str">
        <f t="shared" ca="1" si="543"/>
        <v/>
      </c>
      <c r="CN141" s="3" t="str">
        <f t="shared" ca="1" si="543"/>
        <v/>
      </c>
      <c r="CO141" s="3" t="str">
        <f t="shared" ca="1" si="543"/>
        <v/>
      </c>
      <c r="CP141" s="3" t="str">
        <f t="shared" ref="CP141:CQ204" ca="1" si="833">IF(CO142=1,1,"")</f>
        <v/>
      </c>
      <c r="CQ141" s="3" t="str">
        <f t="shared" ca="1" si="544"/>
        <v/>
      </c>
      <c r="CR141" s="3" t="str">
        <f t="shared" ca="1" si="735"/>
        <v/>
      </c>
      <c r="CS141" s="3" t="str">
        <f t="shared" ca="1" si="658"/>
        <v/>
      </c>
      <c r="CT141" s="3" t="str">
        <f t="shared" si="736"/>
        <v/>
      </c>
      <c r="CU141" s="37" t="e">
        <f t="shared" ca="1" si="737"/>
        <v>#N/A</v>
      </c>
      <c r="CW141" s="3" t="str">
        <f t="shared" ca="1" si="738"/>
        <v/>
      </c>
      <c r="CX141" s="3">
        <f t="shared" ca="1" si="824"/>
        <v>0</v>
      </c>
      <c r="CY141" s="2">
        <f t="shared" ca="1" si="739"/>
        <v>0</v>
      </c>
      <c r="CZ141" s="3" t="str">
        <f t="shared" ca="1" si="659"/>
        <v/>
      </c>
      <c r="DA141" s="3" t="str">
        <f t="shared" ca="1" si="660"/>
        <v/>
      </c>
      <c r="DB141" s="3" t="str">
        <f t="shared" ca="1" si="661"/>
        <v/>
      </c>
      <c r="DC141" s="3" t="str">
        <f t="shared" ca="1" si="662"/>
        <v/>
      </c>
      <c r="DD141" s="37" t="e">
        <f t="shared" ca="1" si="663"/>
        <v>#N/A</v>
      </c>
      <c r="DE141" s="3" t="str">
        <f t="shared" ca="1" si="740"/>
        <v/>
      </c>
      <c r="DF141" s="3">
        <f t="shared" ca="1" si="825"/>
        <v>0</v>
      </c>
      <c r="DG141" s="2">
        <f t="shared" ca="1" si="741"/>
        <v>0</v>
      </c>
      <c r="DH141" s="3" t="str">
        <f t="shared" ca="1" si="664"/>
        <v/>
      </c>
      <c r="DI141" s="3" t="str">
        <f t="shared" ca="1" si="568"/>
        <v/>
      </c>
      <c r="DJ141" s="3" t="str">
        <f t="shared" ca="1" si="665"/>
        <v/>
      </c>
      <c r="DK141" s="3" t="str">
        <f t="shared" ca="1" si="742"/>
        <v/>
      </c>
      <c r="DL141" s="37" t="e">
        <f t="shared" ca="1" si="666"/>
        <v>#N/A</v>
      </c>
      <c r="DN141" s="2" t="str">
        <f t="shared" si="667"/>
        <v xml:space="preserve"> </v>
      </c>
      <c r="DO141" s="3" t="str">
        <f t="shared" si="743"/>
        <v xml:space="preserve"> </v>
      </c>
      <c r="DP141" s="3" t="str">
        <f t="shared" si="744"/>
        <v xml:space="preserve"> </v>
      </c>
      <c r="DT141" s="37" t="e">
        <f t="shared" si="668"/>
        <v>#N/A</v>
      </c>
      <c r="DU141" s="7">
        <v>134</v>
      </c>
      <c r="DV141" s="7">
        <v>56</v>
      </c>
      <c r="DW141" s="7">
        <v>78</v>
      </c>
      <c r="DX141" s="7"/>
      <c r="DY141" s="7" t="e">
        <f t="shared" si="669"/>
        <v>#NUM!</v>
      </c>
      <c r="DZ141" s="7" t="e">
        <f t="shared" si="670"/>
        <v>#NUM!</v>
      </c>
      <c r="EA141" s="7" t="e">
        <f t="shared" si="671"/>
        <v>#NUM!</v>
      </c>
      <c r="EB141" s="7" t="e">
        <f t="shared" si="745"/>
        <v>#NUM!</v>
      </c>
      <c r="EC141" s="3" t="e">
        <f t="shared" si="672"/>
        <v>#NUM!</v>
      </c>
      <c r="ED141" s="3" t="str">
        <f t="shared" si="746"/>
        <v/>
      </c>
      <c r="EE141" s="3" t="e">
        <f t="shared" si="747"/>
        <v>#DIV/0!</v>
      </c>
      <c r="EF141" s="3" t="str">
        <f t="shared" si="748"/>
        <v/>
      </c>
      <c r="EG141" s="3" t="str">
        <f t="shared" si="749"/>
        <v/>
      </c>
      <c r="EH141" s="3" t="str">
        <f t="shared" si="750"/>
        <v/>
      </c>
      <c r="EI141" s="3" t="str">
        <f t="shared" si="751"/>
        <v/>
      </c>
      <c r="EJ141" s="3" t="e">
        <f t="shared" si="752"/>
        <v>#DIV/0!</v>
      </c>
      <c r="EK141" s="3" t="e">
        <f t="shared" si="753"/>
        <v>#DIV/0!</v>
      </c>
      <c r="EL141" s="3" t="str">
        <f t="shared" si="754"/>
        <v/>
      </c>
      <c r="EM141" s="3" t="str">
        <f t="shared" si="755"/>
        <v/>
      </c>
      <c r="EN141" s="3" t="str">
        <f t="shared" si="756"/>
        <v/>
      </c>
      <c r="EO141" s="3" t="e">
        <f t="shared" si="757"/>
        <v>#DIV/0!</v>
      </c>
      <c r="EP141" s="3" t="e">
        <f t="shared" si="758"/>
        <v>#DIV/0!</v>
      </c>
      <c r="EQ141" s="3" t="str">
        <f t="shared" si="759"/>
        <v/>
      </c>
      <c r="ER141" s="3" t="str">
        <f t="shared" si="760"/>
        <v/>
      </c>
      <c r="ES141" s="3" t="e">
        <f t="shared" si="761"/>
        <v>#DIV/0!</v>
      </c>
      <c r="ET141" s="3" t="e">
        <f t="shared" si="762"/>
        <v>#DIV/0!</v>
      </c>
      <c r="EU141" s="3" t="str">
        <f t="shared" si="763"/>
        <v/>
      </c>
      <c r="EV141" s="3" t="e">
        <f t="shared" si="764"/>
        <v>#DIV/0!</v>
      </c>
      <c r="EW141" s="3" t="e">
        <f t="shared" si="765"/>
        <v>#DIV/0!</v>
      </c>
      <c r="EX141" s="3" t="e">
        <f t="shared" si="766"/>
        <v>#NUM!</v>
      </c>
      <c r="EZ141" s="40">
        <f t="shared" si="673"/>
        <v>1</v>
      </c>
      <c r="FA141" s="9" t="e">
        <f t="shared" si="674"/>
        <v>#NUM!</v>
      </c>
      <c r="FB141" s="9" t="e">
        <f t="shared" si="675"/>
        <v>#N/A</v>
      </c>
      <c r="FC141" s="9" t="e">
        <f t="shared" si="676"/>
        <v>#N/A</v>
      </c>
      <c r="FD141" s="9" t="e">
        <f t="shared" si="677"/>
        <v>#N/A</v>
      </c>
      <c r="FE141" s="3" t="e">
        <f t="shared" si="767"/>
        <v>#NUM!</v>
      </c>
      <c r="FG141" s="3" t="str">
        <f t="shared" si="768"/>
        <v/>
      </c>
      <c r="FH141" s="3" t="e">
        <f t="shared" si="769"/>
        <v>#DIV/0!</v>
      </c>
      <c r="FI141" s="3" t="str">
        <f t="shared" si="770"/>
        <v/>
      </c>
      <c r="FJ141" s="3" t="str">
        <f t="shared" si="771"/>
        <v/>
      </c>
      <c r="FK141" s="3" t="str">
        <f t="shared" si="772"/>
        <v/>
      </c>
      <c r="FL141" s="3" t="str">
        <f t="shared" si="773"/>
        <v/>
      </c>
      <c r="FM141" s="3" t="e">
        <f t="shared" si="774"/>
        <v>#DIV/0!</v>
      </c>
      <c r="FN141" s="3" t="e">
        <f t="shared" si="775"/>
        <v>#DIV/0!</v>
      </c>
      <c r="FO141" s="3" t="str">
        <f t="shared" si="776"/>
        <v/>
      </c>
      <c r="FP141" s="3" t="str">
        <f t="shared" si="777"/>
        <v/>
      </c>
      <c r="FQ141" s="3" t="str">
        <f t="shared" si="778"/>
        <v/>
      </c>
      <c r="FR141" s="3" t="e">
        <f t="shared" si="779"/>
        <v>#DIV/0!</v>
      </c>
      <c r="FS141" s="3" t="e">
        <f t="shared" si="780"/>
        <v>#DIV/0!</v>
      </c>
      <c r="FT141" s="3" t="str">
        <f t="shared" si="781"/>
        <v/>
      </c>
      <c r="FU141" s="3" t="str">
        <f t="shared" si="782"/>
        <v/>
      </c>
      <c r="FV141" s="3" t="e">
        <f t="shared" si="783"/>
        <v>#DIV/0!</v>
      </c>
      <c r="FW141" s="3" t="e">
        <f t="shared" si="784"/>
        <v>#DIV/0!</v>
      </c>
      <c r="FX141" s="3" t="str">
        <f t="shared" si="785"/>
        <v/>
      </c>
      <c r="FY141" s="3" t="e">
        <f t="shared" si="786"/>
        <v>#DIV/0!</v>
      </c>
      <c r="FZ141" s="3" t="e">
        <f t="shared" si="787"/>
        <v>#DIV/0!</v>
      </c>
      <c r="GA141" s="3" t="e">
        <f t="shared" si="788"/>
        <v>#NUM!</v>
      </c>
      <c r="GB141" s="3" t="str">
        <f t="shared" si="789"/>
        <v/>
      </c>
      <c r="GC141" s="3" t="str">
        <f t="shared" si="790"/>
        <v/>
      </c>
      <c r="GD141" s="3" t="str">
        <f t="shared" si="791"/>
        <v/>
      </c>
      <c r="GE141" s="3" t="str">
        <f t="shared" si="792"/>
        <v/>
      </c>
      <c r="GF141" s="3" t="str">
        <f t="shared" si="793"/>
        <v/>
      </c>
      <c r="GG141" s="3" t="str">
        <f t="shared" si="794"/>
        <v/>
      </c>
      <c r="GI141" s="9" t="str">
        <f t="shared" si="826"/>
        <v/>
      </c>
      <c r="GJ141" s="9" t="str">
        <f t="shared" si="795"/>
        <v/>
      </c>
      <c r="GK141" s="9" t="str">
        <f t="shared" si="796"/>
        <v/>
      </c>
      <c r="GL141" s="41" t="e">
        <f t="shared" si="797"/>
        <v>#DIV/0!</v>
      </c>
      <c r="GM141" s="41" t="e">
        <f t="shared" si="798"/>
        <v>#DIV/0!</v>
      </c>
      <c r="GN141" s="41" t="e">
        <f t="shared" si="678"/>
        <v>#N/A</v>
      </c>
      <c r="GO141" s="41" t="e">
        <f t="shared" si="679"/>
        <v>#N/A</v>
      </c>
      <c r="GP141" s="3" t="e">
        <f t="shared" si="799"/>
        <v>#NUM!</v>
      </c>
      <c r="GQ141" s="55" t="e">
        <f t="shared" si="680"/>
        <v>#NUM!</v>
      </c>
      <c r="GR141" s="55" t="e">
        <f t="shared" si="681"/>
        <v>#NUM!</v>
      </c>
      <c r="GS141" s="3" t="e">
        <f t="shared" si="682"/>
        <v>#NUM!</v>
      </c>
      <c r="GT141" s="3" t="e">
        <f t="shared" si="683"/>
        <v>#NUM!</v>
      </c>
      <c r="GU141" s="3" t="e">
        <f t="shared" si="684"/>
        <v>#NUM!</v>
      </c>
      <c r="GV141" s="3" t="e">
        <f t="shared" si="685"/>
        <v>#NUM!</v>
      </c>
      <c r="GX141" s="37" t="e">
        <f t="shared" si="686"/>
        <v>#NUM!</v>
      </c>
      <c r="GZ141" s="3" t="e">
        <f t="shared" si="687"/>
        <v>#NUM!</v>
      </c>
      <c r="HA141" s="3" t="e">
        <f t="shared" ca="1" si="827"/>
        <v>#NUM!</v>
      </c>
      <c r="HB141" s="2" t="e">
        <f t="shared" ca="1" si="830"/>
        <v>#NUM!</v>
      </c>
      <c r="HC141" s="2" t="e">
        <f t="shared" ref="HC141:HC204" ca="1" si="834">IF(AND(OR(HA141=1, HB141=1), GZ141=1), 1,"")</f>
        <v>#NUM!</v>
      </c>
      <c r="HD141" s="39" t="e">
        <f t="shared" ca="1" si="800"/>
        <v>#NUM!</v>
      </c>
      <c r="HF141" s="3" t="str">
        <f t="shared" si="688"/>
        <v/>
      </c>
      <c r="HG141" s="3" t="str">
        <f t="shared" si="689"/>
        <v/>
      </c>
      <c r="HH141" s="3" t="str">
        <f t="shared" ca="1" si="636"/>
        <v xml:space="preserve"> </v>
      </c>
      <c r="HI141" s="3" t="str">
        <f t="shared" ca="1" si="546"/>
        <v/>
      </c>
      <c r="HJ141" s="3" t="str">
        <f t="shared" ca="1" si="546"/>
        <v/>
      </c>
      <c r="HK141" s="3" t="str">
        <f t="shared" ca="1" si="546"/>
        <v/>
      </c>
      <c r="HL141" s="3" t="str">
        <f t="shared" ca="1" si="546"/>
        <v/>
      </c>
      <c r="HM141" s="3" t="str">
        <f t="shared" ca="1" si="547"/>
        <v/>
      </c>
      <c r="HN141" s="3" t="str">
        <f t="shared" ca="1" si="547"/>
        <v/>
      </c>
      <c r="HO141" s="3" t="str">
        <f t="shared" ca="1" si="547"/>
        <v/>
      </c>
      <c r="HP141" s="37" t="e">
        <f t="shared" ca="1" si="690"/>
        <v>#N/A</v>
      </c>
      <c r="HQ141" s="3" t="str">
        <f t="shared" ca="1" si="637"/>
        <v xml:space="preserve"> </v>
      </c>
      <c r="HR141" s="3" t="str">
        <f t="shared" ca="1" si="549"/>
        <v/>
      </c>
      <c r="HS141" s="3" t="str">
        <f t="shared" ca="1" si="549"/>
        <v/>
      </c>
      <c r="HT141" s="3" t="str">
        <f t="shared" ca="1" si="549"/>
        <v/>
      </c>
      <c r="HU141" s="3" t="str">
        <f t="shared" ca="1" si="549"/>
        <v/>
      </c>
      <c r="HV141" s="3" t="str">
        <f t="shared" ca="1" si="550"/>
        <v/>
      </c>
      <c r="HW141" s="3" t="str">
        <f t="shared" ca="1" si="550"/>
        <v/>
      </c>
      <c r="HX141" s="3" t="str">
        <f t="shared" ca="1" si="550"/>
        <v/>
      </c>
      <c r="HY141" s="37" t="e">
        <f t="shared" ca="1" si="691"/>
        <v>#N/A</v>
      </c>
      <c r="IA141" s="3" t="e">
        <f t="shared" ca="1" si="801"/>
        <v>#NUM!</v>
      </c>
      <c r="IB141" s="3" t="e">
        <f t="shared" ca="1" si="828"/>
        <v>#NUM!</v>
      </c>
      <c r="IC141" s="2" t="e">
        <f t="shared" ca="1" si="802"/>
        <v>#NUM!</v>
      </c>
      <c r="ID141" s="37" t="e">
        <f t="shared" ca="1" si="692"/>
        <v>#NUM!</v>
      </c>
      <c r="IE141" s="3" t="e">
        <f t="shared" ca="1" si="803"/>
        <v>#NUM!</v>
      </c>
      <c r="IF141" s="3" t="e">
        <f t="shared" ca="1" si="804"/>
        <v>#NUM!</v>
      </c>
      <c r="IG141" s="2" t="e">
        <f t="shared" ca="1" si="805"/>
        <v>#NUM!</v>
      </c>
      <c r="IH141" s="37" t="e">
        <f t="shared" ca="1" si="693"/>
        <v>#NUM!</v>
      </c>
      <c r="II141" s="3" t="e">
        <f t="shared" si="806"/>
        <v>#N/A</v>
      </c>
      <c r="IJ141" s="3" t="e">
        <f t="shared" si="807"/>
        <v>#N/A</v>
      </c>
      <c r="IK141" s="3" t="e">
        <f t="shared" ca="1" si="640"/>
        <v>#N/A</v>
      </c>
      <c r="IL141" s="3" t="e">
        <f t="shared" ca="1" si="558"/>
        <v>#N/A</v>
      </c>
      <c r="IM141" s="3" t="e">
        <f t="shared" ca="1" si="558"/>
        <v>#N/A</v>
      </c>
      <c r="IN141" s="3" t="e">
        <f t="shared" ca="1" si="558"/>
        <v>#N/A</v>
      </c>
      <c r="IO141" s="3" t="e">
        <f t="shared" ca="1" si="558"/>
        <v>#N/A</v>
      </c>
      <c r="IP141" s="3" t="e">
        <f t="shared" ca="1" si="559"/>
        <v>#N/A</v>
      </c>
      <c r="IQ141" s="3" t="e">
        <f t="shared" ca="1" si="559"/>
        <v>#N/A</v>
      </c>
      <c r="IR141" s="3" t="e">
        <f t="shared" ca="1" si="559"/>
        <v>#N/A</v>
      </c>
      <c r="IS141" s="3" t="e">
        <f t="shared" ca="1" si="559"/>
        <v>#N/A</v>
      </c>
      <c r="IT141" s="3" t="e">
        <f t="shared" ca="1" si="560"/>
        <v>#N/A</v>
      </c>
      <c r="IU141" s="3" t="e">
        <f t="shared" ca="1" si="560"/>
        <v>#N/A</v>
      </c>
      <c r="IV141" s="3" t="e">
        <f t="shared" ca="1" si="560"/>
        <v>#N/A</v>
      </c>
      <c r="IW141" s="3" t="e">
        <f t="shared" ca="1" si="560"/>
        <v>#N/A</v>
      </c>
      <c r="IX141" s="3" t="e">
        <f t="shared" ca="1" si="561"/>
        <v>#N/A</v>
      </c>
      <c r="IY141" s="3" t="e">
        <f t="shared" ca="1" si="561"/>
        <v>#N/A</v>
      </c>
      <c r="IZ141" s="37" t="e">
        <f t="shared" ca="1" si="694"/>
        <v>#N/A</v>
      </c>
      <c r="JB141" s="3" t="str">
        <f t="shared" si="808"/>
        <v/>
      </c>
      <c r="JC141" s="55" t="e">
        <f t="shared" si="695"/>
        <v>#NUM!</v>
      </c>
      <c r="JD141" s="41" t="e">
        <f t="shared" si="809"/>
        <v>#NUM!</v>
      </c>
      <c r="JE141" s="41" t="e">
        <f t="shared" si="810"/>
        <v>#NUM!</v>
      </c>
      <c r="JF141" s="3" t="e">
        <f t="shared" si="811"/>
        <v>#NUM!</v>
      </c>
      <c r="JG141" s="41" t="e">
        <f t="shared" si="812"/>
        <v>#NUM!</v>
      </c>
      <c r="JH141" s="41" t="e">
        <f t="shared" si="813"/>
        <v>#NUM!</v>
      </c>
      <c r="JJ141" s="37" t="e">
        <f t="shared" si="814"/>
        <v>#NUM!</v>
      </c>
      <c r="JL141" s="3" t="e">
        <f t="shared" si="815"/>
        <v>#NUM!</v>
      </c>
      <c r="JM141" s="3" t="e">
        <f t="shared" ca="1" si="829"/>
        <v>#NUM!</v>
      </c>
      <c r="JP141" s="37" t="e">
        <f t="shared" ca="1" si="816"/>
        <v>#NUM!</v>
      </c>
      <c r="JR141" s="37" t="str">
        <f t="shared" si="817"/>
        <v/>
      </c>
      <c r="JS141" s="3" t="str">
        <f t="shared" si="818"/>
        <v/>
      </c>
      <c r="JT141" s="3" t="str">
        <f t="shared" ca="1" si="638"/>
        <v xml:space="preserve"> </v>
      </c>
      <c r="JU141" s="3" t="str">
        <f t="shared" ca="1" si="552"/>
        <v/>
      </c>
      <c r="JV141" s="3" t="str">
        <f t="shared" ca="1" si="552"/>
        <v/>
      </c>
      <c r="JW141" s="3" t="str">
        <f t="shared" ca="1" si="552"/>
        <v/>
      </c>
      <c r="JX141" s="3" t="str">
        <f t="shared" ca="1" si="552"/>
        <v/>
      </c>
      <c r="JY141" s="3" t="str">
        <f t="shared" ca="1" si="553"/>
        <v/>
      </c>
      <c r="JZ141" s="3" t="str">
        <f t="shared" ca="1" si="553"/>
        <v/>
      </c>
      <c r="KA141" s="3" t="str">
        <f t="shared" ca="1" si="553"/>
        <v/>
      </c>
      <c r="KB141" s="3" t="e">
        <f t="shared" ca="1" si="819"/>
        <v>#N/A</v>
      </c>
      <c r="KC141" s="3" t="str">
        <f t="shared" ca="1" si="639"/>
        <v xml:space="preserve"> </v>
      </c>
      <c r="KD141" s="3" t="str">
        <f t="shared" ca="1" si="555"/>
        <v/>
      </c>
      <c r="KE141" s="3" t="str">
        <f t="shared" ca="1" si="555"/>
        <v/>
      </c>
      <c r="KF141" s="3" t="str">
        <f t="shared" ca="1" si="555"/>
        <v/>
      </c>
      <c r="KG141" s="3" t="str">
        <f t="shared" ca="1" si="555"/>
        <v/>
      </c>
      <c r="KH141" s="3" t="str">
        <f t="shared" ca="1" si="556"/>
        <v/>
      </c>
      <c r="KI141" s="3" t="str">
        <f t="shared" ca="1" si="556"/>
        <v/>
      </c>
      <c r="KJ141" s="3" t="str">
        <f t="shared" ca="1" si="556"/>
        <v/>
      </c>
      <c r="KK141" s="3" t="e">
        <f t="shared" ca="1" si="820"/>
        <v>#N/A</v>
      </c>
      <c r="KU141" s="3" t="e">
        <f t="shared" si="821"/>
        <v>#NUM!</v>
      </c>
      <c r="KV141" s="3" t="e">
        <f t="shared" si="822"/>
        <v>#NUM!</v>
      </c>
      <c r="KW141" s="3" t="e">
        <f t="shared" ca="1" si="641"/>
        <v>#NUM!</v>
      </c>
      <c r="KX141" s="3" t="e">
        <f t="shared" ca="1" si="563"/>
        <v>#NUM!</v>
      </c>
      <c r="KY141" s="3" t="e">
        <f t="shared" ca="1" si="563"/>
        <v>#NUM!</v>
      </c>
      <c r="KZ141" s="3" t="e">
        <f t="shared" ca="1" si="563"/>
        <v>#NUM!</v>
      </c>
      <c r="LA141" s="3" t="e">
        <f t="shared" ca="1" si="563"/>
        <v>#NUM!</v>
      </c>
      <c r="LB141" s="3" t="e">
        <f t="shared" ca="1" si="564"/>
        <v>#NUM!</v>
      </c>
      <c r="LC141" s="3" t="e">
        <f t="shared" ca="1" si="564"/>
        <v>#NUM!</v>
      </c>
      <c r="LD141" s="3" t="e">
        <f t="shared" ca="1" si="564"/>
        <v>#NUM!</v>
      </c>
      <c r="LE141" s="3" t="e">
        <f t="shared" ca="1" si="564"/>
        <v>#NUM!</v>
      </c>
      <c r="LF141" s="3" t="e">
        <f t="shared" ca="1" si="565"/>
        <v>#NUM!</v>
      </c>
      <c r="LG141" s="3" t="e">
        <f t="shared" ca="1" si="565"/>
        <v>#NUM!</v>
      </c>
      <c r="LH141" s="3" t="e">
        <f t="shared" ca="1" si="565"/>
        <v>#NUM!</v>
      </c>
      <c r="LI141" s="3" t="e">
        <f t="shared" ca="1" si="565"/>
        <v>#NUM!</v>
      </c>
      <c r="LJ141" s="3" t="e">
        <f t="shared" ca="1" si="566"/>
        <v>#NUM!</v>
      </c>
      <c r="LK141" s="3" t="e">
        <f t="shared" ca="1" si="566"/>
        <v>#NUM!</v>
      </c>
      <c r="LL141" s="37" t="e">
        <f t="shared" ca="1" si="696"/>
        <v>#NUM!</v>
      </c>
    </row>
    <row r="142" spans="1:324" s="3" customFormat="1">
      <c r="A142" s="42" t="e">
        <f>IF(D142="","",Data!C150)</f>
        <v>#N/A</v>
      </c>
      <c r="B142" s="5" t="e">
        <f>IF(D142="","",Data!B150)</f>
        <v>#N/A</v>
      </c>
      <c r="C142" s="3">
        <v>134</v>
      </c>
      <c r="D142" s="3" t="e">
        <f>IF(Data!C150="", NA(), Data!C150)</f>
        <v>#N/A</v>
      </c>
      <c r="E142" s="3" t="str">
        <f>IF(Data!C150="", " ", Data!D150)</f>
        <v xml:space="preserve"> </v>
      </c>
      <c r="F142" s="3" t="str">
        <f>IF(E142=" "," ",Data!F$26)</f>
        <v xml:space="preserve"> </v>
      </c>
      <c r="G142" s="3" t="str">
        <f>IF($C142&lt;Data!$F$37,"x"," ")</f>
        <v xml:space="preserve"> </v>
      </c>
      <c r="H142" s="3" t="e">
        <f>IF(I142="",#REF!,I142)</f>
        <v>#N/A</v>
      </c>
      <c r="I142" s="2" t="e">
        <f t="shared" si="697"/>
        <v>#N/A</v>
      </c>
      <c r="J142" s="3" t="str">
        <f>IF(AND(Data!$F$37&lt;&gt;""),IF(AD142=$E142,1,""))</f>
        <v/>
      </c>
      <c r="K142" s="3">
        <f>IF(AND(Data!$F$40&lt;&gt;""),IF(AE142=$E142,2,""))</f>
        <v>2</v>
      </c>
      <c r="L142" s="3" t="str">
        <f>IF(AND(Data!$F$43&lt;&gt;""),IF(AF142=$E142,3,""))</f>
        <v/>
      </c>
      <c r="M142" s="3" t="str">
        <f>IF(AND(Data!$F$46&lt;&gt;""),IF(AG142=$E142,4,""))</f>
        <v/>
      </c>
      <c r="N142" s="3" t="str">
        <f>IF(AND(Data!$F$49&lt;&gt;""),IF(AH142=$E142,5,""))</f>
        <v/>
      </c>
      <c r="O142" s="3" t="str">
        <f>IF(AND(Calc!$LQ$3&lt;&gt;""),IF(AI142=$E142,6,""))</f>
        <v/>
      </c>
      <c r="P142" s="3">
        <f t="shared" si="698"/>
        <v>2</v>
      </c>
      <c r="Q142" s="3">
        <f t="shared" si="699"/>
        <v>2</v>
      </c>
      <c r="R142" s="3" t="str">
        <f t="shared" si="700"/>
        <v/>
      </c>
      <c r="S142" s="3" t="str">
        <f t="shared" si="701"/>
        <v/>
      </c>
      <c r="T142" s="3" t="str">
        <f t="shared" si="702"/>
        <v/>
      </c>
      <c r="U142" s="3">
        <f t="shared" si="703"/>
        <v>2</v>
      </c>
      <c r="V142" s="3">
        <f t="shared" si="704"/>
        <v>2</v>
      </c>
      <c r="W142" s="3" t="str">
        <f t="shared" si="705"/>
        <v/>
      </c>
      <c r="X142" s="3" t="str">
        <f t="shared" si="706"/>
        <v/>
      </c>
      <c r="Y142" s="3">
        <f t="shared" si="707"/>
        <v>2</v>
      </c>
      <c r="Z142" s="3">
        <f t="shared" si="708"/>
        <v>2</v>
      </c>
      <c r="AA142" s="3" t="str">
        <f t="shared" si="709"/>
        <v/>
      </c>
      <c r="AB142" s="3">
        <f t="shared" si="710"/>
        <v>2</v>
      </c>
      <c r="AC142" s="49">
        <f t="shared" si="711"/>
        <v>2</v>
      </c>
      <c r="AD142" s="3" t="str">
        <f>IF($C142&lt;Data!$F$37,E142,"")</f>
        <v/>
      </c>
      <c r="AE142" s="3" t="str">
        <f>IF(AND($C142&gt;=Data!$F$37),IF($C142&lt;Data!$F$40,E142,""))</f>
        <v xml:space="preserve"> </v>
      </c>
      <c r="AF142" s="3" t="b">
        <f>IF(AND($C142&gt;=Data!$F$40),IF($C142&lt;Data!$F$43,E142,""))</f>
        <v>0</v>
      </c>
      <c r="AG142" s="3" t="b">
        <f>IF(AND($C142&gt;=Data!$F$43),IF($C142&lt;Data!$F$46,E142,""))</f>
        <v>0</v>
      </c>
      <c r="AH142" s="3" t="b">
        <f>IF(AND($C142&gt;=Data!$F$46),IF($C142&lt;Data!$F$49,E142,""))</f>
        <v>0</v>
      </c>
      <c r="AI142" s="3" t="b">
        <f>IF(AND($C142&gt;=Data!$F$49),IF($C142&lt;=Calc!$LQ$3,E142,""))</f>
        <v>0</v>
      </c>
      <c r="AJ142" s="3" t="str">
        <f t="shared" si="643"/>
        <v xml:space="preserve"> </v>
      </c>
      <c r="AK142" s="3" t="str">
        <f t="shared" si="644"/>
        <v/>
      </c>
      <c r="AL142" s="3" t="e">
        <f t="shared" si="712"/>
        <v>#NUM!</v>
      </c>
      <c r="AM142" s="3" t="str">
        <f t="shared" si="713"/>
        <v/>
      </c>
      <c r="AN142" s="3" t="str">
        <f t="shared" si="714"/>
        <v/>
      </c>
      <c r="AO142" s="3" t="str">
        <f t="shared" si="715"/>
        <v/>
      </c>
      <c r="AP142" s="3" t="str">
        <f t="shared" si="716"/>
        <v/>
      </c>
      <c r="AQ142" s="3" t="e">
        <f t="shared" si="632"/>
        <v>#NUM!</v>
      </c>
      <c r="AR142" s="3" t="e">
        <f t="shared" si="633"/>
        <v>#NUM!</v>
      </c>
      <c r="AS142" s="3" t="str">
        <f t="shared" si="634"/>
        <v/>
      </c>
      <c r="AT142" s="3" t="str">
        <f t="shared" si="717"/>
        <v/>
      </c>
      <c r="AU142" s="3" t="str">
        <f t="shared" si="718"/>
        <v/>
      </c>
      <c r="AV142" s="3" t="e">
        <f t="shared" si="719"/>
        <v>#NUM!</v>
      </c>
      <c r="AW142" s="3" t="e">
        <f t="shared" si="720"/>
        <v>#NUM!</v>
      </c>
      <c r="AX142" s="3" t="str">
        <f t="shared" si="721"/>
        <v/>
      </c>
      <c r="AY142" s="3" t="str">
        <f t="shared" si="722"/>
        <v/>
      </c>
      <c r="AZ142" s="3" t="e">
        <f t="shared" si="723"/>
        <v>#NUM!</v>
      </c>
      <c r="BA142" s="3" t="e">
        <f t="shared" si="724"/>
        <v>#NUM!</v>
      </c>
      <c r="BB142" s="3" t="str">
        <f t="shared" si="725"/>
        <v/>
      </c>
      <c r="BC142" s="3" t="e">
        <f t="shared" si="726"/>
        <v>#NUM!</v>
      </c>
      <c r="BD142" s="3" t="e">
        <f t="shared" si="727"/>
        <v>#NUM!</v>
      </c>
      <c r="BE142" s="3" t="e">
        <f t="shared" si="728"/>
        <v>#NUM!</v>
      </c>
      <c r="BF142" s="9" t="e">
        <f t="shared" si="645"/>
        <v>#N/A</v>
      </c>
      <c r="BG142" s="3" t="e">
        <f t="shared" si="646"/>
        <v>#N/A</v>
      </c>
      <c r="BH142" s="3" t="e">
        <f t="shared" si="642"/>
        <v>#N/A</v>
      </c>
      <c r="BI142" s="3" t="e">
        <f t="shared" si="729"/>
        <v>#NUM!</v>
      </c>
      <c r="BJ142" s="44" t="str">
        <f t="shared" si="730"/>
        <v/>
      </c>
      <c r="BK142" s="52">
        <f t="shared" si="647"/>
        <v>2</v>
      </c>
      <c r="BL142" s="52" t="str">
        <f t="shared" ref="BL142:BL173" ca="1" si="835">IF(MAX(OFFSET(BK142,0,0,-8,1))=1, IF(MIN(OFFSET(BK142,0,0,-8,1))=0, IF(AND(G142=" ",OFFSET(G142,-7,0)="x"), " ", IF(SUMIF(OFFSET(BK142,0,0,-8,1), "&lt;2")&gt;5,1," ")), IF(AND(G142=" ", OFFSET(G142,-5,0)="x"), " ", IF(SUMIF(OFFSET(BK142,0,0,-6,1), "&lt;2")&gt;5,1," "))), " ")</f>
        <v xml:space="preserve"> </v>
      </c>
      <c r="BM142" s="52" t="str">
        <f t="shared" ref="BM142:BQ205" ca="1" si="836">IF(BL143=1,1," ")</f>
        <v xml:space="preserve"> </v>
      </c>
      <c r="BN142" s="52" t="str">
        <f t="shared" ca="1" si="836"/>
        <v xml:space="preserve"> </v>
      </c>
      <c r="BO142" s="52" t="str">
        <f t="shared" ca="1" si="836"/>
        <v xml:space="preserve"> </v>
      </c>
      <c r="BP142" s="52" t="str">
        <f t="shared" ca="1" si="831"/>
        <v xml:space="preserve"> </v>
      </c>
      <c r="BQ142" s="52" t="str">
        <f t="shared" ca="1" si="831"/>
        <v xml:space="preserve"> </v>
      </c>
      <c r="BR142" s="52" t="e">
        <f t="shared" ca="1" si="648"/>
        <v>#N/A</v>
      </c>
      <c r="BS142" s="52"/>
      <c r="BT142" s="3" t="str">
        <f t="shared" si="649"/>
        <v/>
      </c>
      <c r="BU142" s="3">
        <f t="shared" si="650"/>
        <v>0</v>
      </c>
      <c r="BV142" s="3">
        <f t="shared" si="731"/>
        <v>1</v>
      </c>
      <c r="BW142" s="3">
        <f t="shared" si="732"/>
        <v>0</v>
      </c>
      <c r="BX142" s="3" t="str">
        <f t="shared" ca="1" si="651"/>
        <v xml:space="preserve"> </v>
      </c>
      <c r="BY142" s="3" t="str">
        <f t="shared" ref="BY142:CC205" ca="1" si="837">IF(BX143=1,1,"")</f>
        <v/>
      </c>
      <c r="BZ142" s="3" t="str">
        <f t="shared" ca="1" si="837"/>
        <v/>
      </c>
      <c r="CA142" s="3" t="str">
        <f t="shared" ca="1" si="837"/>
        <v/>
      </c>
      <c r="CB142" s="3" t="str">
        <f t="shared" ca="1" si="832"/>
        <v/>
      </c>
      <c r="CC142" s="3" t="str">
        <f t="shared" ca="1" si="832"/>
        <v/>
      </c>
      <c r="CD142" s="3" t="str">
        <f t="shared" ca="1" si="652"/>
        <v/>
      </c>
      <c r="CE142" s="3" t="str">
        <f t="shared" ca="1" si="653"/>
        <v/>
      </c>
      <c r="CF142" s="3" t="str">
        <f t="shared" si="654"/>
        <v/>
      </c>
      <c r="CG142" s="37" t="e">
        <f t="shared" ca="1" si="655"/>
        <v>#N/A</v>
      </c>
      <c r="CH142" s="3" t="str">
        <f t="shared" si="656"/>
        <v/>
      </c>
      <c r="CI142" s="3">
        <f t="shared" si="733"/>
        <v>0</v>
      </c>
      <c r="CJ142" s="3">
        <f t="shared" si="823"/>
        <v>1</v>
      </c>
      <c r="CK142" s="3">
        <f t="shared" si="734"/>
        <v>0</v>
      </c>
      <c r="CL142" s="3" t="str">
        <f t="shared" ca="1" si="657"/>
        <v xml:space="preserve"> </v>
      </c>
      <c r="CM142" s="3" t="str">
        <f t="shared" ref="CM142:CQ205" ca="1" si="838">IF(CL143=1,1,"")</f>
        <v/>
      </c>
      <c r="CN142" s="3" t="str">
        <f t="shared" ca="1" si="838"/>
        <v/>
      </c>
      <c r="CO142" s="3" t="str">
        <f t="shared" ca="1" si="838"/>
        <v/>
      </c>
      <c r="CP142" s="3" t="str">
        <f t="shared" ca="1" si="833"/>
        <v/>
      </c>
      <c r="CQ142" s="3" t="str">
        <f t="shared" ca="1" si="833"/>
        <v/>
      </c>
      <c r="CR142" s="3" t="str">
        <f t="shared" ca="1" si="735"/>
        <v/>
      </c>
      <c r="CS142" s="3" t="str">
        <f t="shared" ca="1" si="658"/>
        <v/>
      </c>
      <c r="CT142" s="3" t="str">
        <f t="shared" si="736"/>
        <v/>
      </c>
      <c r="CU142" s="37" t="e">
        <f t="shared" ca="1" si="737"/>
        <v>#N/A</v>
      </c>
      <c r="CW142" s="3" t="str">
        <f t="shared" ca="1" si="738"/>
        <v/>
      </c>
      <c r="CX142" s="3">
        <f t="shared" ca="1" si="824"/>
        <v>0</v>
      </c>
      <c r="CY142" s="2">
        <f t="shared" ca="1" si="739"/>
        <v>0</v>
      </c>
      <c r="CZ142" s="3" t="str">
        <f t="shared" ca="1" si="659"/>
        <v/>
      </c>
      <c r="DA142" s="3" t="str">
        <f t="shared" ca="1" si="660"/>
        <v/>
      </c>
      <c r="DB142" s="3" t="str">
        <f t="shared" ca="1" si="661"/>
        <v/>
      </c>
      <c r="DC142" s="3" t="str">
        <f t="shared" ca="1" si="662"/>
        <v/>
      </c>
      <c r="DD142" s="37" t="e">
        <f t="shared" ca="1" si="663"/>
        <v>#N/A</v>
      </c>
      <c r="DE142" s="3" t="str">
        <f t="shared" ca="1" si="740"/>
        <v/>
      </c>
      <c r="DF142" s="3">
        <f t="shared" ca="1" si="825"/>
        <v>0</v>
      </c>
      <c r="DG142" s="2">
        <f t="shared" ca="1" si="741"/>
        <v>0</v>
      </c>
      <c r="DH142" s="3" t="str">
        <f t="shared" ca="1" si="664"/>
        <v/>
      </c>
      <c r="DI142" s="3" t="str">
        <f t="shared" ca="1" si="568"/>
        <v/>
      </c>
      <c r="DJ142" s="3" t="str">
        <f t="shared" ca="1" si="665"/>
        <v/>
      </c>
      <c r="DK142" s="3" t="str">
        <f t="shared" ca="1" si="742"/>
        <v/>
      </c>
      <c r="DL142" s="37" t="e">
        <f t="shared" ca="1" si="666"/>
        <v>#N/A</v>
      </c>
      <c r="DN142" s="2" t="str">
        <f t="shared" si="667"/>
        <v xml:space="preserve"> </v>
      </c>
      <c r="DO142" s="3" t="str">
        <f t="shared" si="743"/>
        <v xml:space="preserve"> </v>
      </c>
      <c r="DP142" s="3" t="str">
        <f t="shared" si="744"/>
        <v xml:space="preserve"> </v>
      </c>
      <c r="DT142" s="37" t="e">
        <f t="shared" si="668"/>
        <v>#N/A</v>
      </c>
      <c r="DU142" s="7">
        <v>135</v>
      </c>
      <c r="DV142" s="7">
        <v>57</v>
      </c>
      <c r="DW142" s="7">
        <v>79</v>
      </c>
      <c r="DX142" s="7"/>
      <c r="DY142" s="7" t="e">
        <f t="shared" si="669"/>
        <v>#NUM!</v>
      </c>
      <c r="DZ142" s="7" t="e">
        <f t="shared" si="670"/>
        <v>#NUM!</v>
      </c>
      <c r="EA142" s="7" t="e">
        <f t="shared" si="671"/>
        <v>#NUM!</v>
      </c>
      <c r="EB142" s="7" t="e">
        <f t="shared" si="745"/>
        <v>#NUM!</v>
      </c>
      <c r="EC142" s="3" t="e">
        <f t="shared" si="672"/>
        <v>#NUM!</v>
      </c>
      <c r="ED142" s="3" t="str">
        <f t="shared" si="746"/>
        <v/>
      </c>
      <c r="EE142" s="3" t="e">
        <f t="shared" si="747"/>
        <v>#DIV/0!</v>
      </c>
      <c r="EF142" s="3" t="str">
        <f t="shared" si="748"/>
        <v/>
      </c>
      <c r="EG142" s="3" t="str">
        <f t="shared" si="749"/>
        <v/>
      </c>
      <c r="EH142" s="3" t="str">
        <f t="shared" si="750"/>
        <v/>
      </c>
      <c r="EI142" s="3" t="str">
        <f t="shared" si="751"/>
        <v/>
      </c>
      <c r="EJ142" s="3" t="e">
        <f t="shared" si="752"/>
        <v>#DIV/0!</v>
      </c>
      <c r="EK142" s="3" t="e">
        <f t="shared" si="753"/>
        <v>#DIV/0!</v>
      </c>
      <c r="EL142" s="3" t="str">
        <f t="shared" si="754"/>
        <v/>
      </c>
      <c r="EM142" s="3" t="str">
        <f t="shared" si="755"/>
        <v/>
      </c>
      <c r="EN142" s="3" t="str">
        <f t="shared" si="756"/>
        <v/>
      </c>
      <c r="EO142" s="3" t="e">
        <f t="shared" si="757"/>
        <v>#DIV/0!</v>
      </c>
      <c r="EP142" s="3" t="e">
        <f t="shared" si="758"/>
        <v>#DIV/0!</v>
      </c>
      <c r="EQ142" s="3" t="str">
        <f t="shared" si="759"/>
        <v/>
      </c>
      <c r="ER142" s="3" t="str">
        <f t="shared" si="760"/>
        <v/>
      </c>
      <c r="ES142" s="3" t="e">
        <f t="shared" si="761"/>
        <v>#DIV/0!</v>
      </c>
      <c r="ET142" s="3" t="e">
        <f t="shared" si="762"/>
        <v>#DIV/0!</v>
      </c>
      <c r="EU142" s="3" t="str">
        <f t="shared" si="763"/>
        <v/>
      </c>
      <c r="EV142" s="3" t="e">
        <f t="shared" si="764"/>
        <v>#DIV/0!</v>
      </c>
      <c r="EW142" s="3" t="e">
        <f t="shared" si="765"/>
        <v>#DIV/0!</v>
      </c>
      <c r="EX142" s="3" t="e">
        <f t="shared" si="766"/>
        <v>#NUM!</v>
      </c>
      <c r="EZ142" s="40">
        <f t="shared" si="673"/>
        <v>1</v>
      </c>
      <c r="FA142" s="9" t="e">
        <f t="shared" si="674"/>
        <v>#NUM!</v>
      </c>
      <c r="FB142" s="9" t="e">
        <f t="shared" si="675"/>
        <v>#N/A</v>
      </c>
      <c r="FC142" s="9" t="e">
        <f t="shared" si="676"/>
        <v>#N/A</v>
      </c>
      <c r="FD142" s="9" t="e">
        <f t="shared" si="677"/>
        <v>#N/A</v>
      </c>
      <c r="FE142" s="3" t="e">
        <f t="shared" si="767"/>
        <v>#NUM!</v>
      </c>
      <c r="FG142" s="3" t="str">
        <f t="shared" si="768"/>
        <v/>
      </c>
      <c r="FH142" s="3" t="e">
        <f t="shared" si="769"/>
        <v>#DIV/0!</v>
      </c>
      <c r="FI142" s="3" t="str">
        <f t="shared" si="770"/>
        <v/>
      </c>
      <c r="FJ142" s="3" t="str">
        <f t="shared" si="771"/>
        <v/>
      </c>
      <c r="FK142" s="3" t="str">
        <f t="shared" si="772"/>
        <v/>
      </c>
      <c r="FL142" s="3" t="str">
        <f t="shared" si="773"/>
        <v/>
      </c>
      <c r="FM142" s="3" t="e">
        <f t="shared" si="774"/>
        <v>#DIV/0!</v>
      </c>
      <c r="FN142" s="3" t="e">
        <f t="shared" si="775"/>
        <v>#DIV/0!</v>
      </c>
      <c r="FO142" s="3" t="str">
        <f t="shared" si="776"/>
        <v/>
      </c>
      <c r="FP142" s="3" t="str">
        <f t="shared" si="777"/>
        <v/>
      </c>
      <c r="FQ142" s="3" t="str">
        <f t="shared" si="778"/>
        <v/>
      </c>
      <c r="FR142" s="3" t="e">
        <f t="shared" si="779"/>
        <v>#DIV/0!</v>
      </c>
      <c r="FS142" s="3" t="e">
        <f t="shared" si="780"/>
        <v>#DIV/0!</v>
      </c>
      <c r="FT142" s="3" t="str">
        <f t="shared" si="781"/>
        <v/>
      </c>
      <c r="FU142" s="3" t="str">
        <f t="shared" si="782"/>
        <v/>
      </c>
      <c r="FV142" s="3" t="e">
        <f t="shared" si="783"/>
        <v>#DIV/0!</v>
      </c>
      <c r="FW142" s="3" t="e">
        <f t="shared" si="784"/>
        <v>#DIV/0!</v>
      </c>
      <c r="FX142" s="3" t="str">
        <f t="shared" si="785"/>
        <v/>
      </c>
      <c r="FY142" s="3" t="e">
        <f t="shared" si="786"/>
        <v>#DIV/0!</v>
      </c>
      <c r="FZ142" s="3" t="e">
        <f t="shared" si="787"/>
        <v>#DIV/0!</v>
      </c>
      <c r="GA142" s="3" t="e">
        <f t="shared" si="788"/>
        <v>#NUM!</v>
      </c>
      <c r="GB142" s="3" t="str">
        <f t="shared" si="789"/>
        <v/>
      </c>
      <c r="GC142" s="3" t="str">
        <f t="shared" si="790"/>
        <v/>
      </c>
      <c r="GD142" s="3" t="str">
        <f t="shared" si="791"/>
        <v/>
      </c>
      <c r="GE142" s="3" t="str">
        <f t="shared" si="792"/>
        <v/>
      </c>
      <c r="GF142" s="3" t="str">
        <f t="shared" si="793"/>
        <v/>
      </c>
      <c r="GG142" s="3" t="str">
        <f t="shared" si="794"/>
        <v/>
      </c>
      <c r="GI142" s="9" t="str">
        <f t="shared" si="826"/>
        <v/>
      </c>
      <c r="GJ142" s="9" t="str">
        <f t="shared" si="795"/>
        <v/>
      </c>
      <c r="GK142" s="9" t="str">
        <f t="shared" si="796"/>
        <v/>
      </c>
      <c r="GL142" s="41" t="e">
        <f t="shared" si="797"/>
        <v>#DIV/0!</v>
      </c>
      <c r="GM142" s="41" t="e">
        <f t="shared" si="798"/>
        <v>#DIV/0!</v>
      </c>
      <c r="GN142" s="41" t="e">
        <f t="shared" si="678"/>
        <v>#N/A</v>
      </c>
      <c r="GO142" s="41" t="e">
        <f t="shared" si="679"/>
        <v>#N/A</v>
      </c>
      <c r="GP142" s="3" t="e">
        <f t="shared" si="799"/>
        <v>#NUM!</v>
      </c>
      <c r="GQ142" s="55" t="e">
        <f t="shared" si="680"/>
        <v>#NUM!</v>
      </c>
      <c r="GR142" s="55" t="e">
        <f t="shared" si="681"/>
        <v>#NUM!</v>
      </c>
      <c r="GS142" s="3" t="e">
        <f t="shared" si="682"/>
        <v>#NUM!</v>
      </c>
      <c r="GT142" s="3" t="e">
        <f t="shared" si="683"/>
        <v>#NUM!</v>
      </c>
      <c r="GU142" s="3" t="e">
        <f t="shared" si="684"/>
        <v>#NUM!</v>
      </c>
      <c r="GV142" s="3" t="e">
        <f t="shared" si="685"/>
        <v>#NUM!</v>
      </c>
      <c r="GX142" s="37" t="e">
        <f t="shared" si="686"/>
        <v>#NUM!</v>
      </c>
      <c r="GZ142" s="3" t="e">
        <f t="shared" si="687"/>
        <v>#NUM!</v>
      </c>
      <c r="HA142" s="3" t="e">
        <f t="shared" ca="1" si="827"/>
        <v>#NUM!</v>
      </c>
      <c r="HB142" s="2" t="e">
        <f t="shared" ca="1" si="830"/>
        <v>#NUM!</v>
      </c>
      <c r="HC142" s="2" t="e">
        <f t="shared" ca="1" si="834"/>
        <v>#NUM!</v>
      </c>
      <c r="HD142" s="39" t="e">
        <f t="shared" ca="1" si="800"/>
        <v>#NUM!</v>
      </c>
      <c r="HF142" s="3" t="str">
        <f t="shared" si="688"/>
        <v/>
      </c>
      <c r="HG142" s="3" t="str">
        <f t="shared" si="689"/>
        <v/>
      </c>
      <c r="HH142" s="3" t="str">
        <f t="shared" ca="1" si="636"/>
        <v xml:space="preserve"> </v>
      </c>
      <c r="HI142" s="3" t="str">
        <f t="shared" ca="1" si="546"/>
        <v/>
      </c>
      <c r="HJ142" s="3" t="str">
        <f t="shared" ca="1" si="546"/>
        <v/>
      </c>
      <c r="HK142" s="3" t="str">
        <f t="shared" ca="1" si="546"/>
        <v/>
      </c>
      <c r="HL142" s="3" t="str">
        <f t="shared" ca="1" si="546"/>
        <v/>
      </c>
      <c r="HM142" s="3" t="str">
        <f t="shared" ca="1" si="547"/>
        <v/>
      </c>
      <c r="HN142" s="3" t="str">
        <f t="shared" ca="1" si="547"/>
        <v/>
      </c>
      <c r="HO142" s="3" t="str">
        <f t="shared" ca="1" si="547"/>
        <v/>
      </c>
      <c r="HP142" s="37" t="e">
        <f t="shared" ca="1" si="690"/>
        <v>#N/A</v>
      </c>
      <c r="HQ142" s="3" t="str">
        <f t="shared" ca="1" si="637"/>
        <v xml:space="preserve"> </v>
      </c>
      <c r="HR142" s="3" t="str">
        <f t="shared" ca="1" si="549"/>
        <v/>
      </c>
      <c r="HS142" s="3" t="str">
        <f t="shared" ca="1" si="549"/>
        <v/>
      </c>
      <c r="HT142" s="3" t="str">
        <f t="shared" ca="1" si="549"/>
        <v/>
      </c>
      <c r="HU142" s="3" t="str">
        <f t="shared" ca="1" si="549"/>
        <v/>
      </c>
      <c r="HV142" s="3" t="str">
        <f t="shared" ca="1" si="550"/>
        <v/>
      </c>
      <c r="HW142" s="3" t="str">
        <f t="shared" ca="1" si="550"/>
        <v/>
      </c>
      <c r="HX142" s="3" t="str">
        <f t="shared" ca="1" si="550"/>
        <v/>
      </c>
      <c r="HY142" s="37" t="e">
        <f t="shared" ca="1" si="691"/>
        <v>#N/A</v>
      </c>
      <c r="IA142" s="3" t="e">
        <f t="shared" ca="1" si="801"/>
        <v>#NUM!</v>
      </c>
      <c r="IB142" s="3" t="e">
        <f t="shared" ca="1" si="828"/>
        <v>#NUM!</v>
      </c>
      <c r="IC142" s="2" t="e">
        <f t="shared" ca="1" si="802"/>
        <v>#NUM!</v>
      </c>
      <c r="ID142" s="37" t="e">
        <f t="shared" ca="1" si="692"/>
        <v>#NUM!</v>
      </c>
      <c r="IE142" s="3" t="e">
        <f t="shared" ca="1" si="803"/>
        <v>#NUM!</v>
      </c>
      <c r="IF142" s="3" t="e">
        <f t="shared" ca="1" si="804"/>
        <v>#NUM!</v>
      </c>
      <c r="IG142" s="2" t="e">
        <f t="shared" ca="1" si="805"/>
        <v>#NUM!</v>
      </c>
      <c r="IH142" s="37" t="e">
        <f t="shared" ca="1" si="693"/>
        <v>#NUM!</v>
      </c>
      <c r="II142" s="3" t="e">
        <f t="shared" si="806"/>
        <v>#N/A</v>
      </c>
      <c r="IJ142" s="3" t="e">
        <f t="shared" si="807"/>
        <v>#N/A</v>
      </c>
      <c r="IK142" s="3" t="e">
        <f t="shared" ca="1" si="640"/>
        <v>#N/A</v>
      </c>
      <c r="IL142" s="3" t="e">
        <f t="shared" ca="1" si="558"/>
        <v>#N/A</v>
      </c>
      <c r="IM142" s="3" t="e">
        <f t="shared" ca="1" si="558"/>
        <v>#N/A</v>
      </c>
      <c r="IN142" s="3" t="e">
        <f t="shared" ca="1" si="558"/>
        <v>#N/A</v>
      </c>
      <c r="IO142" s="3" t="e">
        <f t="shared" ca="1" si="558"/>
        <v>#N/A</v>
      </c>
      <c r="IP142" s="3" t="e">
        <f t="shared" ca="1" si="559"/>
        <v>#N/A</v>
      </c>
      <c r="IQ142" s="3" t="e">
        <f t="shared" ca="1" si="559"/>
        <v>#N/A</v>
      </c>
      <c r="IR142" s="3" t="e">
        <f t="shared" ca="1" si="559"/>
        <v>#N/A</v>
      </c>
      <c r="IS142" s="3" t="e">
        <f t="shared" ca="1" si="559"/>
        <v>#N/A</v>
      </c>
      <c r="IT142" s="3" t="e">
        <f t="shared" ca="1" si="560"/>
        <v>#N/A</v>
      </c>
      <c r="IU142" s="3" t="e">
        <f t="shared" ca="1" si="560"/>
        <v>#N/A</v>
      </c>
      <c r="IV142" s="3" t="e">
        <f t="shared" ca="1" si="560"/>
        <v>#N/A</v>
      </c>
      <c r="IW142" s="3" t="e">
        <f t="shared" ca="1" si="560"/>
        <v>#N/A</v>
      </c>
      <c r="IX142" s="3" t="e">
        <f t="shared" ca="1" si="561"/>
        <v>#N/A</v>
      </c>
      <c r="IY142" s="3" t="e">
        <f t="shared" ca="1" si="561"/>
        <v>#N/A</v>
      </c>
      <c r="IZ142" s="37" t="e">
        <f t="shared" ca="1" si="694"/>
        <v>#N/A</v>
      </c>
      <c r="JB142" s="3" t="str">
        <f t="shared" si="808"/>
        <v/>
      </c>
      <c r="JC142" s="55" t="e">
        <f t="shared" si="695"/>
        <v>#NUM!</v>
      </c>
      <c r="JD142" s="41" t="e">
        <f t="shared" si="809"/>
        <v>#NUM!</v>
      </c>
      <c r="JE142" s="41" t="e">
        <f t="shared" si="810"/>
        <v>#NUM!</v>
      </c>
      <c r="JF142" s="3" t="e">
        <f t="shared" si="811"/>
        <v>#NUM!</v>
      </c>
      <c r="JG142" s="41" t="e">
        <f t="shared" si="812"/>
        <v>#NUM!</v>
      </c>
      <c r="JH142" s="41" t="e">
        <f t="shared" si="813"/>
        <v>#NUM!</v>
      </c>
      <c r="JJ142" s="37" t="e">
        <f t="shared" si="814"/>
        <v>#NUM!</v>
      </c>
      <c r="JL142" s="3" t="e">
        <f t="shared" si="815"/>
        <v>#NUM!</v>
      </c>
      <c r="JM142" s="3" t="e">
        <f t="shared" ca="1" si="829"/>
        <v>#NUM!</v>
      </c>
      <c r="JP142" s="37" t="e">
        <f t="shared" ca="1" si="816"/>
        <v>#NUM!</v>
      </c>
      <c r="JR142" s="37" t="str">
        <f t="shared" si="817"/>
        <v/>
      </c>
      <c r="JS142" s="3" t="str">
        <f t="shared" si="818"/>
        <v/>
      </c>
      <c r="JT142" s="3" t="str">
        <f t="shared" ca="1" si="638"/>
        <v xml:space="preserve"> </v>
      </c>
      <c r="JU142" s="3" t="str">
        <f t="shared" ca="1" si="552"/>
        <v/>
      </c>
      <c r="JV142" s="3" t="str">
        <f t="shared" ca="1" si="552"/>
        <v/>
      </c>
      <c r="JW142" s="3" t="str">
        <f t="shared" ca="1" si="552"/>
        <v/>
      </c>
      <c r="JX142" s="3" t="str">
        <f t="shared" ca="1" si="552"/>
        <v/>
      </c>
      <c r="JY142" s="3" t="str">
        <f t="shared" ca="1" si="553"/>
        <v/>
      </c>
      <c r="JZ142" s="3" t="str">
        <f t="shared" ca="1" si="553"/>
        <v/>
      </c>
      <c r="KA142" s="3" t="str">
        <f t="shared" ca="1" si="553"/>
        <v/>
      </c>
      <c r="KB142" s="3" t="e">
        <f t="shared" ca="1" si="819"/>
        <v>#N/A</v>
      </c>
      <c r="KC142" s="3" t="str">
        <f t="shared" ca="1" si="639"/>
        <v xml:space="preserve"> </v>
      </c>
      <c r="KD142" s="3" t="str">
        <f t="shared" ca="1" si="555"/>
        <v/>
      </c>
      <c r="KE142" s="3" t="str">
        <f t="shared" ca="1" si="555"/>
        <v/>
      </c>
      <c r="KF142" s="3" t="str">
        <f t="shared" ca="1" si="555"/>
        <v/>
      </c>
      <c r="KG142" s="3" t="str">
        <f t="shared" ca="1" si="555"/>
        <v/>
      </c>
      <c r="KH142" s="3" t="str">
        <f t="shared" ca="1" si="556"/>
        <v/>
      </c>
      <c r="KI142" s="3" t="str">
        <f t="shared" ca="1" si="556"/>
        <v/>
      </c>
      <c r="KJ142" s="3" t="str">
        <f t="shared" ca="1" si="556"/>
        <v/>
      </c>
      <c r="KK142" s="3" t="e">
        <f t="shared" ca="1" si="820"/>
        <v>#N/A</v>
      </c>
      <c r="KU142" s="3" t="e">
        <f t="shared" si="821"/>
        <v>#NUM!</v>
      </c>
      <c r="KV142" s="3" t="e">
        <f t="shared" si="822"/>
        <v>#NUM!</v>
      </c>
      <c r="KW142" s="3" t="e">
        <f t="shared" ca="1" si="641"/>
        <v>#NUM!</v>
      </c>
      <c r="KX142" s="3" t="e">
        <f t="shared" ca="1" si="563"/>
        <v>#NUM!</v>
      </c>
      <c r="KY142" s="3" t="e">
        <f t="shared" ca="1" si="563"/>
        <v>#NUM!</v>
      </c>
      <c r="KZ142" s="3" t="e">
        <f t="shared" ca="1" si="563"/>
        <v>#NUM!</v>
      </c>
      <c r="LA142" s="3" t="e">
        <f t="shared" ca="1" si="563"/>
        <v>#NUM!</v>
      </c>
      <c r="LB142" s="3" t="e">
        <f t="shared" ca="1" si="564"/>
        <v>#NUM!</v>
      </c>
      <c r="LC142" s="3" t="e">
        <f t="shared" ca="1" si="564"/>
        <v>#NUM!</v>
      </c>
      <c r="LD142" s="3" t="e">
        <f t="shared" ca="1" si="564"/>
        <v>#NUM!</v>
      </c>
      <c r="LE142" s="3" t="e">
        <f t="shared" ca="1" si="564"/>
        <v>#NUM!</v>
      </c>
      <c r="LF142" s="3" t="e">
        <f t="shared" ca="1" si="565"/>
        <v>#NUM!</v>
      </c>
      <c r="LG142" s="3" t="e">
        <f t="shared" ca="1" si="565"/>
        <v>#NUM!</v>
      </c>
      <c r="LH142" s="3" t="e">
        <f t="shared" ca="1" si="565"/>
        <v>#NUM!</v>
      </c>
      <c r="LI142" s="3" t="e">
        <f t="shared" ca="1" si="565"/>
        <v>#NUM!</v>
      </c>
      <c r="LJ142" s="3" t="e">
        <f t="shared" ca="1" si="566"/>
        <v>#NUM!</v>
      </c>
      <c r="LK142" s="3" t="e">
        <f t="shared" ca="1" si="566"/>
        <v>#NUM!</v>
      </c>
      <c r="LL142" s="37" t="e">
        <f t="shared" ca="1" si="696"/>
        <v>#NUM!</v>
      </c>
    </row>
    <row r="143" spans="1:324" s="3" customFormat="1">
      <c r="A143" s="42" t="e">
        <f>IF(D143="","",Data!C151)</f>
        <v>#N/A</v>
      </c>
      <c r="B143" s="5" t="e">
        <f>IF(D143="","",Data!B151)</f>
        <v>#N/A</v>
      </c>
      <c r="C143" s="3">
        <v>135</v>
      </c>
      <c r="D143" s="3" t="e">
        <f>IF(Data!C151="", NA(), Data!C151)</f>
        <v>#N/A</v>
      </c>
      <c r="E143" s="3" t="str">
        <f>IF(Data!C151="", " ", Data!D151)</f>
        <v xml:space="preserve"> </v>
      </c>
      <c r="F143" s="3" t="str">
        <f>IF(E143=" "," ",Data!F$26)</f>
        <v xml:space="preserve"> </v>
      </c>
      <c r="G143" s="3" t="str">
        <f>IF($C143&lt;Data!$F$37,"x"," ")</f>
        <v xml:space="preserve"> </v>
      </c>
      <c r="H143" s="3" t="e">
        <f>IF(I143="",#REF!,I143)</f>
        <v>#N/A</v>
      </c>
      <c r="I143" s="2" t="e">
        <f t="shared" si="697"/>
        <v>#N/A</v>
      </c>
      <c r="J143" s="3" t="str">
        <f>IF(AND(Data!$F$37&lt;&gt;""),IF(AD143=$E143,1,""))</f>
        <v/>
      </c>
      <c r="K143" s="3">
        <f>IF(AND(Data!$F$40&lt;&gt;""),IF(AE143=$E143,2,""))</f>
        <v>2</v>
      </c>
      <c r="L143" s="3" t="str">
        <f>IF(AND(Data!$F$43&lt;&gt;""),IF(AF143=$E143,3,""))</f>
        <v/>
      </c>
      <c r="M143" s="3" t="str">
        <f>IF(AND(Data!$F$46&lt;&gt;""),IF(AG143=$E143,4,""))</f>
        <v/>
      </c>
      <c r="N143" s="3" t="str">
        <f>IF(AND(Data!$F$49&lt;&gt;""),IF(AH143=$E143,5,""))</f>
        <v/>
      </c>
      <c r="O143" s="3" t="str">
        <f>IF(AND(Calc!$LQ$3&lt;&gt;""),IF(AI143=$E143,6,""))</f>
        <v/>
      </c>
      <c r="P143" s="3">
        <f t="shared" si="698"/>
        <v>2</v>
      </c>
      <c r="Q143" s="3">
        <f t="shared" si="699"/>
        <v>2</v>
      </c>
      <c r="R143" s="3" t="str">
        <f t="shared" si="700"/>
        <v/>
      </c>
      <c r="S143" s="3" t="str">
        <f t="shared" si="701"/>
        <v/>
      </c>
      <c r="T143" s="3" t="str">
        <f t="shared" si="702"/>
        <v/>
      </c>
      <c r="U143" s="3">
        <f t="shared" si="703"/>
        <v>2</v>
      </c>
      <c r="V143" s="3">
        <f t="shared" si="704"/>
        <v>2</v>
      </c>
      <c r="W143" s="3" t="str">
        <f t="shared" si="705"/>
        <v/>
      </c>
      <c r="X143" s="3" t="str">
        <f t="shared" si="706"/>
        <v/>
      </c>
      <c r="Y143" s="3">
        <f t="shared" si="707"/>
        <v>2</v>
      </c>
      <c r="Z143" s="3">
        <f t="shared" si="708"/>
        <v>2</v>
      </c>
      <c r="AA143" s="3" t="str">
        <f t="shared" si="709"/>
        <v/>
      </c>
      <c r="AB143" s="3">
        <f t="shared" si="710"/>
        <v>2</v>
      </c>
      <c r="AC143" s="49">
        <f t="shared" si="711"/>
        <v>2</v>
      </c>
      <c r="AD143" s="3" t="str">
        <f>IF($C143&lt;Data!$F$37,E143,"")</f>
        <v/>
      </c>
      <c r="AE143" s="3" t="str">
        <f>IF(AND($C143&gt;=Data!$F$37),IF($C143&lt;Data!$F$40,E143,""))</f>
        <v xml:space="preserve"> </v>
      </c>
      <c r="AF143" s="3" t="b">
        <f>IF(AND($C143&gt;=Data!$F$40),IF($C143&lt;Data!$F$43,E143,""))</f>
        <v>0</v>
      </c>
      <c r="AG143" s="3" t="b">
        <f>IF(AND($C143&gt;=Data!$F$43),IF($C143&lt;Data!$F$46,E143,""))</f>
        <v>0</v>
      </c>
      <c r="AH143" s="3" t="b">
        <f>IF(AND($C143&gt;=Data!$F$46),IF($C143&lt;Data!$F$49,E143,""))</f>
        <v>0</v>
      </c>
      <c r="AI143" s="3" t="b">
        <f>IF(AND($C143&gt;=Data!$F$49),IF($C143&lt;=Calc!$LQ$3,E143,""))</f>
        <v>0</v>
      </c>
      <c r="AJ143" s="3" t="str">
        <f t="shared" si="643"/>
        <v xml:space="preserve"> </v>
      </c>
      <c r="AK143" s="3" t="str">
        <f t="shared" si="644"/>
        <v/>
      </c>
      <c r="AL143" s="3" t="e">
        <f t="shared" si="712"/>
        <v>#NUM!</v>
      </c>
      <c r="AM143" s="3" t="str">
        <f t="shared" si="713"/>
        <v/>
      </c>
      <c r="AN143" s="3" t="str">
        <f t="shared" si="714"/>
        <v/>
      </c>
      <c r="AO143" s="3" t="str">
        <f t="shared" si="715"/>
        <v/>
      </c>
      <c r="AP143" s="3" t="str">
        <f t="shared" si="716"/>
        <v/>
      </c>
      <c r="AQ143" s="3" t="e">
        <f t="shared" si="632"/>
        <v>#NUM!</v>
      </c>
      <c r="AR143" s="3" t="e">
        <f t="shared" si="633"/>
        <v>#NUM!</v>
      </c>
      <c r="AS143" s="3" t="str">
        <f t="shared" si="634"/>
        <v/>
      </c>
      <c r="AT143" s="3" t="str">
        <f t="shared" si="717"/>
        <v/>
      </c>
      <c r="AU143" s="3" t="str">
        <f t="shared" si="718"/>
        <v/>
      </c>
      <c r="AV143" s="3" t="e">
        <f t="shared" si="719"/>
        <v>#NUM!</v>
      </c>
      <c r="AW143" s="3" t="e">
        <f t="shared" si="720"/>
        <v>#NUM!</v>
      </c>
      <c r="AX143" s="3" t="str">
        <f t="shared" si="721"/>
        <v/>
      </c>
      <c r="AY143" s="3" t="str">
        <f t="shared" si="722"/>
        <v/>
      </c>
      <c r="AZ143" s="3" t="e">
        <f t="shared" si="723"/>
        <v>#NUM!</v>
      </c>
      <c r="BA143" s="3" t="e">
        <f t="shared" si="724"/>
        <v>#NUM!</v>
      </c>
      <c r="BB143" s="3" t="str">
        <f t="shared" si="725"/>
        <v/>
      </c>
      <c r="BC143" s="3" t="e">
        <f t="shared" si="726"/>
        <v>#NUM!</v>
      </c>
      <c r="BD143" s="3" t="e">
        <f t="shared" si="727"/>
        <v>#NUM!</v>
      </c>
      <c r="BE143" s="3" t="e">
        <f t="shared" si="728"/>
        <v>#NUM!</v>
      </c>
      <c r="BF143" s="9" t="e">
        <f t="shared" si="645"/>
        <v>#N/A</v>
      </c>
      <c r="BG143" s="3" t="e">
        <f t="shared" si="646"/>
        <v>#N/A</v>
      </c>
      <c r="BH143" s="3" t="e">
        <f t="shared" si="642"/>
        <v>#N/A</v>
      </c>
      <c r="BI143" s="3" t="e">
        <f t="shared" si="729"/>
        <v>#NUM!</v>
      </c>
      <c r="BJ143" s="44" t="str">
        <f t="shared" si="730"/>
        <v/>
      </c>
      <c r="BK143" s="52">
        <f t="shared" si="647"/>
        <v>2</v>
      </c>
      <c r="BL143" s="52" t="str">
        <f t="shared" ca="1" si="835"/>
        <v xml:space="preserve"> </v>
      </c>
      <c r="BM143" s="52" t="str">
        <f t="shared" ca="1" si="836"/>
        <v xml:space="preserve"> </v>
      </c>
      <c r="BN143" s="52" t="str">
        <f t="shared" ca="1" si="836"/>
        <v xml:space="preserve"> </v>
      </c>
      <c r="BO143" s="52" t="str">
        <f t="shared" ca="1" si="836"/>
        <v xml:space="preserve"> </v>
      </c>
      <c r="BP143" s="52" t="str">
        <f t="shared" ca="1" si="831"/>
        <v xml:space="preserve"> </v>
      </c>
      <c r="BQ143" s="52" t="str">
        <f t="shared" ca="1" si="831"/>
        <v xml:space="preserve"> </v>
      </c>
      <c r="BR143" s="52" t="e">
        <f t="shared" ca="1" si="648"/>
        <v>#N/A</v>
      </c>
      <c r="BS143" s="52"/>
      <c r="BT143" s="3" t="str">
        <f t="shared" si="649"/>
        <v/>
      </c>
      <c r="BU143" s="3">
        <f t="shared" si="650"/>
        <v>0</v>
      </c>
      <c r="BV143" s="3">
        <f t="shared" si="731"/>
        <v>1</v>
      </c>
      <c r="BW143" s="3">
        <f t="shared" si="732"/>
        <v>0</v>
      </c>
      <c r="BX143" s="3" t="str">
        <f t="shared" ca="1" si="651"/>
        <v xml:space="preserve"> </v>
      </c>
      <c r="BY143" s="3" t="str">
        <f t="shared" ca="1" si="837"/>
        <v/>
      </c>
      <c r="BZ143" s="3" t="str">
        <f t="shared" ca="1" si="837"/>
        <v/>
      </c>
      <c r="CA143" s="3" t="str">
        <f t="shared" ca="1" si="837"/>
        <v/>
      </c>
      <c r="CB143" s="3" t="str">
        <f t="shared" ca="1" si="832"/>
        <v/>
      </c>
      <c r="CC143" s="3" t="str">
        <f t="shared" ca="1" si="832"/>
        <v/>
      </c>
      <c r="CD143" s="3" t="str">
        <f t="shared" ca="1" si="652"/>
        <v/>
      </c>
      <c r="CE143" s="3" t="str">
        <f t="shared" ca="1" si="653"/>
        <v/>
      </c>
      <c r="CF143" s="3" t="str">
        <f t="shared" si="654"/>
        <v/>
      </c>
      <c r="CG143" s="37" t="e">
        <f t="shared" ca="1" si="655"/>
        <v>#N/A</v>
      </c>
      <c r="CH143" s="3" t="str">
        <f t="shared" si="656"/>
        <v/>
      </c>
      <c r="CI143" s="3">
        <f t="shared" si="733"/>
        <v>0</v>
      </c>
      <c r="CJ143" s="3">
        <f t="shared" si="823"/>
        <v>1</v>
      </c>
      <c r="CK143" s="3">
        <f t="shared" si="734"/>
        <v>0</v>
      </c>
      <c r="CL143" s="3" t="str">
        <f t="shared" ca="1" si="657"/>
        <v xml:space="preserve"> </v>
      </c>
      <c r="CM143" s="3" t="str">
        <f t="shared" ca="1" si="838"/>
        <v/>
      </c>
      <c r="CN143" s="3" t="str">
        <f t="shared" ca="1" si="838"/>
        <v/>
      </c>
      <c r="CO143" s="3" t="str">
        <f t="shared" ca="1" si="838"/>
        <v/>
      </c>
      <c r="CP143" s="3" t="str">
        <f t="shared" ca="1" si="833"/>
        <v/>
      </c>
      <c r="CQ143" s="3" t="str">
        <f t="shared" ca="1" si="833"/>
        <v/>
      </c>
      <c r="CR143" s="3" t="str">
        <f t="shared" ca="1" si="735"/>
        <v/>
      </c>
      <c r="CS143" s="3" t="str">
        <f t="shared" ca="1" si="658"/>
        <v/>
      </c>
      <c r="CT143" s="3" t="str">
        <f t="shared" si="736"/>
        <v/>
      </c>
      <c r="CU143" s="37" t="e">
        <f t="shared" ca="1" si="737"/>
        <v>#N/A</v>
      </c>
      <c r="CW143" s="3" t="str">
        <f t="shared" ca="1" si="738"/>
        <v/>
      </c>
      <c r="CX143" s="3">
        <f t="shared" ca="1" si="824"/>
        <v>0</v>
      </c>
      <c r="CY143" s="2">
        <f t="shared" ca="1" si="739"/>
        <v>0</v>
      </c>
      <c r="CZ143" s="3" t="str">
        <f t="shared" ca="1" si="659"/>
        <v/>
      </c>
      <c r="DA143" s="3" t="str">
        <f t="shared" ca="1" si="660"/>
        <v/>
      </c>
      <c r="DB143" s="3" t="str">
        <f t="shared" ca="1" si="661"/>
        <v/>
      </c>
      <c r="DC143" s="3" t="str">
        <f t="shared" ca="1" si="662"/>
        <v/>
      </c>
      <c r="DD143" s="37" t="e">
        <f t="shared" ca="1" si="663"/>
        <v>#N/A</v>
      </c>
      <c r="DE143" s="3" t="str">
        <f t="shared" ca="1" si="740"/>
        <v/>
      </c>
      <c r="DF143" s="3">
        <f t="shared" ca="1" si="825"/>
        <v>0</v>
      </c>
      <c r="DG143" s="2">
        <f t="shared" ca="1" si="741"/>
        <v>0</v>
      </c>
      <c r="DH143" s="3" t="str">
        <f t="shared" ca="1" si="664"/>
        <v/>
      </c>
      <c r="DI143" s="3" t="str">
        <f t="shared" ca="1" si="568"/>
        <v/>
      </c>
      <c r="DJ143" s="3" t="str">
        <f t="shared" ca="1" si="665"/>
        <v/>
      </c>
      <c r="DK143" s="3" t="str">
        <f t="shared" ca="1" si="742"/>
        <v/>
      </c>
      <c r="DL143" s="37" t="e">
        <f t="shared" ca="1" si="666"/>
        <v>#N/A</v>
      </c>
      <c r="DN143" s="2" t="str">
        <f t="shared" si="667"/>
        <v xml:space="preserve"> </v>
      </c>
      <c r="DO143" s="3" t="str">
        <f t="shared" si="743"/>
        <v xml:space="preserve"> </v>
      </c>
      <c r="DP143" s="3" t="str">
        <f t="shared" si="744"/>
        <v xml:space="preserve"> </v>
      </c>
      <c r="DT143" s="37" t="e">
        <f t="shared" si="668"/>
        <v>#N/A</v>
      </c>
      <c r="DU143" s="7">
        <v>136</v>
      </c>
      <c r="DV143" s="7">
        <v>57</v>
      </c>
      <c r="DW143" s="7">
        <v>80</v>
      </c>
      <c r="DX143" s="7"/>
      <c r="DY143" s="7" t="e">
        <f t="shared" si="669"/>
        <v>#NUM!</v>
      </c>
      <c r="DZ143" s="7" t="e">
        <f t="shared" si="670"/>
        <v>#NUM!</v>
      </c>
      <c r="EA143" s="7" t="e">
        <f t="shared" si="671"/>
        <v>#NUM!</v>
      </c>
      <c r="EB143" s="7" t="e">
        <f t="shared" si="745"/>
        <v>#NUM!</v>
      </c>
      <c r="EC143" s="3" t="e">
        <f t="shared" si="672"/>
        <v>#NUM!</v>
      </c>
      <c r="ED143" s="3" t="str">
        <f t="shared" si="746"/>
        <v/>
      </c>
      <c r="EE143" s="3" t="e">
        <f t="shared" si="747"/>
        <v>#DIV/0!</v>
      </c>
      <c r="EF143" s="3" t="str">
        <f t="shared" si="748"/>
        <v/>
      </c>
      <c r="EG143" s="3" t="str">
        <f t="shared" si="749"/>
        <v/>
      </c>
      <c r="EH143" s="3" t="str">
        <f t="shared" si="750"/>
        <v/>
      </c>
      <c r="EI143" s="3" t="str">
        <f t="shared" si="751"/>
        <v/>
      </c>
      <c r="EJ143" s="3" t="e">
        <f t="shared" si="752"/>
        <v>#DIV/0!</v>
      </c>
      <c r="EK143" s="3" t="e">
        <f t="shared" si="753"/>
        <v>#DIV/0!</v>
      </c>
      <c r="EL143" s="3" t="str">
        <f t="shared" si="754"/>
        <v/>
      </c>
      <c r="EM143" s="3" t="str">
        <f t="shared" si="755"/>
        <v/>
      </c>
      <c r="EN143" s="3" t="str">
        <f t="shared" si="756"/>
        <v/>
      </c>
      <c r="EO143" s="3" t="e">
        <f t="shared" si="757"/>
        <v>#DIV/0!</v>
      </c>
      <c r="EP143" s="3" t="e">
        <f t="shared" si="758"/>
        <v>#DIV/0!</v>
      </c>
      <c r="EQ143" s="3" t="str">
        <f t="shared" si="759"/>
        <v/>
      </c>
      <c r="ER143" s="3" t="str">
        <f t="shared" si="760"/>
        <v/>
      </c>
      <c r="ES143" s="3" t="e">
        <f t="shared" si="761"/>
        <v>#DIV/0!</v>
      </c>
      <c r="ET143" s="3" t="e">
        <f t="shared" si="762"/>
        <v>#DIV/0!</v>
      </c>
      <c r="EU143" s="3" t="str">
        <f t="shared" si="763"/>
        <v/>
      </c>
      <c r="EV143" s="3" t="e">
        <f t="shared" si="764"/>
        <v>#DIV/0!</v>
      </c>
      <c r="EW143" s="3" t="e">
        <f t="shared" si="765"/>
        <v>#DIV/0!</v>
      </c>
      <c r="EX143" s="3" t="e">
        <f t="shared" si="766"/>
        <v>#NUM!</v>
      </c>
      <c r="EZ143" s="40">
        <f t="shared" si="673"/>
        <v>1</v>
      </c>
      <c r="FA143" s="9" t="e">
        <f t="shared" si="674"/>
        <v>#NUM!</v>
      </c>
      <c r="FB143" s="9" t="e">
        <f t="shared" si="675"/>
        <v>#N/A</v>
      </c>
      <c r="FC143" s="9" t="e">
        <f t="shared" si="676"/>
        <v>#N/A</v>
      </c>
      <c r="FD143" s="9" t="e">
        <f t="shared" si="677"/>
        <v>#N/A</v>
      </c>
      <c r="FE143" s="3" t="e">
        <f t="shared" si="767"/>
        <v>#NUM!</v>
      </c>
      <c r="FG143" s="3" t="str">
        <f t="shared" si="768"/>
        <v/>
      </c>
      <c r="FH143" s="3" t="e">
        <f t="shared" si="769"/>
        <v>#DIV/0!</v>
      </c>
      <c r="FI143" s="3" t="str">
        <f t="shared" si="770"/>
        <v/>
      </c>
      <c r="FJ143" s="3" t="str">
        <f t="shared" si="771"/>
        <v/>
      </c>
      <c r="FK143" s="3" t="str">
        <f t="shared" si="772"/>
        <v/>
      </c>
      <c r="FL143" s="3" t="str">
        <f t="shared" si="773"/>
        <v/>
      </c>
      <c r="FM143" s="3" t="e">
        <f t="shared" si="774"/>
        <v>#DIV/0!</v>
      </c>
      <c r="FN143" s="3" t="e">
        <f t="shared" si="775"/>
        <v>#DIV/0!</v>
      </c>
      <c r="FO143" s="3" t="str">
        <f t="shared" si="776"/>
        <v/>
      </c>
      <c r="FP143" s="3" t="str">
        <f t="shared" si="777"/>
        <v/>
      </c>
      <c r="FQ143" s="3" t="str">
        <f t="shared" si="778"/>
        <v/>
      </c>
      <c r="FR143" s="3" t="e">
        <f t="shared" si="779"/>
        <v>#DIV/0!</v>
      </c>
      <c r="FS143" s="3" t="e">
        <f t="shared" si="780"/>
        <v>#DIV/0!</v>
      </c>
      <c r="FT143" s="3" t="str">
        <f t="shared" si="781"/>
        <v/>
      </c>
      <c r="FU143" s="3" t="str">
        <f t="shared" si="782"/>
        <v/>
      </c>
      <c r="FV143" s="3" t="e">
        <f t="shared" si="783"/>
        <v>#DIV/0!</v>
      </c>
      <c r="FW143" s="3" t="e">
        <f t="shared" si="784"/>
        <v>#DIV/0!</v>
      </c>
      <c r="FX143" s="3" t="str">
        <f t="shared" si="785"/>
        <v/>
      </c>
      <c r="FY143" s="3" t="e">
        <f t="shared" si="786"/>
        <v>#DIV/0!</v>
      </c>
      <c r="FZ143" s="3" t="e">
        <f t="shared" si="787"/>
        <v>#DIV/0!</v>
      </c>
      <c r="GA143" s="3" t="e">
        <f t="shared" si="788"/>
        <v>#NUM!</v>
      </c>
      <c r="GB143" s="3" t="str">
        <f t="shared" si="789"/>
        <v/>
      </c>
      <c r="GC143" s="3" t="str">
        <f t="shared" si="790"/>
        <v/>
      </c>
      <c r="GD143" s="3" t="str">
        <f t="shared" si="791"/>
        <v/>
      </c>
      <c r="GE143" s="3" t="str">
        <f t="shared" si="792"/>
        <v/>
      </c>
      <c r="GF143" s="3" t="str">
        <f t="shared" si="793"/>
        <v/>
      </c>
      <c r="GG143" s="3" t="str">
        <f t="shared" si="794"/>
        <v/>
      </c>
      <c r="GI143" s="9" t="str">
        <f t="shared" si="826"/>
        <v/>
      </c>
      <c r="GJ143" s="9" t="str">
        <f t="shared" si="795"/>
        <v/>
      </c>
      <c r="GK143" s="9" t="str">
        <f t="shared" si="796"/>
        <v/>
      </c>
      <c r="GL143" s="41" t="e">
        <f t="shared" si="797"/>
        <v>#DIV/0!</v>
      </c>
      <c r="GM143" s="41" t="e">
        <f t="shared" si="798"/>
        <v>#DIV/0!</v>
      </c>
      <c r="GN143" s="41" t="e">
        <f t="shared" si="678"/>
        <v>#N/A</v>
      </c>
      <c r="GO143" s="41" t="e">
        <f t="shared" si="679"/>
        <v>#N/A</v>
      </c>
      <c r="GP143" s="3" t="e">
        <f t="shared" si="799"/>
        <v>#NUM!</v>
      </c>
      <c r="GQ143" s="55" t="e">
        <f t="shared" si="680"/>
        <v>#NUM!</v>
      </c>
      <c r="GR143" s="55" t="e">
        <f t="shared" si="681"/>
        <v>#NUM!</v>
      </c>
      <c r="GS143" s="3" t="e">
        <f t="shared" si="682"/>
        <v>#NUM!</v>
      </c>
      <c r="GT143" s="3" t="e">
        <f t="shared" si="683"/>
        <v>#NUM!</v>
      </c>
      <c r="GU143" s="3" t="e">
        <f t="shared" si="684"/>
        <v>#NUM!</v>
      </c>
      <c r="GV143" s="3" t="e">
        <f t="shared" si="685"/>
        <v>#NUM!</v>
      </c>
      <c r="GX143" s="37" t="e">
        <f t="shared" si="686"/>
        <v>#NUM!</v>
      </c>
      <c r="GZ143" s="3" t="e">
        <f t="shared" si="687"/>
        <v>#NUM!</v>
      </c>
      <c r="HA143" s="3" t="e">
        <f t="shared" ca="1" si="827"/>
        <v>#NUM!</v>
      </c>
      <c r="HB143" s="2" t="e">
        <f t="shared" ca="1" si="830"/>
        <v>#NUM!</v>
      </c>
      <c r="HC143" s="2" t="e">
        <f t="shared" ca="1" si="834"/>
        <v>#NUM!</v>
      </c>
      <c r="HD143" s="39" t="e">
        <f t="shared" ca="1" si="800"/>
        <v>#NUM!</v>
      </c>
      <c r="HF143" s="3" t="str">
        <f t="shared" si="688"/>
        <v/>
      </c>
      <c r="HG143" s="3" t="str">
        <f t="shared" si="689"/>
        <v/>
      </c>
      <c r="HH143" s="3" t="str">
        <f t="shared" ca="1" si="636"/>
        <v xml:space="preserve"> </v>
      </c>
      <c r="HI143" s="3" t="str">
        <f t="shared" ca="1" si="546"/>
        <v/>
      </c>
      <c r="HJ143" s="3" t="str">
        <f t="shared" ca="1" si="546"/>
        <v/>
      </c>
      <c r="HK143" s="3" t="str">
        <f t="shared" ca="1" si="546"/>
        <v/>
      </c>
      <c r="HL143" s="3" t="str">
        <f t="shared" ref="HL143:HO206" ca="1" si="839">IF(HK144=1,1,"")</f>
        <v/>
      </c>
      <c r="HM143" s="3" t="str">
        <f t="shared" ca="1" si="547"/>
        <v/>
      </c>
      <c r="HN143" s="3" t="str">
        <f t="shared" ca="1" si="547"/>
        <v/>
      </c>
      <c r="HO143" s="3" t="str">
        <f t="shared" ca="1" si="547"/>
        <v/>
      </c>
      <c r="HP143" s="37" t="e">
        <f t="shared" ca="1" si="690"/>
        <v>#N/A</v>
      </c>
      <c r="HQ143" s="3" t="str">
        <f t="shared" ca="1" si="637"/>
        <v xml:space="preserve"> </v>
      </c>
      <c r="HR143" s="3" t="str">
        <f t="shared" ca="1" si="549"/>
        <v/>
      </c>
      <c r="HS143" s="3" t="str">
        <f t="shared" ca="1" si="549"/>
        <v/>
      </c>
      <c r="HT143" s="3" t="str">
        <f t="shared" ca="1" si="549"/>
        <v/>
      </c>
      <c r="HU143" s="3" t="str">
        <f t="shared" ref="HU143:HX206" ca="1" si="840">IF(HT144=1,1,"")</f>
        <v/>
      </c>
      <c r="HV143" s="3" t="str">
        <f t="shared" ca="1" si="550"/>
        <v/>
      </c>
      <c r="HW143" s="3" t="str">
        <f t="shared" ca="1" si="550"/>
        <v/>
      </c>
      <c r="HX143" s="3" t="str">
        <f t="shared" ca="1" si="550"/>
        <v/>
      </c>
      <c r="HY143" s="37" t="e">
        <f t="shared" ca="1" si="691"/>
        <v>#N/A</v>
      </c>
      <c r="IA143" s="3" t="e">
        <f t="shared" ca="1" si="801"/>
        <v>#NUM!</v>
      </c>
      <c r="IB143" s="3" t="e">
        <f t="shared" ca="1" si="828"/>
        <v>#NUM!</v>
      </c>
      <c r="IC143" s="2" t="e">
        <f t="shared" ca="1" si="802"/>
        <v>#NUM!</v>
      </c>
      <c r="ID143" s="37" t="e">
        <f t="shared" ca="1" si="692"/>
        <v>#NUM!</v>
      </c>
      <c r="IE143" s="3" t="e">
        <f t="shared" ca="1" si="803"/>
        <v>#NUM!</v>
      </c>
      <c r="IF143" s="3" t="e">
        <f t="shared" ca="1" si="804"/>
        <v>#NUM!</v>
      </c>
      <c r="IG143" s="2" t="e">
        <f t="shared" ca="1" si="805"/>
        <v>#NUM!</v>
      </c>
      <c r="IH143" s="37" t="e">
        <f t="shared" ca="1" si="693"/>
        <v>#NUM!</v>
      </c>
      <c r="II143" s="3" t="e">
        <f t="shared" si="806"/>
        <v>#N/A</v>
      </c>
      <c r="IJ143" s="3" t="e">
        <f t="shared" si="807"/>
        <v>#N/A</v>
      </c>
      <c r="IK143" s="3" t="e">
        <f t="shared" ca="1" si="640"/>
        <v>#N/A</v>
      </c>
      <c r="IL143" s="3" t="e">
        <f t="shared" ca="1" si="558"/>
        <v>#N/A</v>
      </c>
      <c r="IM143" s="3" t="e">
        <f t="shared" ca="1" si="558"/>
        <v>#N/A</v>
      </c>
      <c r="IN143" s="3" t="e">
        <f t="shared" ca="1" si="558"/>
        <v>#N/A</v>
      </c>
      <c r="IO143" s="3" t="e">
        <f t="shared" ca="1" si="558"/>
        <v>#N/A</v>
      </c>
      <c r="IP143" s="3" t="e">
        <f t="shared" ca="1" si="559"/>
        <v>#N/A</v>
      </c>
      <c r="IQ143" s="3" t="e">
        <f t="shared" ca="1" si="559"/>
        <v>#N/A</v>
      </c>
      <c r="IR143" s="3" t="e">
        <f t="shared" ca="1" si="559"/>
        <v>#N/A</v>
      </c>
      <c r="IS143" s="3" t="e">
        <f t="shared" ca="1" si="559"/>
        <v>#N/A</v>
      </c>
      <c r="IT143" s="3" t="e">
        <f t="shared" ca="1" si="560"/>
        <v>#N/A</v>
      </c>
      <c r="IU143" s="3" t="e">
        <f t="shared" ca="1" si="560"/>
        <v>#N/A</v>
      </c>
      <c r="IV143" s="3" t="e">
        <f t="shared" ca="1" si="560"/>
        <v>#N/A</v>
      </c>
      <c r="IW143" s="3" t="e">
        <f t="shared" ca="1" si="560"/>
        <v>#N/A</v>
      </c>
      <c r="IX143" s="3" t="e">
        <f t="shared" ca="1" si="561"/>
        <v>#N/A</v>
      </c>
      <c r="IY143" s="3" t="e">
        <f t="shared" ca="1" si="561"/>
        <v>#N/A</v>
      </c>
      <c r="IZ143" s="37" t="e">
        <f t="shared" ca="1" si="694"/>
        <v>#N/A</v>
      </c>
      <c r="JB143" s="3" t="str">
        <f t="shared" si="808"/>
        <v/>
      </c>
      <c r="JC143" s="55" t="e">
        <f t="shared" si="695"/>
        <v>#NUM!</v>
      </c>
      <c r="JD143" s="41" t="e">
        <f t="shared" si="809"/>
        <v>#NUM!</v>
      </c>
      <c r="JE143" s="41" t="e">
        <f t="shared" si="810"/>
        <v>#NUM!</v>
      </c>
      <c r="JF143" s="3" t="e">
        <f t="shared" si="811"/>
        <v>#NUM!</v>
      </c>
      <c r="JG143" s="41" t="e">
        <f t="shared" si="812"/>
        <v>#NUM!</v>
      </c>
      <c r="JH143" s="41" t="e">
        <f t="shared" si="813"/>
        <v>#NUM!</v>
      </c>
      <c r="JJ143" s="37" t="e">
        <f t="shared" si="814"/>
        <v>#NUM!</v>
      </c>
      <c r="JL143" s="3" t="e">
        <f t="shared" si="815"/>
        <v>#NUM!</v>
      </c>
      <c r="JM143" s="3" t="e">
        <f t="shared" ca="1" si="829"/>
        <v>#NUM!</v>
      </c>
      <c r="JP143" s="37" t="e">
        <f t="shared" ca="1" si="816"/>
        <v>#NUM!</v>
      </c>
      <c r="JR143" s="37" t="str">
        <f t="shared" si="817"/>
        <v/>
      </c>
      <c r="JS143" s="3" t="str">
        <f t="shared" si="818"/>
        <v/>
      </c>
      <c r="JT143" s="3" t="str">
        <f t="shared" ca="1" si="638"/>
        <v xml:space="preserve"> </v>
      </c>
      <c r="JU143" s="3" t="str">
        <f t="shared" ca="1" si="552"/>
        <v/>
      </c>
      <c r="JV143" s="3" t="str">
        <f t="shared" ca="1" si="552"/>
        <v/>
      </c>
      <c r="JW143" s="3" t="str">
        <f t="shared" ca="1" si="552"/>
        <v/>
      </c>
      <c r="JX143" s="3" t="str">
        <f t="shared" ref="JX143:KA206" ca="1" si="841">IF(JW144=1,1,"")</f>
        <v/>
      </c>
      <c r="JY143" s="3" t="str">
        <f t="shared" ca="1" si="553"/>
        <v/>
      </c>
      <c r="JZ143" s="3" t="str">
        <f t="shared" ca="1" si="553"/>
        <v/>
      </c>
      <c r="KA143" s="3" t="str">
        <f t="shared" ca="1" si="553"/>
        <v/>
      </c>
      <c r="KB143" s="3" t="e">
        <f t="shared" ca="1" si="819"/>
        <v>#N/A</v>
      </c>
      <c r="KC143" s="3" t="str">
        <f t="shared" ca="1" si="639"/>
        <v xml:space="preserve"> </v>
      </c>
      <c r="KD143" s="3" t="str">
        <f t="shared" ca="1" si="555"/>
        <v/>
      </c>
      <c r="KE143" s="3" t="str">
        <f t="shared" ca="1" si="555"/>
        <v/>
      </c>
      <c r="KF143" s="3" t="str">
        <f t="shared" ca="1" si="555"/>
        <v/>
      </c>
      <c r="KG143" s="3" t="str">
        <f t="shared" ref="KG143:KJ206" ca="1" si="842">IF(KF144=1,1,"")</f>
        <v/>
      </c>
      <c r="KH143" s="3" t="str">
        <f t="shared" ca="1" si="556"/>
        <v/>
      </c>
      <c r="KI143" s="3" t="str">
        <f t="shared" ca="1" si="556"/>
        <v/>
      </c>
      <c r="KJ143" s="3" t="str">
        <f t="shared" ca="1" si="556"/>
        <v/>
      </c>
      <c r="KK143" s="3" t="e">
        <f t="shared" ca="1" si="820"/>
        <v>#N/A</v>
      </c>
      <c r="KU143" s="3" t="e">
        <f t="shared" si="821"/>
        <v>#NUM!</v>
      </c>
      <c r="KV143" s="3" t="e">
        <f t="shared" si="822"/>
        <v>#NUM!</v>
      </c>
      <c r="KW143" s="3" t="e">
        <f t="shared" ca="1" si="641"/>
        <v>#NUM!</v>
      </c>
      <c r="KX143" s="3" t="e">
        <f t="shared" ca="1" si="563"/>
        <v>#NUM!</v>
      </c>
      <c r="KY143" s="3" t="e">
        <f t="shared" ca="1" si="563"/>
        <v>#NUM!</v>
      </c>
      <c r="KZ143" s="3" t="e">
        <f t="shared" ca="1" si="563"/>
        <v>#NUM!</v>
      </c>
      <c r="LA143" s="3" t="e">
        <f t="shared" ca="1" si="563"/>
        <v>#NUM!</v>
      </c>
      <c r="LB143" s="3" t="e">
        <f t="shared" ca="1" si="564"/>
        <v>#NUM!</v>
      </c>
      <c r="LC143" s="3" t="e">
        <f t="shared" ca="1" si="564"/>
        <v>#NUM!</v>
      </c>
      <c r="LD143" s="3" t="e">
        <f t="shared" ca="1" si="564"/>
        <v>#NUM!</v>
      </c>
      <c r="LE143" s="3" t="e">
        <f t="shared" ca="1" si="564"/>
        <v>#NUM!</v>
      </c>
      <c r="LF143" s="3" t="e">
        <f t="shared" ca="1" si="565"/>
        <v>#NUM!</v>
      </c>
      <c r="LG143" s="3" t="e">
        <f t="shared" ca="1" si="565"/>
        <v>#NUM!</v>
      </c>
      <c r="LH143" s="3" t="e">
        <f t="shared" ca="1" si="565"/>
        <v>#NUM!</v>
      </c>
      <c r="LI143" s="3" t="e">
        <f t="shared" ca="1" si="565"/>
        <v>#NUM!</v>
      </c>
      <c r="LJ143" s="3" t="e">
        <f t="shared" ca="1" si="566"/>
        <v>#NUM!</v>
      </c>
      <c r="LK143" s="3" t="e">
        <f t="shared" ca="1" si="566"/>
        <v>#NUM!</v>
      </c>
      <c r="LL143" s="37" t="e">
        <f t="shared" ca="1" si="696"/>
        <v>#NUM!</v>
      </c>
    </row>
    <row r="144" spans="1:324" s="3" customFormat="1">
      <c r="A144" s="42" t="e">
        <f>IF(D144="","",Data!C152)</f>
        <v>#N/A</v>
      </c>
      <c r="B144" s="5" t="e">
        <f>IF(D144="","",Data!B152)</f>
        <v>#N/A</v>
      </c>
      <c r="C144" s="3">
        <v>136</v>
      </c>
      <c r="D144" s="3" t="e">
        <f>IF(Data!C152="", NA(), Data!C152)</f>
        <v>#N/A</v>
      </c>
      <c r="E144" s="3" t="str">
        <f>IF(Data!C152="", " ", Data!D152)</f>
        <v xml:space="preserve"> </v>
      </c>
      <c r="F144" s="3" t="str">
        <f>IF(E144=" "," ",Data!F$26)</f>
        <v xml:space="preserve"> </v>
      </c>
      <c r="G144" s="3" t="str">
        <f>IF($C144&lt;Data!$F$37,"x"," ")</f>
        <v xml:space="preserve"> </v>
      </c>
      <c r="H144" s="3" t="e">
        <f>IF(I144="",#REF!,I144)</f>
        <v>#N/A</v>
      </c>
      <c r="I144" s="2" t="e">
        <f t="shared" si="697"/>
        <v>#N/A</v>
      </c>
      <c r="J144" s="3" t="str">
        <f>IF(AND(Data!$F$37&lt;&gt;""),IF(AD144=$E144,1,""))</f>
        <v/>
      </c>
      <c r="K144" s="3">
        <f>IF(AND(Data!$F$40&lt;&gt;""),IF(AE144=$E144,2,""))</f>
        <v>2</v>
      </c>
      <c r="L144" s="3" t="str">
        <f>IF(AND(Data!$F$43&lt;&gt;""),IF(AF144=$E144,3,""))</f>
        <v/>
      </c>
      <c r="M144" s="3" t="str">
        <f>IF(AND(Data!$F$46&lt;&gt;""),IF(AG144=$E144,4,""))</f>
        <v/>
      </c>
      <c r="N144" s="3" t="str">
        <f>IF(AND(Data!$F$49&lt;&gt;""),IF(AH144=$E144,5,""))</f>
        <v/>
      </c>
      <c r="O144" s="3" t="str">
        <f>IF(AND(Calc!$LQ$3&lt;&gt;""),IF(AI144=$E144,6,""))</f>
        <v/>
      </c>
      <c r="P144" s="3">
        <f t="shared" si="698"/>
        <v>2</v>
      </c>
      <c r="Q144" s="3">
        <f t="shared" si="699"/>
        <v>2</v>
      </c>
      <c r="R144" s="3" t="str">
        <f t="shared" si="700"/>
        <v/>
      </c>
      <c r="S144" s="3" t="str">
        <f t="shared" si="701"/>
        <v/>
      </c>
      <c r="T144" s="3" t="str">
        <f t="shared" si="702"/>
        <v/>
      </c>
      <c r="U144" s="3">
        <f t="shared" si="703"/>
        <v>2</v>
      </c>
      <c r="V144" s="3">
        <f t="shared" si="704"/>
        <v>2</v>
      </c>
      <c r="W144" s="3" t="str">
        <f t="shared" si="705"/>
        <v/>
      </c>
      <c r="X144" s="3" t="str">
        <f t="shared" si="706"/>
        <v/>
      </c>
      <c r="Y144" s="3">
        <f t="shared" si="707"/>
        <v>2</v>
      </c>
      <c r="Z144" s="3">
        <f t="shared" si="708"/>
        <v>2</v>
      </c>
      <c r="AA144" s="3" t="str">
        <f t="shared" si="709"/>
        <v/>
      </c>
      <c r="AB144" s="3">
        <f t="shared" si="710"/>
        <v>2</v>
      </c>
      <c r="AC144" s="49">
        <f t="shared" si="711"/>
        <v>2</v>
      </c>
      <c r="AD144" s="3" t="str">
        <f>IF($C144&lt;Data!$F$37,E144,"")</f>
        <v/>
      </c>
      <c r="AE144" s="3" t="str">
        <f>IF(AND($C144&gt;=Data!$F$37),IF($C144&lt;Data!$F$40,E144,""))</f>
        <v xml:space="preserve"> </v>
      </c>
      <c r="AF144" s="3" t="b">
        <f>IF(AND($C144&gt;=Data!$F$40),IF($C144&lt;Data!$F$43,E144,""))</f>
        <v>0</v>
      </c>
      <c r="AG144" s="3" t="b">
        <f>IF(AND($C144&gt;=Data!$F$43),IF($C144&lt;Data!$F$46,E144,""))</f>
        <v>0</v>
      </c>
      <c r="AH144" s="3" t="b">
        <f>IF(AND($C144&gt;=Data!$F$46),IF($C144&lt;Data!$F$49,E144,""))</f>
        <v>0</v>
      </c>
      <c r="AI144" s="3" t="b">
        <f>IF(AND($C144&gt;=Data!$F$49),IF($C144&lt;=Calc!$LQ$3,E144,""))</f>
        <v>0</v>
      </c>
      <c r="AJ144" s="3" t="str">
        <f t="shared" si="643"/>
        <v xml:space="preserve"> </v>
      </c>
      <c r="AK144" s="3" t="str">
        <f t="shared" si="644"/>
        <v/>
      </c>
      <c r="AL144" s="3" t="e">
        <f t="shared" si="712"/>
        <v>#NUM!</v>
      </c>
      <c r="AM144" s="3" t="str">
        <f t="shared" si="713"/>
        <v/>
      </c>
      <c r="AN144" s="3" t="str">
        <f t="shared" si="714"/>
        <v/>
      </c>
      <c r="AO144" s="3" t="str">
        <f t="shared" si="715"/>
        <v/>
      </c>
      <c r="AP144" s="3" t="str">
        <f t="shared" si="716"/>
        <v/>
      </c>
      <c r="AQ144" s="3" t="e">
        <f t="shared" si="632"/>
        <v>#NUM!</v>
      </c>
      <c r="AR144" s="3" t="e">
        <f t="shared" si="633"/>
        <v>#NUM!</v>
      </c>
      <c r="AS144" s="3" t="str">
        <f t="shared" si="634"/>
        <v/>
      </c>
      <c r="AT144" s="3" t="str">
        <f t="shared" si="717"/>
        <v/>
      </c>
      <c r="AU144" s="3" t="str">
        <f t="shared" si="718"/>
        <v/>
      </c>
      <c r="AV144" s="3" t="e">
        <f t="shared" si="719"/>
        <v>#NUM!</v>
      </c>
      <c r="AW144" s="3" t="e">
        <f t="shared" si="720"/>
        <v>#NUM!</v>
      </c>
      <c r="AX144" s="3" t="str">
        <f t="shared" si="721"/>
        <v/>
      </c>
      <c r="AY144" s="3" t="str">
        <f t="shared" si="722"/>
        <v/>
      </c>
      <c r="AZ144" s="3" t="e">
        <f t="shared" si="723"/>
        <v>#NUM!</v>
      </c>
      <c r="BA144" s="3" t="e">
        <f t="shared" si="724"/>
        <v>#NUM!</v>
      </c>
      <c r="BB144" s="3" t="str">
        <f t="shared" si="725"/>
        <v/>
      </c>
      <c r="BC144" s="3" t="e">
        <f t="shared" si="726"/>
        <v>#NUM!</v>
      </c>
      <c r="BD144" s="3" t="e">
        <f t="shared" si="727"/>
        <v>#NUM!</v>
      </c>
      <c r="BE144" s="3" t="e">
        <f t="shared" si="728"/>
        <v>#NUM!</v>
      </c>
      <c r="BF144" s="9" t="e">
        <f t="shared" si="645"/>
        <v>#N/A</v>
      </c>
      <c r="BG144" s="3" t="e">
        <f t="shared" si="646"/>
        <v>#N/A</v>
      </c>
      <c r="BH144" s="3" t="e">
        <f t="shared" si="642"/>
        <v>#N/A</v>
      </c>
      <c r="BI144" s="3" t="e">
        <f t="shared" si="729"/>
        <v>#NUM!</v>
      </c>
      <c r="BJ144" s="44" t="str">
        <f t="shared" si="730"/>
        <v/>
      </c>
      <c r="BK144" s="52">
        <f t="shared" si="647"/>
        <v>2</v>
      </c>
      <c r="BL144" s="52" t="str">
        <f t="shared" ca="1" si="835"/>
        <v xml:space="preserve"> </v>
      </c>
      <c r="BM144" s="52" t="str">
        <f t="shared" ca="1" si="836"/>
        <v xml:space="preserve"> </v>
      </c>
      <c r="BN144" s="52" t="str">
        <f t="shared" ca="1" si="836"/>
        <v xml:space="preserve"> </v>
      </c>
      <c r="BO144" s="52" t="str">
        <f t="shared" ca="1" si="836"/>
        <v xml:space="preserve"> </v>
      </c>
      <c r="BP144" s="52" t="str">
        <f t="shared" ca="1" si="831"/>
        <v xml:space="preserve"> </v>
      </c>
      <c r="BQ144" s="52" t="str">
        <f t="shared" ca="1" si="831"/>
        <v xml:space="preserve"> </v>
      </c>
      <c r="BR144" s="52" t="e">
        <f t="shared" ca="1" si="648"/>
        <v>#N/A</v>
      </c>
      <c r="BS144" s="52"/>
      <c r="BT144" s="3" t="str">
        <f t="shared" si="649"/>
        <v/>
      </c>
      <c r="BU144" s="3">
        <f t="shared" si="650"/>
        <v>0</v>
      </c>
      <c r="BV144" s="3">
        <f t="shared" si="731"/>
        <v>1</v>
      </c>
      <c r="BW144" s="3">
        <f t="shared" si="732"/>
        <v>0</v>
      </c>
      <c r="BX144" s="3" t="str">
        <f t="shared" ca="1" si="651"/>
        <v xml:space="preserve"> </v>
      </c>
      <c r="BY144" s="3" t="str">
        <f t="shared" ca="1" si="837"/>
        <v/>
      </c>
      <c r="BZ144" s="3" t="str">
        <f t="shared" ca="1" si="837"/>
        <v/>
      </c>
      <c r="CA144" s="3" t="str">
        <f t="shared" ca="1" si="837"/>
        <v/>
      </c>
      <c r="CB144" s="3" t="str">
        <f t="shared" ca="1" si="832"/>
        <v/>
      </c>
      <c r="CC144" s="3" t="str">
        <f t="shared" ca="1" si="832"/>
        <v/>
      </c>
      <c r="CD144" s="3" t="str">
        <f t="shared" ca="1" si="652"/>
        <v/>
      </c>
      <c r="CE144" s="3" t="str">
        <f t="shared" ca="1" si="653"/>
        <v/>
      </c>
      <c r="CF144" s="3" t="str">
        <f t="shared" si="654"/>
        <v/>
      </c>
      <c r="CG144" s="37" t="e">
        <f t="shared" ca="1" si="655"/>
        <v>#N/A</v>
      </c>
      <c r="CH144" s="3" t="str">
        <f t="shared" si="656"/>
        <v/>
      </c>
      <c r="CI144" s="3">
        <f t="shared" si="733"/>
        <v>0</v>
      </c>
      <c r="CJ144" s="3">
        <f t="shared" si="823"/>
        <v>1</v>
      </c>
      <c r="CK144" s="3">
        <f t="shared" si="734"/>
        <v>0</v>
      </c>
      <c r="CL144" s="3" t="str">
        <f t="shared" ca="1" si="657"/>
        <v xml:space="preserve"> </v>
      </c>
      <c r="CM144" s="3" t="str">
        <f t="shared" ca="1" si="838"/>
        <v/>
      </c>
      <c r="CN144" s="3" t="str">
        <f t="shared" ca="1" si="838"/>
        <v/>
      </c>
      <c r="CO144" s="3" t="str">
        <f t="shared" ca="1" si="838"/>
        <v/>
      </c>
      <c r="CP144" s="3" t="str">
        <f t="shared" ca="1" si="833"/>
        <v/>
      </c>
      <c r="CQ144" s="3" t="str">
        <f t="shared" ca="1" si="833"/>
        <v/>
      </c>
      <c r="CR144" s="3" t="str">
        <f t="shared" ca="1" si="735"/>
        <v/>
      </c>
      <c r="CS144" s="3" t="str">
        <f t="shared" ca="1" si="658"/>
        <v/>
      </c>
      <c r="CT144" s="3" t="str">
        <f t="shared" si="736"/>
        <v/>
      </c>
      <c r="CU144" s="37" t="e">
        <f t="shared" ca="1" si="737"/>
        <v>#N/A</v>
      </c>
      <c r="CW144" s="3" t="str">
        <f t="shared" ca="1" si="738"/>
        <v/>
      </c>
      <c r="CX144" s="3">
        <f t="shared" ca="1" si="824"/>
        <v>0</v>
      </c>
      <c r="CY144" s="2">
        <f t="shared" ca="1" si="739"/>
        <v>0</v>
      </c>
      <c r="CZ144" s="3" t="str">
        <f t="shared" ca="1" si="659"/>
        <v/>
      </c>
      <c r="DA144" s="3" t="str">
        <f t="shared" ca="1" si="660"/>
        <v/>
      </c>
      <c r="DB144" s="3" t="str">
        <f t="shared" ca="1" si="661"/>
        <v/>
      </c>
      <c r="DC144" s="3" t="str">
        <f t="shared" ca="1" si="662"/>
        <v/>
      </c>
      <c r="DD144" s="37" t="e">
        <f t="shared" ca="1" si="663"/>
        <v>#N/A</v>
      </c>
      <c r="DE144" s="3" t="str">
        <f t="shared" ca="1" si="740"/>
        <v/>
      </c>
      <c r="DF144" s="3">
        <f t="shared" ca="1" si="825"/>
        <v>0</v>
      </c>
      <c r="DG144" s="2">
        <f t="shared" ca="1" si="741"/>
        <v>0</v>
      </c>
      <c r="DH144" s="3" t="str">
        <f t="shared" ca="1" si="664"/>
        <v/>
      </c>
      <c r="DI144" s="3" t="str">
        <f t="shared" ca="1" si="568"/>
        <v/>
      </c>
      <c r="DJ144" s="3" t="str">
        <f t="shared" ca="1" si="665"/>
        <v/>
      </c>
      <c r="DK144" s="3" t="str">
        <f t="shared" ca="1" si="742"/>
        <v/>
      </c>
      <c r="DL144" s="37" t="e">
        <f t="shared" ca="1" si="666"/>
        <v>#N/A</v>
      </c>
      <c r="DN144" s="2" t="str">
        <f t="shared" si="667"/>
        <v xml:space="preserve"> </v>
      </c>
      <c r="DO144" s="3" t="str">
        <f t="shared" si="743"/>
        <v xml:space="preserve"> </v>
      </c>
      <c r="DP144" s="3" t="str">
        <f t="shared" si="744"/>
        <v xml:space="preserve"> </v>
      </c>
      <c r="DT144" s="37" t="e">
        <f t="shared" si="668"/>
        <v>#N/A</v>
      </c>
      <c r="DU144" s="7">
        <v>137</v>
      </c>
      <c r="DV144" s="7">
        <v>57</v>
      </c>
      <c r="DW144" s="7">
        <v>80</v>
      </c>
      <c r="DX144" s="7"/>
      <c r="DY144" s="7" t="e">
        <f t="shared" si="669"/>
        <v>#NUM!</v>
      </c>
      <c r="DZ144" s="7" t="e">
        <f t="shared" si="670"/>
        <v>#NUM!</v>
      </c>
      <c r="EA144" s="7" t="e">
        <f t="shared" si="671"/>
        <v>#NUM!</v>
      </c>
      <c r="EB144" s="7" t="e">
        <f t="shared" si="745"/>
        <v>#NUM!</v>
      </c>
      <c r="EC144" s="3" t="e">
        <f t="shared" si="672"/>
        <v>#NUM!</v>
      </c>
      <c r="ED144" s="3" t="str">
        <f t="shared" si="746"/>
        <v/>
      </c>
      <c r="EE144" s="3" t="e">
        <f t="shared" si="747"/>
        <v>#DIV/0!</v>
      </c>
      <c r="EF144" s="3" t="str">
        <f t="shared" si="748"/>
        <v/>
      </c>
      <c r="EG144" s="3" t="str">
        <f t="shared" si="749"/>
        <v/>
      </c>
      <c r="EH144" s="3" t="str">
        <f t="shared" si="750"/>
        <v/>
      </c>
      <c r="EI144" s="3" t="str">
        <f t="shared" si="751"/>
        <v/>
      </c>
      <c r="EJ144" s="3" t="e">
        <f t="shared" si="752"/>
        <v>#DIV/0!</v>
      </c>
      <c r="EK144" s="3" t="e">
        <f t="shared" si="753"/>
        <v>#DIV/0!</v>
      </c>
      <c r="EL144" s="3" t="str">
        <f t="shared" si="754"/>
        <v/>
      </c>
      <c r="EM144" s="3" t="str">
        <f t="shared" si="755"/>
        <v/>
      </c>
      <c r="EN144" s="3" t="str">
        <f t="shared" si="756"/>
        <v/>
      </c>
      <c r="EO144" s="3" t="e">
        <f t="shared" si="757"/>
        <v>#DIV/0!</v>
      </c>
      <c r="EP144" s="3" t="e">
        <f t="shared" si="758"/>
        <v>#DIV/0!</v>
      </c>
      <c r="EQ144" s="3" t="str">
        <f t="shared" si="759"/>
        <v/>
      </c>
      <c r="ER144" s="3" t="str">
        <f t="shared" si="760"/>
        <v/>
      </c>
      <c r="ES144" s="3" t="e">
        <f t="shared" si="761"/>
        <v>#DIV/0!</v>
      </c>
      <c r="ET144" s="3" t="e">
        <f t="shared" si="762"/>
        <v>#DIV/0!</v>
      </c>
      <c r="EU144" s="3" t="str">
        <f t="shared" si="763"/>
        <v/>
      </c>
      <c r="EV144" s="3" t="e">
        <f t="shared" si="764"/>
        <v>#DIV/0!</v>
      </c>
      <c r="EW144" s="3" t="e">
        <f t="shared" si="765"/>
        <v>#DIV/0!</v>
      </c>
      <c r="EX144" s="3" t="e">
        <f t="shared" si="766"/>
        <v>#NUM!</v>
      </c>
      <c r="EZ144" s="40">
        <f t="shared" si="673"/>
        <v>1</v>
      </c>
      <c r="FA144" s="9" t="e">
        <f t="shared" si="674"/>
        <v>#NUM!</v>
      </c>
      <c r="FB144" s="9" t="e">
        <f t="shared" si="675"/>
        <v>#N/A</v>
      </c>
      <c r="FC144" s="9" t="e">
        <f t="shared" si="676"/>
        <v>#N/A</v>
      </c>
      <c r="FD144" s="9" t="e">
        <f t="shared" si="677"/>
        <v>#N/A</v>
      </c>
      <c r="FE144" s="3" t="e">
        <f t="shared" si="767"/>
        <v>#NUM!</v>
      </c>
      <c r="FG144" s="3" t="str">
        <f t="shared" si="768"/>
        <v/>
      </c>
      <c r="FH144" s="3" t="e">
        <f t="shared" si="769"/>
        <v>#DIV/0!</v>
      </c>
      <c r="FI144" s="3" t="str">
        <f t="shared" si="770"/>
        <v/>
      </c>
      <c r="FJ144" s="3" t="str">
        <f t="shared" si="771"/>
        <v/>
      </c>
      <c r="FK144" s="3" t="str">
        <f t="shared" si="772"/>
        <v/>
      </c>
      <c r="FL144" s="3" t="str">
        <f t="shared" si="773"/>
        <v/>
      </c>
      <c r="FM144" s="3" t="e">
        <f t="shared" si="774"/>
        <v>#DIV/0!</v>
      </c>
      <c r="FN144" s="3" t="e">
        <f t="shared" si="775"/>
        <v>#DIV/0!</v>
      </c>
      <c r="FO144" s="3" t="str">
        <f t="shared" si="776"/>
        <v/>
      </c>
      <c r="FP144" s="3" t="str">
        <f t="shared" si="777"/>
        <v/>
      </c>
      <c r="FQ144" s="3" t="str">
        <f t="shared" si="778"/>
        <v/>
      </c>
      <c r="FR144" s="3" t="e">
        <f t="shared" si="779"/>
        <v>#DIV/0!</v>
      </c>
      <c r="FS144" s="3" t="e">
        <f t="shared" si="780"/>
        <v>#DIV/0!</v>
      </c>
      <c r="FT144" s="3" t="str">
        <f t="shared" si="781"/>
        <v/>
      </c>
      <c r="FU144" s="3" t="str">
        <f t="shared" si="782"/>
        <v/>
      </c>
      <c r="FV144" s="3" t="e">
        <f t="shared" si="783"/>
        <v>#DIV/0!</v>
      </c>
      <c r="FW144" s="3" t="e">
        <f t="shared" si="784"/>
        <v>#DIV/0!</v>
      </c>
      <c r="FX144" s="3" t="str">
        <f t="shared" si="785"/>
        <v/>
      </c>
      <c r="FY144" s="3" t="e">
        <f t="shared" si="786"/>
        <v>#DIV/0!</v>
      </c>
      <c r="FZ144" s="3" t="e">
        <f t="shared" si="787"/>
        <v>#DIV/0!</v>
      </c>
      <c r="GA144" s="3" t="e">
        <f t="shared" si="788"/>
        <v>#NUM!</v>
      </c>
      <c r="GB144" s="3" t="str">
        <f t="shared" si="789"/>
        <v/>
      </c>
      <c r="GC144" s="3" t="str">
        <f t="shared" si="790"/>
        <v/>
      </c>
      <c r="GD144" s="3" t="str">
        <f t="shared" si="791"/>
        <v/>
      </c>
      <c r="GE144" s="3" t="str">
        <f t="shared" si="792"/>
        <v/>
      </c>
      <c r="GF144" s="3" t="str">
        <f t="shared" si="793"/>
        <v/>
      </c>
      <c r="GG144" s="3" t="str">
        <f t="shared" si="794"/>
        <v/>
      </c>
      <c r="GI144" s="9" t="str">
        <f t="shared" si="826"/>
        <v/>
      </c>
      <c r="GJ144" s="9" t="str">
        <f t="shared" si="795"/>
        <v/>
      </c>
      <c r="GK144" s="9" t="str">
        <f t="shared" si="796"/>
        <v/>
      </c>
      <c r="GL144" s="41" t="e">
        <f t="shared" si="797"/>
        <v>#DIV/0!</v>
      </c>
      <c r="GM144" s="41" t="e">
        <f t="shared" si="798"/>
        <v>#DIV/0!</v>
      </c>
      <c r="GN144" s="41" t="e">
        <f t="shared" si="678"/>
        <v>#N/A</v>
      </c>
      <c r="GO144" s="41" t="e">
        <f t="shared" si="679"/>
        <v>#N/A</v>
      </c>
      <c r="GP144" s="3" t="e">
        <f t="shared" si="799"/>
        <v>#NUM!</v>
      </c>
      <c r="GQ144" s="55" t="e">
        <f t="shared" si="680"/>
        <v>#NUM!</v>
      </c>
      <c r="GR144" s="55" t="e">
        <f t="shared" si="681"/>
        <v>#NUM!</v>
      </c>
      <c r="GS144" s="3" t="e">
        <f t="shared" si="682"/>
        <v>#NUM!</v>
      </c>
      <c r="GT144" s="3" t="e">
        <f t="shared" si="683"/>
        <v>#NUM!</v>
      </c>
      <c r="GU144" s="3" t="e">
        <f t="shared" si="684"/>
        <v>#NUM!</v>
      </c>
      <c r="GV144" s="3" t="e">
        <f t="shared" si="685"/>
        <v>#NUM!</v>
      </c>
      <c r="GX144" s="37" t="e">
        <f t="shared" si="686"/>
        <v>#NUM!</v>
      </c>
      <c r="GZ144" s="3" t="e">
        <f t="shared" si="687"/>
        <v>#NUM!</v>
      </c>
      <c r="HA144" s="3" t="e">
        <f t="shared" ca="1" si="827"/>
        <v>#NUM!</v>
      </c>
      <c r="HB144" s="2" t="e">
        <f t="shared" ca="1" si="830"/>
        <v>#NUM!</v>
      </c>
      <c r="HC144" s="2" t="e">
        <f t="shared" ca="1" si="834"/>
        <v>#NUM!</v>
      </c>
      <c r="HD144" s="39" t="e">
        <f t="shared" ca="1" si="800"/>
        <v>#NUM!</v>
      </c>
      <c r="HF144" s="3" t="str">
        <f t="shared" si="688"/>
        <v/>
      </c>
      <c r="HG144" s="3" t="str">
        <f t="shared" si="689"/>
        <v/>
      </c>
      <c r="HH144" s="3" t="str">
        <f t="shared" ref="HH144:HH175" ca="1" si="843">IF(AND(G144=" ",OFFSET(G144,-7,0)="x"), " ", IF(SUM(OFFSET(HF144,0,0,-8,1))&gt;7,1," "))</f>
        <v xml:space="preserve"> </v>
      </c>
      <c r="HI144" s="3" t="str">
        <f t="shared" ref="HI144:HO207" ca="1" si="844">IF(HH145=1,1,"")</f>
        <v/>
      </c>
      <c r="HJ144" s="3" t="str">
        <f t="shared" ca="1" si="844"/>
        <v/>
      </c>
      <c r="HK144" s="3" t="str">
        <f t="shared" ca="1" si="844"/>
        <v/>
      </c>
      <c r="HL144" s="3" t="str">
        <f t="shared" ca="1" si="839"/>
        <v/>
      </c>
      <c r="HM144" s="3" t="str">
        <f t="shared" ca="1" si="839"/>
        <v/>
      </c>
      <c r="HN144" s="3" t="str">
        <f t="shared" ca="1" si="839"/>
        <v/>
      </c>
      <c r="HO144" s="3" t="str">
        <f t="shared" ca="1" si="839"/>
        <v/>
      </c>
      <c r="HP144" s="37" t="e">
        <f t="shared" ca="1" si="690"/>
        <v>#N/A</v>
      </c>
      <c r="HQ144" s="3" t="str">
        <f t="shared" ref="HQ144:HQ175" ca="1" si="845">IF(AND(G144=" ",OFFSET(G144,-7,0)="x"), " ", IF(SUM(OFFSET(HG144,0,0,-8,1))&gt;7,1," "))</f>
        <v xml:space="preserve"> </v>
      </c>
      <c r="HR144" s="3" t="str">
        <f t="shared" ref="HR144:HX207" ca="1" si="846">IF(HQ145=1,1,"")</f>
        <v/>
      </c>
      <c r="HS144" s="3" t="str">
        <f t="shared" ca="1" si="846"/>
        <v/>
      </c>
      <c r="HT144" s="3" t="str">
        <f t="shared" ca="1" si="846"/>
        <v/>
      </c>
      <c r="HU144" s="3" t="str">
        <f t="shared" ca="1" si="840"/>
        <v/>
      </c>
      <c r="HV144" s="3" t="str">
        <f t="shared" ca="1" si="840"/>
        <v/>
      </c>
      <c r="HW144" s="3" t="str">
        <f t="shared" ca="1" si="840"/>
        <v/>
      </c>
      <c r="HX144" s="3" t="str">
        <f t="shared" ca="1" si="840"/>
        <v/>
      </c>
      <c r="HY144" s="37" t="e">
        <f t="shared" ca="1" si="691"/>
        <v>#N/A</v>
      </c>
      <c r="IA144" s="3" t="e">
        <f t="shared" ca="1" si="801"/>
        <v>#NUM!</v>
      </c>
      <c r="IB144" s="3" t="e">
        <f t="shared" ca="1" si="828"/>
        <v>#NUM!</v>
      </c>
      <c r="IC144" s="2" t="e">
        <f t="shared" ca="1" si="802"/>
        <v>#NUM!</v>
      </c>
      <c r="ID144" s="37" t="e">
        <f t="shared" ca="1" si="692"/>
        <v>#NUM!</v>
      </c>
      <c r="IE144" s="3" t="e">
        <f t="shared" ca="1" si="803"/>
        <v>#NUM!</v>
      </c>
      <c r="IF144" s="3" t="e">
        <f t="shared" ca="1" si="804"/>
        <v>#NUM!</v>
      </c>
      <c r="IG144" s="2" t="e">
        <f t="shared" ca="1" si="805"/>
        <v>#NUM!</v>
      </c>
      <c r="IH144" s="37" t="e">
        <f t="shared" ca="1" si="693"/>
        <v>#NUM!</v>
      </c>
      <c r="II144" s="3" t="e">
        <f t="shared" si="806"/>
        <v>#N/A</v>
      </c>
      <c r="IJ144" s="3" t="e">
        <f t="shared" si="807"/>
        <v>#N/A</v>
      </c>
      <c r="IK144" s="3" t="e">
        <f t="shared" ca="1" si="640"/>
        <v>#N/A</v>
      </c>
      <c r="IL144" s="3" t="e">
        <f t="shared" ca="1" si="558"/>
        <v>#N/A</v>
      </c>
      <c r="IM144" s="3" t="e">
        <f t="shared" ca="1" si="558"/>
        <v>#N/A</v>
      </c>
      <c r="IN144" s="3" t="e">
        <f t="shared" ca="1" si="558"/>
        <v>#N/A</v>
      </c>
      <c r="IO144" s="3" t="e">
        <f t="shared" ca="1" si="558"/>
        <v>#N/A</v>
      </c>
      <c r="IP144" s="3" t="e">
        <f t="shared" ca="1" si="559"/>
        <v>#N/A</v>
      </c>
      <c r="IQ144" s="3" t="e">
        <f t="shared" ca="1" si="559"/>
        <v>#N/A</v>
      </c>
      <c r="IR144" s="3" t="e">
        <f t="shared" ca="1" si="559"/>
        <v>#N/A</v>
      </c>
      <c r="IS144" s="3" t="e">
        <f t="shared" ca="1" si="559"/>
        <v>#N/A</v>
      </c>
      <c r="IT144" s="3" t="e">
        <f t="shared" ca="1" si="560"/>
        <v>#N/A</v>
      </c>
      <c r="IU144" s="3" t="e">
        <f t="shared" ca="1" si="560"/>
        <v>#N/A</v>
      </c>
      <c r="IV144" s="3" t="e">
        <f t="shared" ca="1" si="560"/>
        <v>#N/A</v>
      </c>
      <c r="IW144" s="3" t="e">
        <f t="shared" ca="1" si="560"/>
        <v>#N/A</v>
      </c>
      <c r="IX144" s="3" t="e">
        <f t="shared" ca="1" si="561"/>
        <v>#N/A</v>
      </c>
      <c r="IY144" s="3" t="e">
        <f t="shared" ca="1" si="561"/>
        <v>#N/A</v>
      </c>
      <c r="IZ144" s="37" t="e">
        <f t="shared" ca="1" si="694"/>
        <v>#N/A</v>
      </c>
      <c r="JB144" s="3" t="str">
        <f t="shared" si="808"/>
        <v/>
      </c>
      <c r="JC144" s="55" t="e">
        <f t="shared" si="695"/>
        <v>#NUM!</v>
      </c>
      <c r="JD144" s="41" t="e">
        <f t="shared" si="809"/>
        <v>#NUM!</v>
      </c>
      <c r="JE144" s="41" t="e">
        <f t="shared" si="810"/>
        <v>#NUM!</v>
      </c>
      <c r="JF144" s="3" t="e">
        <f t="shared" si="811"/>
        <v>#NUM!</v>
      </c>
      <c r="JG144" s="41" t="e">
        <f t="shared" si="812"/>
        <v>#NUM!</v>
      </c>
      <c r="JH144" s="41" t="e">
        <f t="shared" si="813"/>
        <v>#NUM!</v>
      </c>
      <c r="JJ144" s="37" t="e">
        <f t="shared" si="814"/>
        <v>#NUM!</v>
      </c>
      <c r="JL144" s="3" t="e">
        <f t="shared" si="815"/>
        <v>#NUM!</v>
      </c>
      <c r="JM144" s="3" t="e">
        <f t="shared" ca="1" si="829"/>
        <v>#NUM!</v>
      </c>
      <c r="JP144" s="37" t="e">
        <f t="shared" ca="1" si="816"/>
        <v>#NUM!</v>
      </c>
      <c r="JR144" s="37" t="str">
        <f t="shared" si="817"/>
        <v/>
      </c>
      <c r="JS144" s="3" t="str">
        <f t="shared" si="818"/>
        <v/>
      </c>
      <c r="JT144" s="3" t="str">
        <f t="shared" ref="JT144:JT175" ca="1" si="847">IF(AND(G144=" ",OFFSET(G144,-7,0)="x"), " ", IF(SUM(OFFSET(JS144,0,0,-8,1))&gt;7,1," "))</f>
        <v xml:space="preserve"> </v>
      </c>
      <c r="JU144" s="3" t="str">
        <f t="shared" ref="JU144:KA207" ca="1" si="848">IF(JT145=1,1,"")</f>
        <v/>
      </c>
      <c r="JV144" s="3" t="str">
        <f t="shared" ca="1" si="848"/>
        <v/>
      </c>
      <c r="JW144" s="3" t="str">
        <f t="shared" ca="1" si="848"/>
        <v/>
      </c>
      <c r="JX144" s="3" t="str">
        <f t="shared" ca="1" si="841"/>
        <v/>
      </c>
      <c r="JY144" s="3" t="str">
        <f t="shared" ca="1" si="841"/>
        <v/>
      </c>
      <c r="JZ144" s="3" t="str">
        <f t="shared" ca="1" si="841"/>
        <v/>
      </c>
      <c r="KA144" s="3" t="str">
        <f t="shared" ca="1" si="841"/>
        <v/>
      </c>
      <c r="KB144" s="3" t="e">
        <f t="shared" ca="1" si="819"/>
        <v>#N/A</v>
      </c>
      <c r="KC144" s="3" t="str">
        <f t="shared" ref="KC144:KC175" ca="1" si="849">IF(AND(G144=" ",OFFSET(G144,-7,0)="x"), " ", IF(SUM(OFFSET(JS144,0,0,-8,1))&gt;7,1," "))</f>
        <v xml:space="preserve"> </v>
      </c>
      <c r="KD144" s="3" t="str">
        <f t="shared" ref="KD144:KJ207" ca="1" si="850">IF(KC145=1,1,"")</f>
        <v/>
      </c>
      <c r="KE144" s="3" t="str">
        <f t="shared" ca="1" si="850"/>
        <v/>
      </c>
      <c r="KF144" s="3" t="str">
        <f t="shared" ca="1" si="850"/>
        <v/>
      </c>
      <c r="KG144" s="3" t="str">
        <f t="shared" ca="1" si="842"/>
        <v/>
      </c>
      <c r="KH144" s="3" t="str">
        <f t="shared" ca="1" si="842"/>
        <v/>
      </c>
      <c r="KI144" s="3" t="str">
        <f t="shared" ca="1" si="842"/>
        <v/>
      </c>
      <c r="KJ144" s="3" t="str">
        <f t="shared" ca="1" si="842"/>
        <v/>
      </c>
      <c r="KK144" s="3" t="e">
        <f t="shared" ca="1" si="820"/>
        <v>#N/A</v>
      </c>
      <c r="KU144" s="3" t="e">
        <f t="shared" si="821"/>
        <v>#NUM!</v>
      </c>
      <c r="KV144" s="3" t="e">
        <f t="shared" si="822"/>
        <v>#NUM!</v>
      </c>
      <c r="KW144" s="3" t="e">
        <f t="shared" ca="1" si="641"/>
        <v>#NUM!</v>
      </c>
      <c r="KX144" s="3" t="e">
        <f t="shared" ca="1" si="563"/>
        <v>#NUM!</v>
      </c>
      <c r="KY144" s="3" t="e">
        <f t="shared" ca="1" si="563"/>
        <v>#NUM!</v>
      </c>
      <c r="KZ144" s="3" t="e">
        <f t="shared" ca="1" si="563"/>
        <v>#NUM!</v>
      </c>
      <c r="LA144" s="3" t="e">
        <f t="shared" ca="1" si="563"/>
        <v>#NUM!</v>
      </c>
      <c r="LB144" s="3" t="e">
        <f t="shared" ca="1" si="564"/>
        <v>#NUM!</v>
      </c>
      <c r="LC144" s="3" t="e">
        <f t="shared" ca="1" si="564"/>
        <v>#NUM!</v>
      </c>
      <c r="LD144" s="3" t="e">
        <f t="shared" ca="1" si="564"/>
        <v>#NUM!</v>
      </c>
      <c r="LE144" s="3" t="e">
        <f t="shared" ca="1" si="564"/>
        <v>#NUM!</v>
      </c>
      <c r="LF144" s="3" t="e">
        <f t="shared" ca="1" si="565"/>
        <v>#NUM!</v>
      </c>
      <c r="LG144" s="3" t="e">
        <f t="shared" ca="1" si="565"/>
        <v>#NUM!</v>
      </c>
      <c r="LH144" s="3" t="e">
        <f t="shared" ca="1" si="565"/>
        <v>#NUM!</v>
      </c>
      <c r="LI144" s="3" t="e">
        <f t="shared" ca="1" si="565"/>
        <v>#NUM!</v>
      </c>
      <c r="LJ144" s="3" t="e">
        <f t="shared" ca="1" si="566"/>
        <v>#NUM!</v>
      </c>
      <c r="LK144" s="3" t="e">
        <f t="shared" ca="1" si="566"/>
        <v>#NUM!</v>
      </c>
      <c r="LL144" s="37" t="e">
        <f t="shared" ca="1" si="696"/>
        <v>#NUM!</v>
      </c>
    </row>
    <row r="145" spans="1:324" s="3" customFormat="1">
      <c r="A145" s="42" t="e">
        <f>IF(D145="","",Data!C153)</f>
        <v>#N/A</v>
      </c>
      <c r="B145" s="5" t="e">
        <f>IF(D145="","",Data!B153)</f>
        <v>#N/A</v>
      </c>
      <c r="C145" s="3">
        <v>137</v>
      </c>
      <c r="D145" s="3" t="e">
        <f>IF(Data!C153="", NA(), Data!C153)</f>
        <v>#N/A</v>
      </c>
      <c r="E145" s="3" t="str">
        <f>IF(Data!C153="", " ", Data!D153)</f>
        <v xml:space="preserve"> </v>
      </c>
      <c r="F145" s="3" t="str">
        <f>IF(E145=" "," ",Data!F$26)</f>
        <v xml:space="preserve"> </v>
      </c>
      <c r="G145" s="3" t="str">
        <f>IF($C145&lt;Data!$F$37,"x"," ")</f>
        <v xml:space="preserve"> </v>
      </c>
      <c r="H145" s="3" t="e">
        <f>IF(I145="",#REF!,I145)</f>
        <v>#N/A</v>
      </c>
      <c r="I145" s="2" t="e">
        <f t="shared" si="697"/>
        <v>#N/A</v>
      </c>
      <c r="J145" s="3" t="str">
        <f>IF(AND(Data!$F$37&lt;&gt;""),IF(AD145=$E145,1,""))</f>
        <v/>
      </c>
      <c r="K145" s="3">
        <f>IF(AND(Data!$F$40&lt;&gt;""),IF(AE145=$E145,2,""))</f>
        <v>2</v>
      </c>
      <c r="L145" s="3" t="str">
        <f>IF(AND(Data!$F$43&lt;&gt;""),IF(AF145=$E145,3,""))</f>
        <v/>
      </c>
      <c r="M145" s="3" t="str">
        <f>IF(AND(Data!$F$46&lt;&gt;""),IF(AG145=$E145,4,""))</f>
        <v/>
      </c>
      <c r="N145" s="3" t="str">
        <f>IF(AND(Data!$F$49&lt;&gt;""),IF(AH145=$E145,5,""))</f>
        <v/>
      </c>
      <c r="O145" s="3" t="str">
        <f>IF(AND(Calc!$LQ$3&lt;&gt;""),IF(AI145=$E145,6,""))</f>
        <v/>
      </c>
      <c r="P145" s="3">
        <f t="shared" si="698"/>
        <v>2</v>
      </c>
      <c r="Q145" s="3">
        <f t="shared" si="699"/>
        <v>2</v>
      </c>
      <c r="R145" s="3" t="str">
        <f t="shared" si="700"/>
        <v/>
      </c>
      <c r="S145" s="3" t="str">
        <f t="shared" si="701"/>
        <v/>
      </c>
      <c r="T145" s="3" t="str">
        <f t="shared" si="702"/>
        <v/>
      </c>
      <c r="U145" s="3">
        <f t="shared" si="703"/>
        <v>2</v>
      </c>
      <c r="V145" s="3">
        <f t="shared" si="704"/>
        <v>2</v>
      </c>
      <c r="W145" s="3" t="str">
        <f t="shared" si="705"/>
        <v/>
      </c>
      <c r="X145" s="3" t="str">
        <f t="shared" si="706"/>
        <v/>
      </c>
      <c r="Y145" s="3">
        <f t="shared" si="707"/>
        <v>2</v>
      </c>
      <c r="Z145" s="3">
        <f t="shared" si="708"/>
        <v>2</v>
      </c>
      <c r="AA145" s="3" t="str">
        <f t="shared" si="709"/>
        <v/>
      </c>
      <c r="AB145" s="3">
        <f t="shared" si="710"/>
        <v>2</v>
      </c>
      <c r="AC145" s="49">
        <f t="shared" si="711"/>
        <v>2</v>
      </c>
      <c r="AD145" s="3" t="str">
        <f>IF($C145&lt;Data!$F$37,E145,"")</f>
        <v/>
      </c>
      <c r="AE145" s="3" t="str">
        <f>IF(AND($C145&gt;=Data!$F$37),IF($C145&lt;Data!$F$40,E145,""))</f>
        <v xml:space="preserve"> </v>
      </c>
      <c r="AF145" s="3" t="b">
        <f>IF(AND($C145&gt;=Data!$F$40),IF($C145&lt;Data!$F$43,E145,""))</f>
        <v>0</v>
      </c>
      <c r="AG145" s="3" t="b">
        <f>IF(AND($C145&gt;=Data!$F$43),IF($C145&lt;Data!$F$46,E145,""))</f>
        <v>0</v>
      </c>
      <c r="AH145" s="3" t="b">
        <f>IF(AND($C145&gt;=Data!$F$46),IF($C145&lt;Data!$F$49,E145,""))</f>
        <v>0</v>
      </c>
      <c r="AI145" s="3" t="b">
        <f>IF(AND($C145&gt;=Data!$F$49),IF($C145&lt;=Calc!$LQ$3,E145,""))</f>
        <v>0</v>
      </c>
      <c r="AJ145" s="3" t="str">
        <f t="shared" si="643"/>
        <v xml:space="preserve"> </v>
      </c>
      <c r="AK145" s="3" t="str">
        <f t="shared" si="644"/>
        <v/>
      </c>
      <c r="AL145" s="3" t="e">
        <f t="shared" si="712"/>
        <v>#NUM!</v>
      </c>
      <c r="AM145" s="3" t="str">
        <f t="shared" si="713"/>
        <v/>
      </c>
      <c r="AN145" s="3" t="str">
        <f t="shared" si="714"/>
        <v/>
      </c>
      <c r="AO145" s="3" t="str">
        <f t="shared" si="715"/>
        <v/>
      </c>
      <c r="AP145" s="3" t="str">
        <f t="shared" si="716"/>
        <v/>
      </c>
      <c r="AQ145" s="3" t="e">
        <f t="shared" si="632"/>
        <v>#NUM!</v>
      </c>
      <c r="AR145" s="3" t="e">
        <f t="shared" si="633"/>
        <v>#NUM!</v>
      </c>
      <c r="AS145" s="3" t="str">
        <f t="shared" si="634"/>
        <v/>
      </c>
      <c r="AT145" s="3" t="str">
        <f t="shared" si="717"/>
        <v/>
      </c>
      <c r="AU145" s="3" t="str">
        <f t="shared" si="718"/>
        <v/>
      </c>
      <c r="AV145" s="3" t="e">
        <f t="shared" si="719"/>
        <v>#NUM!</v>
      </c>
      <c r="AW145" s="3" t="e">
        <f t="shared" si="720"/>
        <v>#NUM!</v>
      </c>
      <c r="AX145" s="3" t="str">
        <f t="shared" si="721"/>
        <v/>
      </c>
      <c r="AY145" s="3" t="str">
        <f t="shared" si="722"/>
        <v/>
      </c>
      <c r="AZ145" s="3" t="e">
        <f t="shared" si="723"/>
        <v>#NUM!</v>
      </c>
      <c r="BA145" s="3" t="e">
        <f t="shared" si="724"/>
        <v>#NUM!</v>
      </c>
      <c r="BB145" s="3" t="str">
        <f t="shared" si="725"/>
        <v/>
      </c>
      <c r="BC145" s="3" t="e">
        <f t="shared" si="726"/>
        <v>#NUM!</v>
      </c>
      <c r="BD145" s="3" t="e">
        <f t="shared" si="727"/>
        <v>#NUM!</v>
      </c>
      <c r="BE145" s="3" t="e">
        <f t="shared" si="728"/>
        <v>#NUM!</v>
      </c>
      <c r="BF145" s="9" t="e">
        <f t="shared" si="645"/>
        <v>#N/A</v>
      </c>
      <c r="BG145" s="3" t="e">
        <f t="shared" si="646"/>
        <v>#N/A</v>
      </c>
      <c r="BH145" s="3" t="e">
        <f t="shared" si="642"/>
        <v>#N/A</v>
      </c>
      <c r="BI145" s="3" t="e">
        <f t="shared" si="729"/>
        <v>#NUM!</v>
      </c>
      <c r="BJ145" s="44" t="str">
        <f t="shared" si="730"/>
        <v/>
      </c>
      <c r="BK145" s="52">
        <f t="shared" si="647"/>
        <v>2</v>
      </c>
      <c r="BL145" s="52" t="str">
        <f t="shared" ca="1" si="835"/>
        <v xml:space="preserve"> </v>
      </c>
      <c r="BM145" s="52" t="str">
        <f t="shared" ca="1" si="836"/>
        <v xml:space="preserve"> </v>
      </c>
      <c r="BN145" s="52" t="str">
        <f t="shared" ca="1" si="836"/>
        <v xml:space="preserve"> </v>
      </c>
      <c r="BO145" s="52" t="str">
        <f t="shared" ca="1" si="836"/>
        <v xml:space="preserve"> </v>
      </c>
      <c r="BP145" s="52" t="str">
        <f t="shared" ca="1" si="831"/>
        <v xml:space="preserve"> </v>
      </c>
      <c r="BQ145" s="52" t="str">
        <f t="shared" ca="1" si="831"/>
        <v xml:space="preserve"> </v>
      </c>
      <c r="BR145" s="52" t="e">
        <f t="shared" ca="1" si="648"/>
        <v>#N/A</v>
      </c>
      <c r="BS145" s="52"/>
      <c r="BT145" s="3" t="str">
        <f t="shared" si="649"/>
        <v/>
      </c>
      <c r="BU145" s="3">
        <f t="shared" si="650"/>
        <v>0</v>
      </c>
      <c r="BV145" s="3">
        <f t="shared" si="731"/>
        <v>1</v>
      </c>
      <c r="BW145" s="3">
        <f t="shared" si="732"/>
        <v>0</v>
      </c>
      <c r="BX145" s="3" t="str">
        <f t="shared" ca="1" si="651"/>
        <v xml:space="preserve"> </v>
      </c>
      <c r="BY145" s="3" t="str">
        <f t="shared" ca="1" si="837"/>
        <v/>
      </c>
      <c r="BZ145" s="3" t="str">
        <f t="shared" ca="1" si="837"/>
        <v/>
      </c>
      <c r="CA145" s="3" t="str">
        <f t="shared" ca="1" si="837"/>
        <v/>
      </c>
      <c r="CB145" s="3" t="str">
        <f t="shared" ca="1" si="832"/>
        <v/>
      </c>
      <c r="CC145" s="3" t="str">
        <f t="shared" ca="1" si="832"/>
        <v/>
      </c>
      <c r="CD145" s="3" t="str">
        <f t="shared" ca="1" si="652"/>
        <v/>
      </c>
      <c r="CE145" s="3" t="str">
        <f t="shared" ca="1" si="653"/>
        <v/>
      </c>
      <c r="CF145" s="3" t="str">
        <f t="shared" si="654"/>
        <v/>
      </c>
      <c r="CG145" s="37" t="e">
        <f t="shared" ca="1" si="655"/>
        <v>#N/A</v>
      </c>
      <c r="CH145" s="3" t="str">
        <f t="shared" si="656"/>
        <v/>
      </c>
      <c r="CI145" s="3">
        <f t="shared" si="733"/>
        <v>0</v>
      </c>
      <c r="CJ145" s="3">
        <f t="shared" si="823"/>
        <v>1</v>
      </c>
      <c r="CK145" s="3">
        <f t="shared" si="734"/>
        <v>0</v>
      </c>
      <c r="CL145" s="3" t="str">
        <f t="shared" ca="1" si="657"/>
        <v xml:space="preserve"> </v>
      </c>
      <c r="CM145" s="3" t="str">
        <f t="shared" ca="1" si="838"/>
        <v/>
      </c>
      <c r="CN145" s="3" t="str">
        <f t="shared" ca="1" si="838"/>
        <v/>
      </c>
      <c r="CO145" s="3" t="str">
        <f t="shared" ca="1" si="838"/>
        <v/>
      </c>
      <c r="CP145" s="3" t="str">
        <f t="shared" ca="1" si="833"/>
        <v/>
      </c>
      <c r="CQ145" s="3" t="str">
        <f t="shared" ca="1" si="833"/>
        <v/>
      </c>
      <c r="CR145" s="3" t="str">
        <f t="shared" ca="1" si="735"/>
        <v/>
      </c>
      <c r="CS145" s="3" t="str">
        <f t="shared" ca="1" si="658"/>
        <v/>
      </c>
      <c r="CT145" s="3" t="str">
        <f t="shared" si="736"/>
        <v/>
      </c>
      <c r="CU145" s="37" t="e">
        <f t="shared" ca="1" si="737"/>
        <v>#N/A</v>
      </c>
      <c r="CW145" s="3" t="str">
        <f t="shared" ca="1" si="738"/>
        <v/>
      </c>
      <c r="CX145" s="3">
        <f t="shared" ca="1" si="824"/>
        <v>0</v>
      </c>
      <c r="CY145" s="2">
        <f t="shared" ca="1" si="739"/>
        <v>0</v>
      </c>
      <c r="CZ145" s="3" t="str">
        <f t="shared" ca="1" si="659"/>
        <v/>
      </c>
      <c r="DA145" s="3" t="str">
        <f t="shared" ca="1" si="660"/>
        <v/>
      </c>
      <c r="DB145" s="3" t="str">
        <f t="shared" ca="1" si="661"/>
        <v/>
      </c>
      <c r="DC145" s="3" t="str">
        <f t="shared" ca="1" si="662"/>
        <v/>
      </c>
      <c r="DD145" s="37" t="e">
        <f t="shared" ca="1" si="663"/>
        <v>#N/A</v>
      </c>
      <c r="DE145" s="3" t="str">
        <f t="shared" ca="1" si="740"/>
        <v/>
      </c>
      <c r="DF145" s="3">
        <f t="shared" ca="1" si="825"/>
        <v>0</v>
      </c>
      <c r="DG145" s="2">
        <f t="shared" ca="1" si="741"/>
        <v>0</v>
      </c>
      <c r="DH145" s="3" t="str">
        <f t="shared" ca="1" si="664"/>
        <v/>
      </c>
      <c r="DI145" s="3" t="str">
        <f t="shared" ca="1" si="568"/>
        <v/>
      </c>
      <c r="DJ145" s="3" t="str">
        <f t="shared" ca="1" si="665"/>
        <v/>
      </c>
      <c r="DK145" s="3" t="str">
        <f t="shared" ca="1" si="742"/>
        <v/>
      </c>
      <c r="DL145" s="37" t="e">
        <f t="shared" ca="1" si="666"/>
        <v>#N/A</v>
      </c>
      <c r="DN145" s="2" t="str">
        <f t="shared" si="667"/>
        <v xml:space="preserve"> </v>
      </c>
      <c r="DO145" s="3" t="str">
        <f t="shared" si="743"/>
        <v xml:space="preserve"> </v>
      </c>
      <c r="DP145" s="3" t="str">
        <f t="shared" si="744"/>
        <v xml:space="preserve"> </v>
      </c>
      <c r="DT145" s="37" t="e">
        <f t="shared" si="668"/>
        <v>#N/A</v>
      </c>
      <c r="DU145" s="7">
        <v>138</v>
      </c>
      <c r="DV145" s="7">
        <v>58</v>
      </c>
      <c r="DW145" s="7">
        <v>81</v>
      </c>
      <c r="DX145" s="7"/>
      <c r="DY145" s="7" t="e">
        <f t="shared" si="669"/>
        <v>#NUM!</v>
      </c>
      <c r="DZ145" s="7" t="e">
        <f t="shared" si="670"/>
        <v>#NUM!</v>
      </c>
      <c r="EA145" s="7" t="e">
        <f t="shared" si="671"/>
        <v>#NUM!</v>
      </c>
      <c r="EB145" s="7" t="e">
        <f t="shared" si="745"/>
        <v>#NUM!</v>
      </c>
      <c r="EC145" s="3" t="e">
        <f t="shared" si="672"/>
        <v>#NUM!</v>
      </c>
      <c r="ED145" s="3" t="str">
        <f t="shared" si="746"/>
        <v/>
      </c>
      <c r="EE145" s="3" t="e">
        <f t="shared" si="747"/>
        <v>#DIV/0!</v>
      </c>
      <c r="EF145" s="3" t="str">
        <f t="shared" si="748"/>
        <v/>
      </c>
      <c r="EG145" s="3" t="str">
        <f t="shared" si="749"/>
        <v/>
      </c>
      <c r="EH145" s="3" t="str">
        <f t="shared" si="750"/>
        <v/>
      </c>
      <c r="EI145" s="3" t="str">
        <f t="shared" si="751"/>
        <v/>
      </c>
      <c r="EJ145" s="3" t="e">
        <f t="shared" si="752"/>
        <v>#DIV/0!</v>
      </c>
      <c r="EK145" s="3" t="e">
        <f t="shared" si="753"/>
        <v>#DIV/0!</v>
      </c>
      <c r="EL145" s="3" t="str">
        <f t="shared" si="754"/>
        <v/>
      </c>
      <c r="EM145" s="3" t="str">
        <f t="shared" si="755"/>
        <v/>
      </c>
      <c r="EN145" s="3" t="str">
        <f t="shared" si="756"/>
        <v/>
      </c>
      <c r="EO145" s="3" t="e">
        <f t="shared" si="757"/>
        <v>#DIV/0!</v>
      </c>
      <c r="EP145" s="3" t="e">
        <f t="shared" si="758"/>
        <v>#DIV/0!</v>
      </c>
      <c r="EQ145" s="3" t="str">
        <f t="shared" si="759"/>
        <v/>
      </c>
      <c r="ER145" s="3" t="str">
        <f t="shared" si="760"/>
        <v/>
      </c>
      <c r="ES145" s="3" t="e">
        <f t="shared" si="761"/>
        <v>#DIV/0!</v>
      </c>
      <c r="ET145" s="3" t="e">
        <f t="shared" si="762"/>
        <v>#DIV/0!</v>
      </c>
      <c r="EU145" s="3" t="str">
        <f t="shared" si="763"/>
        <v/>
      </c>
      <c r="EV145" s="3" t="e">
        <f t="shared" si="764"/>
        <v>#DIV/0!</v>
      </c>
      <c r="EW145" s="3" t="e">
        <f t="shared" si="765"/>
        <v>#DIV/0!</v>
      </c>
      <c r="EX145" s="3" t="e">
        <f t="shared" si="766"/>
        <v>#NUM!</v>
      </c>
      <c r="EZ145" s="40">
        <f t="shared" si="673"/>
        <v>1</v>
      </c>
      <c r="FA145" s="9" t="e">
        <f t="shared" si="674"/>
        <v>#NUM!</v>
      </c>
      <c r="FB145" s="9" t="e">
        <f t="shared" si="675"/>
        <v>#N/A</v>
      </c>
      <c r="FC145" s="9" t="e">
        <f t="shared" si="676"/>
        <v>#N/A</v>
      </c>
      <c r="FD145" s="9" t="e">
        <f t="shared" si="677"/>
        <v>#N/A</v>
      </c>
      <c r="FE145" s="3" t="e">
        <f t="shared" si="767"/>
        <v>#NUM!</v>
      </c>
      <c r="FG145" s="3" t="str">
        <f t="shared" si="768"/>
        <v/>
      </c>
      <c r="FH145" s="3" t="e">
        <f t="shared" si="769"/>
        <v>#DIV/0!</v>
      </c>
      <c r="FI145" s="3" t="str">
        <f t="shared" si="770"/>
        <v/>
      </c>
      <c r="FJ145" s="3" t="str">
        <f t="shared" si="771"/>
        <v/>
      </c>
      <c r="FK145" s="3" t="str">
        <f t="shared" si="772"/>
        <v/>
      </c>
      <c r="FL145" s="3" t="str">
        <f t="shared" si="773"/>
        <v/>
      </c>
      <c r="FM145" s="3" t="e">
        <f t="shared" si="774"/>
        <v>#DIV/0!</v>
      </c>
      <c r="FN145" s="3" t="e">
        <f t="shared" si="775"/>
        <v>#DIV/0!</v>
      </c>
      <c r="FO145" s="3" t="str">
        <f t="shared" si="776"/>
        <v/>
      </c>
      <c r="FP145" s="3" t="str">
        <f t="shared" si="777"/>
        <v/>
      </c>
      <c r="FQ145" s="3" t="str">
        <f t="shared" si="778"/>
        <v/>
      </c>
      <c r="FR145" s="3" t="e">
        <f t="shared" si="779"/>
        <v>#DIV/0!</v>
      </c>
      <c r="FS145" s="3" t="e">
        <f t="shared" si="780"/>
        <v>#DIV/0!</v>
      </c>
      <c r="FT145" s="3" t="str">
        <f t="shared" si="781"/>
        <v/>
      </c>
      <c r="FU145" s="3" t="str">
        <f t="shared" si="782"/>
        <v/>
      </c>
      <c r="FV145" s="3" t="e">
        <f t="shared" si="783"/>
        <v>#DIV/0!</v>
      </c>
      <c r="FW145" s="3" t="e">
        <f t="shared" si="784"/>
        <v>#DIV/0!</v>
      </c>
      <c r="FX145" s="3" t="str">
        <f t="shared" si="785"/>
        <v/>
      </c>
      <c r="FY145" s="3" t="e">
        <f t="shared" si="786"/>
        <v>#DIV/0!</v>
      </c>
      <c r="FZ145" s="3" t="e">
        <f t="shared" si="787"/>
        <v>#DIV/0!</v>
      </c>
      <c r="GA145" s="3" t="e">
        <f t="shared" si="788"/>
        <v>#NUM!</v>
      </c>
      <c r="GB145" s="3" t="str">
        <f t="shared" si="789"/>
        <v/>
      </c>
      <c r="GC145" s="3" t="str">
        <f t="shared" si="790"/>
        <v/>
      </c>
      <c r="GD145" s="3" t="str">
        <f t="shared" si="791"/>
        <v/>
      </c>
      <c r="GE145" s="3" t="str">
        <f t="shared" si="792"/>
        <v/>
      </c>
      <c r="GF145" s="3" t="str">
        <f t="shared" si="793"/>
        <v/>
      </c>
      <c r="GG145" s="3" t="str">
        <f t="shared" si="794"/>
        <v/>
      </c>
      <c r="GI145" s="9" t="str">
        <f t="shared" si="826"/>
        <v/>
      </c>
      <c r="GJ145" s="9" t="str">
        <f t="shared" si="795"/>
        <v/>
      </c>
      <c r="GK145" s="9" t="str">
        <f t="shared" si="796"/>
        <v/>
      </c>
      <c r="GL145" s="41" t="e">
        <f t="shared" si="797"/>
        <v>#DIV/0!</v>
      </c>
      <c r="GM145" s="41" t="e">
        <f t="shared" si="798"/>
        <v>#DIV/0!</v>
      </c>
      <c r="GN145" s="41" t="e">
        <f t="shared" si="678"/>
        <v>#N/A</v>
      </c>
      <c r="GO145" s="41" t="e">
        <f t="shared" si="679"/>
        <v>#N/A</v>
      </c>
      <c r="GP145" s="3" t="e">
        <f t="shared" si="799"/>
        <v>#NUM!</v>
      </c>
      <c r="GQ145" s="55" t="e">
        <f t="shared" si="680"/>
        <v>#NUM!</v>
      </c>
      <c r="GR145" s="55" t="e">
        <f t="shared" si="681"/>
        <v>#NUM!</v>
      </c>
      <c r="GS145" s="3" t="e">
        <f t="shared" si="682"/>
        <v>#NUM!</v>
      </c>
      <c r="GT145" s="3" t="e">
        <f t="shared" si="683"/>
        <v>#NUM!</v>
      </c>
      <c r="GU145" s="3" t="e">
        <f t="shared" si="684"/>
        <v>#NUM!</v>
      </c>
      <c r="GV145" s="3" t="e">
        <f t="shared" si="685"/>
        <v>#NUM!</v>
      </c>
      <c r="GX145" s="37" t="e">
        <f t="shared" si="686"/>
        <v>#NUM!</v>
      </c>
      <c r="GZ145" s="3" t="e">
        <f t="shared" si="687"/>
        <v>#NUM!</v>
      </c>
      <c r="HA145" s="3" t="e">
        <f t="shared" ca="1" si="827"/>
        <v>#NUM!</v>
      </c>
      <c r="HB145" s="2" t="e">
        <f t="shared" ca="1" si="830"/>
        <v>#NUM!</v>
      </c>
      <c r="HC145" s="2" t="e">
        <f t="shared" ca="1" si="834"/>
        <v>#NUM!</v>
      </c>
      <c r="HD145" s="39" t="e">
        <f t="shared" ca="1" si="800"/>
        <v>#NUM!</v>
      </c>
      <c r="HF145" s="3" t="str">
        <f t="shared" si="688"/>
        <v/>
      </c>
      <c r="HG145" s="3" t="str">
        <f t="shared" si="689"/>
        <v/>
      </c>
      <c r="HH145" s="3" t="str">
        <f t="shared" ca="1" si="843"/>
        <v xml:space="preserve"> </v>
      </c>
      <c r="HI145" s="3" t="str">
        <f t="shared" ca="1" si="844"/>
        <v/>
      </c>
      <c r="HJ145" s="3" t="str">
        <f t="shared" ca="1" si="844"/>
        <v/>
      </c>
      <c r="HK145" s="3" t="str">
        <f t="shared" ca="1" si="844"/>
        <v/>
      </c>
      <c r="HL145" s="3" t="str">
        <f t="shared" ca="1" si="839"/>
        <v/>
      </c>
      <c r="HM145" s="3" t="str">
        <f t="shared" ca="1" si="839"/>
        <v/>
      </c>
      <c r="HN145" s="3" t="str">
        <f t="shared" ca="1" si="839"/>
        <v/>
      </c>
      <c r="HO145" s="3" t="str">
        <f t="shared" ca="1" si="839"/>
        <v/>
      </c>
      <c r="HP145" s="37" t="e">
        <f t="shared" ca="1" si="690"/>
        <v>#N/A</v>
      </c>
      <c r="HQ145" s="3" t="str">
        <f t="shared" ca="1" si="845"/>
        <v xml:space="preserve"> </v>
      </c>
      <c r="HR145" s="3" t="str">
        <f t="shared" ca="1" si="846"/>
        <v/>
      </c>
      <c r="HS145" s="3" t="str">
        <f t="shared" ca="1" si="846"/>
        <v/>
      </c>
      <c r="HT145" s="3" t="str">
        <f t="shared" ca="1" si="846"/>
        <v/>
      </c>
      <c r="HU145" s="3" t="str">
        <f t="shared" ca="1" si="840"/>
        <v/>
      </c>
      <c r="HV145" s="3" t="str">
        <f t="shared" ca="1" si="840"/>
        <v/>
      </c>
      <c r="HW145" s="3" t="str">
        <f t="shared" ca="1" si="840"/>
        <v/>
      </c>
      <c r="HX145" s="3" t="str">
        <f t="shared" ca="1" si="840"/>
        <v/>
      </c>
      <c r="HY145" s="37" t="e">
        <f t="shared" ca="1" si="691"/>
        <v>#N/A</v>
      </c>
      <c r="IA145" s="3" t="e">
        <f t="shared" ca="1" si="801"/>
        <v>#NUM!</v>
      </c>
      <c r="IB145" s="3" t="e">
        <f t="shared" ca="1" si="828"/>
        <v>#NUM!</v>
      </c>
      <c r="IC145" s="2" t="e">
        <f t="shared" ca="1" si="802"/>
        <v>#NUM!</v>
      </c>
      <c r="ID145" s="37" t="e">
        <f t="shared" ca="1" si="692"/>
        <v>#NUM!</v>
      </c>
      <c r="IE145" s="3" t="e">
        <f t="shared" ca="1" si="803"/>
        <v>#NUM!</v>
      </c>
      <c r="IF145" s="3" t="e">
        <f t="shared" ca="1" si="804"/>
        <v>#NUM!</v>
      </c>
      <c r="IG145" s="2" t="e">
        <f t="shared" ca="1" si="805"/>
        <v>#NUM!</v>
      </c>
      <c r="IH145" s="37" t="e">
        <f t="shared" ca="1" si="693"/>
        <v>#NUM!</v>
      </c>
      <c r="II145" s="3" t="e">
        <f t="shared" si="806"/>
        <v>#N/A</v>
      </c>
      <c r="IJ145" s="3" t="e">
        <f t="shared" si="807"/>
        <v>#N/A</v>
      </c>
      <c r="IK145" s="3" t="e">
        <f t="shared" ca="1" si="640"/>
        <v>#N/A</v>
      </c>
      <c r="IL145" s="3" t="e">
        <f t="shared" ca="1" si="558"/>
        <v>#N/A</v>
      </c>
      <c r="IM145" s="3" t="e">
        <f t="shared" ca="1" si="558"/>
        <v>#N/A</v>
      </c>
      <c r="IN145" s="3" t="e">
        <f t="shared" ca="1" si="558"/>
        <v>#N/A</v>
      </c>
      <c r="IO145" s="3" t="e">
        <f t="shared" ca="1" si="558"/>
        <v>#N/A</v>
      </c>
      <c r="IP145" s="3" t="e">
        <f t="shared" ca="1" si="559"/>
        <v>#N/A</v>
      </c>
      <c r="IQ145" s="3" t="e">
        <f t="shared" ca="1" si="559"/>
        <v>#N/A</v>
      </c>
      <c r="IR145" s="3" t="e">
        <f t="shared" ca="1" si="559"/>
        <v>#N/A</v>
      </c>
      <c r="IS145" s="3" t="e">
        <f t="shared" ca="1" si="559"/>
        <v>#N/A</v>
      </c>
      <c r="IT145" s="3" t="e">
        <f t="shared" ca="1" si="560"/>
        <v>#N/A</v>
      </c>
      <c r="IU145" s="3" t="e">
        <f t="shared" ca="1" si="560"/>
        <v>#N/A</v>
      </c>
      <c r="IV145" s="3" t="e">
        <f t="shared" ca="1" si="560"/>
        <v>#N/A</v>
      </c>
      <c r="IW145" s="3" t="e">
        <f t="shared" ca="1" si="560"/>
        <v>#N/A</v>
      </c>
      <c r="IX145" s="3" t="e">
        <f t="shared" ca="1" si="561"/>
        <v>#N/A</v>
      </c>
      <c r="IY145" s="3" t="e">
        <f t="shared" ca="1" si="561"/>
        <v>#N/A</v>
      </c>
      <c r="IZ145" s="37" t="e">
        <f t="shared" ca="1" si="694"/>
        <v>#N/A</v>
      </c>
      <c r="JB145" s="3" t="str">
        <f t="shared" si="808"/>
        <v/>
      </c>
      <c r="JC145" s="55" t="e">
        <f t="shared" si="695"/>
        <v>#NUM!</v>
      </c>
      <c r="JD145" s="41" t="e">
        <f t="shared" si="809"/>
        <v>#NUM!</v>
      </c>
      <c r="JE145" s="41" t="e">
        <f t="shared" si="810"/>
        <v>#NUM!</v>
      </c>
      <c r="JF145" s="3" t="e">
        <f t="shared" si="811"/>
        <v>#NUM!</v>
      </c>
      <c r="JG145" s="41" t="e">
        <f t="shared" si="812"/>
        <v>#NUM!</v>
      </c>
      <c r="JH145" s="41" t="e">
        <f t="shared" si="813"/>
        <v>#NUM!</v>
      </c>
      <c r="JJ145" s="37" t="e">
        <f t="shared" si="814"/>
        <v>#NUM!</v>
      </c>
      <c r="JL145" s="3" t="e">
        <f t="shared" si="815"/>
        <v>#NUM!</v>
      </c>
      <c r="JM145" s="3" t="e">
        <f t="shared" ca="1" si="829"/>
        <v>#NUM!</v>
      </c>
      <c r="JP145" s="37" t="e">
        <f t="shared" ca="1" si="816"/>
        <v>#NUM!</v>
      </c>
      <c r="JR145" s="37" t="str">
        <f t="shared" si="817"/>
        <v/>
      </c>
      <c r="JS145" s="3" t="str">
        <f t="shared" si="818"/>
        <v/>
      </c>
      <c r="JT145" s="3" t="str">
        <f t="shared" ca="1" si="847"/>
        <v xml:space="preserve"> </v>
      </c>
      <c r="JU145" s="3" t="str">
        <f t="shared" ca="1" si="848"/>
        <v/>
      </c>
      <c r="JV145" s="3" t="str">
        <f t="shared" ca="1" si="848"/>
        <v/>
      </c>
      <c r="JW145" s="3" t="str">
        <f t="shared" ca="1" si="848"/>
        <v/>
      </c>
      <c r="JX145" s="3" t="str">
        <f t="shared" ca="1" si="841"/>
        <v/>
      </c>
      <c r="JY145" s="3" t="str">
        <f t="shared" ca="1" si="841"/>
        <v/>
      </c>
      <c r="JZ145" s="3" t="str">
        <f t="shared" ca="1" si="841"/>
        <v/>
      </c>
      <c r="KA145" s="3" t="str">
        <f t="shared" ca="1" si="841"/>
        <v/>
      </c>
      <c r="KB145" s="3" t="e">
        <f t="shared" ca="1" si="819"/>
        <v>#N/A</v>
      </c>
      <c r="KC145" s="3" t="str">
        <f t="shared" ca="1" si="849"/>
        <v xml:space="preserve"> </v>
      </c>
      <c r="KD145" s="3" t="str">
        <f t="shared" ca="1" si="850"/>
        <v/>
      </c>
      <c r="KE145" s="3" t="str">
        <f t="shared" ca="1" si="850"/>
        <v/>
      </c>
      <c r="KF145" s="3" t="str">
        <f t="shared" ca="1" si="850"/>
        <v/>
      </c>
      <c r="KG145" s="3" t="str">
        <f t="shared" ca="1" si="842"/>
        <v/>
      </c>
      <c r="KH145" s="3" t="str">
        <f t="shared" ca="1" si="842"/>
        <v/>
      </c>
      <c r="KI145" s="3" t="str">
        <f t="shared" ca="1" si="842"/>
        <v/>
      </c>
      <c r="KJ145" s="3" t="str">
        <f t="shared" ca="1" si="842"/>
        <v/>
      </c>
      <c r="KK145" s="3" t="e">
        <f t="shared" ca="1" si="820"/>
        <v>#N/A</v>
      </c>
      <c r="KU145" s="3" t="e">
        <f t="shared" si="821"/>
        <v>#NUM!</v>
      </c>
      <c r="KV145" s="3" t="e">
        <f t="shared" si="822"/>
        <v>#NUM!</v>
      </c>
      <c r="KW145" s="3" t="e">
        <f t="shared" ca="1" si="641"/>
        <v>#NUM!</v>
      </c>
      <c r="KX145" s="3" t="e">
        <f t="shared" ca="1" si="563"/>
        <v>#NUM!</v>
      </c>
      <c r="KY145" s="3" t="e">
        <f t="shared" ca="1" si="563"/>
        <v>#NUM!</v>
      </c>
      <c r="KZ145" s="3" t="e">
        <f t="shared" ca="1" si="563"/>
        <v>#NUM!</v>
      </c>
      <c r="LA145" s="3" t="e">
        <f t="shared" ca="1" si="563"/>
        <v>#NUM!</v>
      </c>
      <c r="LB145" s="3" t="e">
        <f t="shared" ca="1" si="564"/>
        <v>#NUM!</v>
      </c>
      <c r="LC145" s="3" t="e">
        <f t="shared" ca="1" si="564"/>
        <v>#NUM!</v>
      </c>
      <c r="LD145" s="3" t="e">
        <f t="shared" ca="1" si="564"/>
        <v>#NUM!</v>
      </c>
      <c r="LE145" s="3" t="e">
        <f t="shared" ca="1" si="564"/>
        <v>#NUM!</v>
      </c>
      <c r="LF145" s="3" t="e">
        <f t="shared" ca="1" si="565"/>
        <v>#NUM!</v>
      </c>
      <c r="LG145" s="3" t="e">
        <f t="shared" ca="1" si="565"/>
        <v>#NUM!</v>
      </c>
      <c r="LH145" s="3" t="e">
        <f t="shared" ca="1" si="565"/>
        <v>#NUM!</v>
      </c>
      <c r="LI145" s="3" t="e">
        <f t="shared" ca="1" si="565"/>
        <v>#NUM!</v>
      </c>
      <c r="LJ145" s="3" t="e">
        <f t="shared" ca="1" si="566"/>
        <v>#NUM!</v>
      </c>
      <c r="LK145" s="3" t="e">
        <f t="shared" ca="1" si="566"/>
        <v>#NUM!</v>
      </c>
      <c r="LL145" s="37" t="e">
        <f t="shared" ca="1" si="696"/>
        <v>#NUM!</v>
      </c>
    </row>
    <row r="146" spans="1:324" s="3" customFormat="1">
      <c r="A146" s="42" t="e">
        <f>IF(D146="","",Data!C154)</f>
        <v>#N/A</v>
      </c>
      <c r="B146" s="5" t="e">
        <f>IF(D146="","",Data!B154)</f>
        <v>#N/A</v>
      </c>
      <c r="C146" s="3">
        <v>138</v>
      </c>
      <c r="D146" s="3" t="e">
        <f>IF(Data!C154="", NA(), Data!C154)</f>
        <v>#N/A</v>
      </c>
      <c r="E146" s="3" t="str">
        <f>IF(Data!C154="", " ", Data!D154)</f>
        <v xml:space="preserve"> </v>
      </c>
      <c r="F146" s="3" t="str">
        <f>IF(E146=" "," ",Data!F$26)</f>
        <v xml:space="preserve"> </v>
      </c>
      <c r="G146" s="3" t="str">
        <f>IF($C146&lt;Data!$F$37,"x"," ")</f>
        <v xml:space="preserve"> </v>
      </c>
      <c r="H146" s="3" t="e">
        <f>IF(I146="",#REF!,I146)</f>
        <v>#N/A</v>
      </c>
      <c r="I146" s="2" t="e">
        <f t="shared" si="697"/>
        <v>#N/A</v>
      </c>
      <c r="J146" s="3" t="str">
        <f>IF(AND(Data!$F$37&lt;&gt;""),IF(AD146=$E146,1,""))</f>
        <v/>
      </c>
      <c r="K146" s="3">
        <f>IF(AND(Data!$F$40&lt;&gt;""),IF(AE146=$E146,2,""))</f>
        <v>2</v>
      </c>
      <c r="L146" s="3" t="str">
        <f>IF(AND(Data!$F$43&lt;&gt;""),IF(AF146=$E146,3,""))</f>
        <v/>
      </c>
      <c r="M146" s="3" t="str">
        <f>IF(AND(Data!$F$46&lt;&gt;""),IF(AG146=$E146,4,""))</f>
        <v/>
      </c>
      <c r="N146" s="3" t="str">
        <f>IF(AND(Data!$F$49&lt;&gt;""),IF(AH146=$E146,5,""))</f>
        <v/>
      </c>
      <c r="O146" s="3" t="str">
        <f>IF(AND(Calc!$LQ$3&lt;&gt;""),IF(AI146=$E146,6,""))</f>
        <v/>
      </c>
      <c r="P146" s="3">
        <f t="shared" si="698"/>
        <v>2</v>
      </c>
      <c r="Q146" s="3">
        <f t="shared" si="699"/>
        <v>2</v>
      </c>
      <c r="R146" s="3" t="str">
        <f t="shared" si="700"/>
        <v/>
      </c>
      <c r="S146" s="3" t="str">
        <f t="shared" si="701"/>
        <v/>
      </c>
      <c r="T146" s="3" t="str">
        <f t="shared" si="702"/>
        <v/>
      </c>
      <c r="U146" s="3">
        <f t="shared" si="703"/>
        <v>2</v>
      </c>
      <c r="V146" s="3">
        <f t="shared" si="704"/>
        <v>2</v>
      </c>
      <c r="W146" s="3" t="str">
        <f t="shared" si="705"/>
        <v/>
      </c>
      <c r="X146" s="3" t="str">
        <f t="shared" si="706"/>
        <v/>
      </c>
      <c r="Y146" s="3">
        <f t="shared" si="707"/>
        <v>2</v>
      </c>
      <c r="Z146" s="3">
        <f t="shared" si="708"/>
        <v>2</v>
      </c>
      <c r="AA146" s="3" t="str">
        <f t="shared" si="709"/>
        <v/>
      </c>
      <c r="AB146" s="3">
        <f t="shared" si="710"/>
        <v>2</v>
      </c>
      <c r="AC146" s="49">
        <f t="shared" si="711"/>
        <v>2</v>
      </c>
      <c r="AD146" s="3" t="str">
        <f>IF($C146&lt;Data!$F$37,E146,"")</f>
        <v/>
      </c>
      <c r="AE146" s="3" t="str">
        <f>IF(AND($C146&gt;=Data!$F$37),IF($C146&lt;Data!$F$40,E146,""))</f>
        <v xml:space="preserve"> </v>
      </c>
      <c r="AF146" s="3" t="b">
        <f>IF(AND($C146&gt;=Data!$F$40),IF($C146&lt;Data!$F$43,E146,""))</f>
        <v>0</v>
      </c>
      <c r="AG146" s="3" t="b">
        <f>IF(AND($C146&gt;=Data!$F$43),IF($C146&lt;Data!$F$46,E146,""))</f>
        <v>0</v>
      </c>
      <c r="AH146" s="3" t="b">
        <f>IF(AND($C146&gt;=Data!$F$46),IF($C146&lt;Data!$F$49,E146,""))</f>
        <v>0</v>
      </c>
      <c r="AI146" s="3" t="b">
        <f>IF(AND($C146&gt;=Data!$F$49),IF($C146&lt;=Calc!$LQ$3,E146,""))</f>
        <v>0</v>
      </c>
      <c r="AJ146" s="3" t="str">
        <f t="shared" si="643"/>
        <v xml:space="preserve"> </v>
      </c>
      <c r="AK146" s="3" t="str">
        <f t="shared" si="644"/>
        <v/>
      </c>
      <c r="AL146" s="3" t="e">
        <f t="shared" si="712"/>
        <v>#NUM!</v>
      </c>
      <c r="AM146" s="3" t="str">
        <f t="shared" si="713"/>
        <v/>
      </c>
      <c r="AN146" s="3" t="str">
        <f t="shared" si="714"/>
        <v/>
      </c>
      <c r="AO146" s="3" t="str">
        <f t="shared" si="715"/>
        <v/>
      </c>
      <c r="AP146" s="3" t="str">
        <f t="shared" si="716"/>
        <v/>
      </c>
      <c r="AQ146" s="3" t="e">
        <f t="shared" si="632"/>
        <v>#NUM!</v>
      </c>
      <c r="AR146" s="3" t="e">
        <f t="shared" si="633"/>
        <v>#NUM!</v>
      </c>
      <c r="AS146" s="3" t="str">
        <f t="shared" si="634"/>
        <v/>
      </c>
      <c r="AT146" s="3" t="str">
        <f t="shared" si="717"/>
        <v/>
      </c>
      <c r="AU146" s="3" t="str">
        <f t="shared" si="718"/>
        <v/>
      </c>
      <c r="AV146" s="3" t="e">
        <f t="shared" si="719"/>
        <v>#NUM!</v>
      </c>
      <c r="AW146" s="3" t="e">
        <f t="shared" si="720"/>
        <v>#NUM!</v>
      </c>
      <c r="AX146" s="3" t="str">
        <f t="shared" si="721"/>
        <v/>
      </c>
      <c r="AY146" s="3" t="str">
        <f t="shared" si="722"/>
        <v/>
      </c>
      <c r="AZ146" s="3" t="e">
        <f t="shared" si="723"/>
        <v>#NUM!</v>
      </c>
      <c r="BA146" s="3" t="e">
        <f t="shared" si="724"/>
        <v>#NUM!</v>
      </c>
      <c r="BB146" s="3" t="str">
        <f t="shared" si="725"/>
        <v/>
      </c>
      <c r="BC146" s="3" t="e">
        <f t="shared" si="726"/>
        <v>#NUM!</v>
      </c>
      <c r="BD146" s="3" t="e">
        <f t="shared" si="727"/>
        <v>#NUM!</v>
      </c>
      <c r="BE146" s="3" t="e">
        <f t="shared" si="728"/>
        <v>#NUM!</v>
      </c>
      <c r="BF146" s="9" t="e">
        <f t="shared" si="645"/>
        <v>#N/A</v>
      </c>
      <c r="BG146" s="3" t="e">
        <f t="shared" si="646"/>
        <v>#N/A</v>
      </c>
      <c r="BH146" s="3" t="e">
        <f t="shared" si="642"/>
        <v>#N/A</v>
      </c>
      <c r="BI146" s="3" t="e">
        <f t="shared" si="729"/>
        <v>#NUM!</v>
      </c>
      <c r="BJ146" s="44" t="str">
        <f t="shared" si="730"/>
        <v/>
      </c>
      <c r="BK146" s="52">
        <f t="shared" si="647"/>
        <v>2</v>
      </c>
      <c r="BL146" s="52" t="str">
        <f t="shared" ca="1" si="835"/>
        <v xml:space="preserve"> </v>
      </c>
      <c r="BM146" s="52" t="str">
        <f t="shared" ca="1" si="836"/>
        <v xml:space="preserve"> </v>
      </c>
      <c r="BN146" s="52" t="str">
        <f t="shared" ca="1" si="836"/>
        <v xml:space="preserve"> </v>
      </c>
      <c r="BO146" s="52" t="str">
        <f t="shared" ca="1" si="836"/>
        <v xml:space="preserve"> </v>
      </c>
      <c r="BP146" s="52" t="str">
        <f t="shared" ca="1" si="831"/>
        <v xml:space="preserve"> </v>
      </c>
      <c r="BQ146" s="52" t="str">
        <f t="shared" ca="1" si="831"/>
        <v xml:space="preserve"> </v>
      </c>
      <c r="BR146" s="52" t="e">
        <f t="shared" ca="1" si="648"/>
        <v>#N/A</v>
      </c>
      <c r="BS146" s="52"/>
      <c r="BT146" s="3" t="str">
        <f t="shared" si="649"/>
        <v/>
      </c>
      <c r="BU146" s="3">
        <f t="shared" si="650"/>
        <v>0</v>
      </c>
      <c r="BV146" s="3">
        <f t="shared" si="731"/>
        <v>1</v>
      </c>
      <c r="BW146" s="3">
        <f t="shared" si="732"/>
        <v>0</v>
      </c>
      <c r="BX146" s="3" t="str">
        <f t="shared" ca="1" si="651"/>
        <v xml:space="preserve"> </v>
      </c>
      <c r="BY146" s="3" t="str">
        <f t="shared" ca="1" si="837"/>
        <v/>
      </c>
      <c r="BZ146" s="3" t="str">
        <f t="shared" ca="1" si="837"/>
        <v/>
      </c>
      <c r="CA146" s="3" t="str">
        <f t="shared" ca="1" si="837"/>
        <v/>
      </c>
      <c r="CB146" s="3" t="str">
        <f t="shared" ca="1" si="832"/>
        <v/>
      </c>
      <c r="CC146" s="3" t="str">
        <f t="shared" ca="1" si="832"/>
        <v/>
      </c>
      <c r="CD146" s="3" t="str">
        <f t="shared" ca="1" si="652"/>
        <v/>
      </c>
      <c r="CE146" s="3" t="str">
        <f t="shared" ca="1" si="653"/>
        <v/>
      </c>
      <c r="CF146" s="3" t="str">
        <f t="shared" si="654"/>
        <v/>
      </c>
      <c r="CG146" s="37" t="e">
        <f t="shared" ca="1" si="655"/>
        <v>#N/A</v>
      </c>
      <c r="CH146" s="3" t="str">
        <f t="shared" si="656"/>
        <v/>
      </c>
      <c r="CI146" s="3">
        <f t="shared" si="733"/>
        <v>0</v>
      </c>
      <c r="CJ146" s="3">
        <f t="shared" si="823"/>
        <v>1</v>
      </c>
      <c r="CK146" s="3">
        <f t="shared" si="734"/>
        <v>0</v>
      </c>
      <c r="CL146" s="3" t="str">
        <f t="shared" ca="1" si="657"/>
        <v xml:space="preserve"> </v>
      </c>
      <c r="CM146" s="3" t="str">
        <f t="shared" ca="1" si="838"/>
        <v/>
      </c>
      <c r="CN146" s="3" t="str">
        <f t="shared" ca="1" si="838"/>
        <v/>
      </c>
      <c r="CO146" s="3" t="str">
        <f t="shared" ca="1" si="838"/>
        <v/>
      </c>
      <c r="CP146" s="3" t="str">
        <f t="shared" ca="1" si="833"/>
        <v/>
      </c>
      <c r="CQ146" s="3" t="str">
        <f t="shared" ca="1" si="833"/>
        <v/>
      </c>
      <c r="CR146" s="3" t="str">
        <f t="shared" ca="1" si="735"/>
        <v/>
      </c>
      <c r="CS146" s="3" t="str">
        <f t="shared" ca="1" si="658"/>
        <v/>
      </c>
      <c r="CT146" s="3" t="str">
        <f t="shared" si="736"/>
        <v/>
      </c>
      <c r="CU146" s="37" t="e">
        <f t="shared" ca="1" si="737"/>
        <v>#N/A</v>
      </c>
      <c r="CW146" s="3" t="str">
        <f t="shared" ca="1" si="738"/>
        <v/>
      </c>
      <c r="CX146" s="3">
        <f t="shared" ca="1" si="824"/>
        <v>0</v>
      </c>
      <c r="CY146" s="2">
        <f t="shared" ca="1" si="739"/>
        <v>0</v>
      </c>
      <c r="CZ146" s="3" t="str">
        <f t="shared" ca="1" si="659"/>
        <v/>
      </c>
      <c r="DA146" s="3" t="str">
        <f t="shared" ca="1" si="660"/>
        <v/>
      </c>
      <c r="DB146" s="3" t="str">
        <f t="shared" ca="1" si="661"/>
        <v/>
      </c>
      <c r="DC146" s="3" t="str">
        <f t="shared" ca="1" si="662"/>
        <v/>
      </c>
      <c r="DD146" s="37" t="e">
        <f t="shared" ca="1" si="663"/>
        <v>#N/A</v>
      </c>
      <c r="DE146" s="3" t="str">
        <f t="shared" ca="1" si="740"/>
        <v/>
      </c>
      <c r="DF146" s="3">
        <f t="shared" ca="1" si="825"/>
        <v>0</v>
      </c>
      <c r="DG146" s="2">
        <f t="shared" ca="1" si="741"/>
        <v>0</v>
      </c>
      <c r="DH146" s="3" t="str">
        <f t="shared" ca="1" si="664"/>
        <v/>
      </c>
      <c r="DI146" s="3" t="str">
        <f t="shared" ca="1" si="568"/>
        <v/>
      </c>
      <c r="DJ146" s="3" t="str">
        <f t="shared" ca="1" si="665"/>
        <v/>
      </c>
      <c r="DK146" s="3" t="str">
        <f t="shared" ca="1" si="742"/>
        <v/>
      </c>
      <c r="DL146" s="37" t="e">
        <f t="shared" ca="1" si="666"/>
        <v>#N/A</v>
      </c>
      <c r="DN146" s="2" t="str">
        <f t="shared" si="667"/>
        <v xml:space="preserve"> </v>
      </c>
      <c r="DO146" s="3" t="str">
        <f t="shared" si="743"/>
        <v xml:space="preserve"> </v>
      </c>
      <c r="DP146" s="3" t="str">
        <f t="shared" si="744"/>
        <v xml:space="preserve"> </v>
      </c>
      <c r="DT146" s="37" t="e">
        <f t="shared" si="668"/>
        <v>#N/A</v>
      </c>
      <c r="DU146" s="7">
        <v>139</v>
      </c>
      <c r="DV146" s="7">
        <v>58</v>
      </c>
      <c r="DW146" s="7">
        <v>81</v>
      </c>
      <c r="DX146" s="7"/>
      <c r="DY146" s="7" t="e">
        <f t="shared" si="669"/>
        <v>#NUM!</v>
      </c>
      <c r="DZ146" s="7" t="e">
        <f t="shared" si="670"/>
        <v>#NUM!</v>
      </c>
      <c r="EA146" s="7" t="e">
        <f t="shared" si="671"/>
        <v>#NUM!</v>
      </c>
      <c r="EB146" s="7" t="e">
        <f t="shared" si="745"/>
        <v>#NUM!</v>
      </c>
      <c r="EC146" s="3" t="e">
        <f t="shared" si="672"/>
        <v>#NUM!</v>
      </c>
      <c r="ED146" s="3" t="str">
        <f t="shared" si="746"/>
        <v/>
      </c>
      <c r="EE146" s="3" t="e">
        <f t="shared" si="747"/>
        <v>#DIV/0!</v>
      </c>
      <c r="EF146" s="3" t="str">
        <f t="shared" si="748"/>
        <v/>
      </c>
      <c r="EG146" s="3" t="str">
        <f t="shared" si="749"/>
        <v/>
      </c>
      <c r="EH146" s="3" t="str">
        <f t="shared" si="750"/>
        <v/>
      </c>
      <c r="EI146" s="3" t="str">
        <f t="shared" si="751"/>
        <v/>
      </c>
      <c r="EJ146" s="3" t="e">
        <f t="shared" si="752"/>
        <v>#DIV/0!</v>
      </c>
      <c r="EK146" s="3" t="e">
        <f t="shared" si="753"/>
        <v>#DIV/0!</v>
      </c>
      <c r="EL146" s="3" t="str">
        <f t="shared" si="754"/>
        <v/>
      </c>
      <c r="EM146" s="3" t="str">
        <f t="shared" si="755"/>
        <v/>
      </c>
      <c r="EN146" s="3" t="str">
        <f t="shared" si="756"/>
        <v/>
      </c>
      <c r="EO146" s="3" t="e">
        <f t="shared" si="757"/>
        <v>#DIV/0!</v>
      </c>
      <c r="EP146" s="3" t="e">
        <f t="shared" si="758"/>
        <v>#DIV/0!</v>
      </c>
      <c r="EQ146" s="3" t="str">
        <f t="shared" si="759"/>
        <v/>
      </c>
      <c r="ER146" s="3" t="str">
        <f t="shared" si="760"/>
        <v/>
      </c>
      <c r="ES146" s="3" t="e">
        <f t="shared" si="761"/>
        <v>#DIV/0!</v>
      </c>
      <c r="ET146" s="3" t="e">
        <f t="shared" si="762"/>
        <v>#DIV/0!</v>
      </c>
      <c r="EU146" s="3" t="str">
        <f t="shared" si="763"/>
        <v/>
      </c>
      <c r="EV146" s="3" t="e">
        <f t="shared" si="764"/>
        <v>#DIV/0!</v>
      </c>
      <c r="EW146" s="3" t="e">
        <f t="shared" si="765"/>
        <v>#DIV/0!</v>
      </c>
      <c r="EX146" s="3" t="e">
        <f t="shared" si="766"/>
        <v>#NUM!</v>
      </c>
      <c r="EZ146" s="40">
        <f t="shared" si="673"/>
        <v>1</v>
      </c>
      <c r="FA146" s="9" t="e">
        <f t="shared" si="674"/>
        <v>#NUM!</v>
      </c>
      <c r="FB146" s="9" t="e">
        <f t="shared" si="675"/>
        <v>#N/A</v>
      </c>
      <c r="FC146" s="9" t="e">
        <f t="shared" si="676"/>
        <v>#N/A</v>
      </c>
      <c r="FD146" s="9" t="e">
        <f t="shared" si="677"/>
        <v>#N/A</v>
      </c>
      <c r="FE146" s="3" t="e">
        <f t="shared" si="767"/>
        <v>#NUM!</v>
      </c>
      <c r="FG146" s="3" t="str">
        <f t="shared" si="768"/>
        <v/>
      </c>
      <c r="FH146" s="3" t="e">
        <f t="shared" si="769"/>
        <v>#DIV/0!</v>
      </c>
      <c r="FI146" s="3" t="str">
        <f t="shared" si="770"/>
        <v/>
      </c>
      <c r="FJ146" s="3" t="str">
        <f t="shared" si="771"/>
        <v/>
      </c>
      <c r="FK146" s="3" t="str">
        <f t="shared" si="772"/>
        <v/>
      </c>
      <c r="FL146" s="3" t="str">
        <f t="shared" si="773"/>
        <v/>
      </c>
      <c r="FM146" s="3" t="e">
        <f t="shared" si="774"/>
        <v>#DIV/0!</v>
      </c>
      <c r="FN146" s="3" t="e">
        <f t="shared" si="775"/>
        <v>#DIV/0!</v>
      </c>
      <c r="FO146" s="3" t="str">
        <f t="shared" si="776"/>
        <v/>
      </c>
      <c r="FP146" s="3" t="str">
        <f t="shared" si="777"/>
        <v/>
      </c>
      <c r="FQ146" s="3" t="str">
        <f t="shared" si="778"/>
        <v/>
      </c>
      <c r="FR146" s="3" t="e">
        <f t="shared" si="779"/>
        <v>#DIV/0!</v>
      </c>
      <c r="FS146" s="3" t="e">
        <f t="shared" si="780"/>
        <v>#DIV/0!</v>
      </c>
      <c r="FT146" s="3" t="str">
        <f t="shared" si="781"/>
        <v/>
      </c>
      <c r="FU146" s="3" t="str">
        <f t="shared" si="782"/>
        <v/>
      </c>
      <c r="FV146" s="3" t="e">
        <f t="shared" si="783"/>
        <v>#DIV/0!</v>
      </c>
      <c r="FW146" s="3" t="e">
        <f t="shared" si="784"/>
        <v>#DIV/0!</v>
      </c>
      <c r="FX146" s="3" t="str">
        <f t="shared" si="785"/>
        <v/>
      </c>
      <c r="FY146" s="3" t="e">
        <f t="shared" si="786"/>
        <v>#DIV/0!</v>
      </c>
      <c r="FZ146" s="3" t="e">
        <f t="shared" si="787"/>
        <v>#DIV/0!</v>
      </c>
      <c r="GA146" s="3" t="e">
        <f t="shared" si="788"/>
        <v>#NUM!</v>
      </c>
      <c r="GB146" s="3" t="str">
        <f t="shared" si="789"/>
        <v/>
      </c>
      <c r="GC146" s="3" t="str">
        <f t="shared" si="790"/>
        <v/>
      </c>
      <c r="GD146" s="3" t="str">
        <f t="shared" si="791"/>
        <v/>
      </c>
      <c r="GE146" s="3" t="str">
        <f t="shared" si="792"/>
        <v/>
      </c>
      <c r="GF146" s="3" t="str">
        <f t="shared" si="793"/>
        <v/>
      </c>
      <c r="GG146" s="3" t="str">
        <f t="shared" si="794"/>
        <v/>
      </c>
      <c r="GI146" s="9" t="str">
        <f t="shared" si="826"/>
        <v/>
      </c>
      <c r="GJ146" s="9" t="str">
        <f t="shared" si="795"/>
        <v/>
      </c>
      <c r="GK146" s="9" t="str">
        <f t="shared" si="796"/>
        <v/>
      </c>
      <c r="GL146" s="41" t="e">
        <f t="shared" si="797"/>
        <v>#DIV/0!</v>
      </c>
      <c r="GM146" s="41" t="e">
        <f t="shared" si="798"/>
        <v>#DIV/0!</v>
      </c>
      <c r="GN146" s="41" t="e">
        <f t="shared" si="678"/>
        <v>#N/A</v>
      </c>
      <c r="GO146" s="41" t="e">
        <f t="shared" si="679"/>
        <v>#N/A</v>
      </c>
      <c r="GP146" s="3" t="e">
        <f t="shared" si="799"/>
        <v>#NUM!</v>
      </c>
      <c r="GQ146" s="55" t="e">
        <f t="shared" si="680"/>
        <v>#NUM!</v>
      </c>
      <c r="GR146" s="55" t="e">
        <f t="shared" si="681"/>
        <v>#NUM!</v>
      </c>
      <c r="GS146" s="3" t="e">
        <f t="shared" si="682"/>
        <v>#NUM!</v>
      </c>
      <c r="GT146" s="3" t="e">
        <f t="shared" si="683"/>
        <v>#NUM!</v>
      </c>
      <c r="GU146" s="3" t="e">
        <f t="shared" si="684"/>
        <v>#NUM!</v>
      </c>
      <c r="GV146" s="3" t="e">
        <f t="shared" si="685"/>
        <v>#NUM!</v>
      </c>
      <c r="GX146" s="37" t="e">
        <f t="shared" si="686"/>
        <v>#NUM!</v>
      </c>
      <c r="GZ146" s="3" t="e">
        <f t="shared" si="687"/>
        <v>#NUM!</v>
      </c>
      <c r="HA146" s="3" t="e">
        <f t="shared" ca="1" si="827"/>
        <v>#NUM!</v>
      </c>
      <c r="HB146" s="2" t="e">
        <f t="shared" ca="1" si="830"/>
        <v>#NUM!</v>
      </c>
      <c r="HC146" s="2" t="e">
        <f t="shared" ca="1" si="834"/>
        <v>#NUM!</v>
      </c>
      <c r="HD146" s="39" t="e">
        <f t="shared" ca="1" si="800"/>
        <v>#NUM!</v>
      </c>
      <c r="HF146" s="3" t="str">
        <f t="shared" si="688"/>
        <v/>
      </c>
      <c r="HG146" s="3" t="str">
        <f t="shared" si="689"/>
        <v/>
      </c>
      <c r="HH146" s="3" t="str">
        <f t="shared" ca="1" si="843"/>
        <v xml:space="preserve"> </v>
      </c>
      <c r="HI146" s="3" t="str">
        <f t="shared" ca="1" si="844"/>
        <v/>
      </c>
      <c r="HJ146" s="3" t="str">
        <f t="shared" ca="1" si="844"/>
        <v/>
      </c>
      <c r="HK146" s="3" t="str">
        <f t="shared" ca="1" si="844"/>
        <v/>
      </c>
      <c r="HL146" s="3" t="str">
        <f t="shared" ca="1" si="839"/>
        <v/>
      </c>
      <c r="HM146" s="3" t="str">
        <f t="shared" ca="1" si="839"/>
        <v/>
      </c>
      <c r="HN146" s="3" t="str">
        <f t="shared" ca="1" si="839"/>
        <v/>
      </c>
      <c r="HO146" s="3" t="str">
        <f t="shared" ca="1" si="839"/>
        <v/>
      </c>
      <c r="HP146" s="37" t="e">
        <f t="shared" ca="1" si="690"/>
        <v>#N/A</v>
      </c>
      <c r="HQ146" s="3" t="str">
        <f t="shared" ca="1" si="845"/>
        <v xml:space="preserve"> </v>
      </c>
      <c r="HR146" s="3" t="str">
        <f t="shared" ca="1" si="846"/>
        <v/>
      </c>
      <c r="HS146" s="3" t="str">
        <f t="shared" ca="1" si="846"/>
        <v/>
      </c>
      <c r="HT146" s="3" t="str">
        <f t="shared" ca="1" si="846"/>
        <v/>
      </c>
      <c r="HU146" s="3" t="str">
        <f t="shared" ca="1" si="840"/>
        <v/>
      </c>
      <c r="HV146" s="3" t="str">
        <f t="shared" ca="1" si="840"/>
        <v/>
      </c>
      <c r="HW146" s="3" t="str">
        <f t="shared" ca="1" si="840"/>
        <v/>
      </c>
      <c r="HX146" s="3" t="str">
        <f t="shared" ca="1" si="840"/>
        <v/>
      </c>
      <c r="HY146" s="37" t="e">
        <f t="shared" ca="1" si="691"/>
        <v>#N/A</v>
      </c>
      <c r="IA146" s="3" t="e">
        <f t="shared" ca="1" si="801"/>
        <v>#NUM!</v>
      </c>
      <c r="IB146" s="3" t="e">
        <f t="shared" ca="1" si="828"/>
        <v>#NUM!</v>
      </c>
      <c r="IC146" s="2" t="e">
        <f t="shared" ca="1" si="802"/>
        <v>#NUM!</v>
      </c>
      <c r="ID146" s="37" t="e">
        <f t="shared" ca="1" si="692"/>
        <v>#NUM!</v>
      </c>
      <c r="IE146" s="3" t="e">
        <f t="shared" ca="1" si="803"/>
        <v>#NUM!</v>
      </c>
      <c r="IF146" s="3" t="e">
        <f t="shared" ca="1" si="804"/>
        <v>#NUM!</v>
      </c>
      <c r="IG146" s="2" t="e">
        <f t="shared" ca="1" si="805"/>
        <v>#NUM!</v>
      </c>
      <c r="IH146" s="37" t="e">
        <f t="shared" ca="1" si="693"/>
        <v>#NUM!</v>
      </c>
      <c r="II146" s="3" t="e">
        <f t="shared" si="806"/>
        <v>#N/A</v>
      </c>
      <c r="IJ146" s="3" t="e">
        <f t="shared" si="807"/>
        <v>#N/A</v>
      </c>
      <c r="IK146" s="3" t="e">
        <f t="shared" ca="1" si="640"/>
        <v>#N/A</v>
      </c>
      <c r="IL146" s="3" t="e">
        <f t="shared" ca="1" si="558"/>
        <v>#N/A</v>
      </c>
      <c r="IM146" s="3" t="e">
        <f t="shared" ca="1" si="558"/>
        <v>#N/A</v>
      </c>
      <c r="IN146" s="3" t="e">
        <f t="shared" ca="1" si="558"/>
        <v>#N/A</v>
      </c>
      <c r="IO146" s="3" t="e">
        <f t="shared" ca="1" si="558"/>
        <v>#N/A</v>
      </c>
      <c r="IP146" s="3" t="e">
        <f t="shared" ca="1" si="559"/>
        <v>#N/A</v>
      </c>
      <c r="IQ146" s="3" t="e">
        <f t="shared" ca="1" si="559"/>
        <v>#N/A</v>
      </c>
      <c r="IR146" s="3" t="e">
        <f t="shared" ca="1" si="559"/>
        <v>#N/A</v>
      </c>
      <c r="IS146" s="3" t="e">
        <f t="shared" ca="1" si="559"/>
        <v>#N/A</v>
      </c>
      <c r="IT146" s="3" t="e">
        <f t="shared" ca="1" si="560"/>
        <v>#N/A</v>
      </c>
      <c r="IU146" s="3" t="e">
        <f t="shared" ca="1" si="560"/>
        <v>#N/A</v>
      </c>
      <c r="IV146" s="3" t="e">
        <f t="shared" ca="1" si="560"/>
        <v>#N/A</v>
      </c>
      <c r="IW146" s="3" t="e">
        <f t="shared" ca="1" si="560"/>
        <v>#N/A</v>
      </c>
      <c r="IX146" s="3" t="e">
        <f t="shared" ca="1" si="561"/>
        <v>#N/A</v>
      </c>
      <c r="IY146" s="3" t="e">
        <f t="shared" ca="1" si="561"/>
        <v>#N/A</v>
      </c>
      <c r="IZ146" s="37" t="e">
        <f t="shared" ca="1" si="694"/>
        <v>#N/A</v>
      </c>
      <c r="JB146" s="3" t="str">
        <f t="shared" si="808"/>
        <v/>
      </c>
      <c r="JC146" s="55" t="e">
        <f t="shared" si="695"/>
        <v>#NUM!</v>
      </c>
      <c r="JD146" s="41" t="e">
        <f t="shared" si="809"/>
        <v>#NUM!</v>
      </c>
      <c r="JE146" s="41" t="e">
        <f t="shared" si="810"/>
        <v>#NUM!</v>
      </c>
      <c r="JF146" s="3" t="e">
        <f t="shared" si="811"/>
        <v>#NUM!</v>
      </c>
      <c r="JG146" s="41" t="e">
        <f t="shared" si="812"/>
        <v>#NUM!</v>
      </c>
      <c r="JH146" s="41" t="e">
        <f t="shared" si="813"/>
        <v>#NUM!</v>
      </c>
      <c r="JJ146" s="37" t="e">
        <f t="shared" si="814"/>
        <v>#NUM!</v>
      </c>
      <c r="JL146" s="3" t="e">
        <f t="shared" si="815"/>
        <v>#NUM!</v>
      </c>
      <c r="JM146" s="3" t="e">
        <f t="shared" ca="1" si="829"/>
        <v>#NUM!</v>
      </c>
      <c r="JP146" s="37" t="e">
        <f t="shared" ca="1" si="816"/>
        <v>#NUM!</v>
      </c>
      <c r="JR146" s="37" t="str">
        <f t="shared" si="817"/>
        <v/>
      </c>
      <c r="JS146" s="3" t="str">
        <f t="shared" si="818"/>
        <v/>
      </c>
      <c r="JT146" s="3" t="str">
        <f t="shared" ca="1" si="847"/>
        <v xml:space="preserve"> </v>
      </c>
      <c r="JU146" s="3" t="str">
        <f t="shared" ca="1" si="848"/>
        <v/>
      </c>
      <c r="JV146" s="3" t="str">
        <f t="shared" ca="1" si="848"/>
        <v/>
      </c>
      <c r="JW146" s="3" t="str">
        <f t="shared" ca="1" si="848"/>
        <v/>
      </c>
      <c r="JX146" s="3" t="str">
        <f t="shared" ca="1" si="841"/>
        <v/>
      </c>
      <c r="JY146" s="3" t="str">
        <f t="shared" ca="1" si="841"/>
        <v/>
      </c>
      <c r="JZ146" s="3" t="str">
        <f t="shared" ca="1" si="841"/>
        <v/>
      </c>
      <c r="KA146" s="3" t="str">
        <f t="shared" ca="1" si="841"/>
        <v/>
      </c>
      <c r="KB146" s="3" t="e">
        <f t="shared" ca="1" si="819"/>
        <v>#N/A</v>
      </c>
      <c r="KC146" s="3" t="str">
        <f t="shared" ca="1" si="849"/>
        <v xml:space="preserve"> </v>
      </c>
      <c r="KD146" s="3" t="str">
        <f t="shared" ca="1" si="850"/>
        <v/>
      </c>
      <c r="KE146" s="3" t="str">
        <f t="shared" ca="1" si="850"/>
        <v/>
      </c>
      <c r="KF146" s="3" t="str">
        <f t="shared" ca="1" si="850"/>
        <v/>
      </c>
      <c r="KG146" s="3" t="str">
        <f t="shared" ca="1" si="842"/>
        <v/>
      </c>
      <c r="KH146" s="3" t="str">
        <f t="shared" ca="1" si="842"/>
        <v/>
      </c>
      <c r="KI146" s="3" t="str">
        <f t="shared" ca="1" si="842"/>
        <v/>
      </c>
      <c r="KJ146" s="3" t="str">
        <f t="shared" ca="1" si="842"/>
        <v/>
      </c>
      <c r="KK146" s="3" t="e">
        <f t="shared" ca="1" si="820"/>
        <v>#N/A</v>
      </c>
      <c r="KU146" s="3" t="e">
        <f t="shared" si="821"/>
        <v>#NUM!</v>
      </c>
      <c r="KV146" s="3" t="e">
        <f t="shared" si="822"/>
        <v>#NUM!</v>
      </c>
      <c r="KW146" s="3" t="e">
        <f t="shared" ca="1" si="641"/>
        <v>#NUM!</v>
      </c>
      <c r="KX146" s="3" t="e">
        <f t="shared" ca="1" si="563"/>
        <v>#NUM!</v>
      </c>
      <c r="KY146" s="3" t="e">
        <f t="shared" ca="1" si="563"/>
        <v>#NUM!</v>
      </c>
      <c r="KZ146" s="3" t="e">
        <f t="shared" ca="1" si="563"/>
        <v>#NUM!</v>
      </c>
      <c r="LA146" s="3" t="e">
        <f t="shared" ca="1" si="563"/>
        <v>#NUM!</v>
      </c>
      <c r="LB146" s="3" t="e">
        <f t="shared" ca="1" si="564"/>
        <v>#NUM!</v>
      </c>
      <c r="LC146" s="3" t="e">
        <f t="shared" ca="1" si="564"/>
        <v>#NUM!</v>
      </c>
      <c r="LD146" s="3" t="e">
        <f t="shared" ca="1" si="564"/>
        <v>#NUM!</v>
      </c>
      <c r="LE146" s="3" t="e">
        <f t="shared" ca="1" si="564"/>
        <v>#NUM!</v>
      </c>
      <c r="LF146" s="3" t="e">
        <f t="shared" ca="1" si="565"/>
        <v>#NUM!</v>
      </c>
      <c r="LG146" s="3" t="e">
        <f t="shared" ca="1" si="565"/>
        <v>#NUM!</v>
      </c>
      <c r="LH146" s="3" t="e">
        <f t="shared" ca="1" si="565"/>
        <v>#NUM!</v>
      </c>
      <c r="LI146" s="3" t="e">
        <f t="shared" ca="1" si="565"/>
        <v>#NUM!</v>
      </c>
      <c r="LJ146" s="3" t="e">
        <f t="shared" ca="1" si="566"/>
        <v>#NUM!</v>
      </c>
      <c r="LK146" s="3" t="e">
        <f t="shared" ca="1" si="566"/>
        <v>#NUM!</v>
      </c>
      <c r="LL146" s="37" t="e">
        <f t="shared" ca="1" si="696"/>
        <v>#NUM!</v>
      </c>
    </row>
    <row r="147" spans="1:324" s="3" customFormat="1">
      <c r="A147" s="42" t="e">
        <f>IF(D147="","",Data!C155)</f>
        <v>#N/A</v>
      </c>
      <c r="B147" s="5" t="e">
        <f>IF(D147="","",Data!B155)</f>
        <v>#N/A</v>
      </c>
      <c r="C147" s="3">
        <v>139</v>
      </c>
      <c r="D147" s="3" t="e">
        <f>IF(Data!C155="", NA(), Data!C155)</f>
        <v>#N/A</v>
      </c>
      <c r="E147" s="3" t="str">
        <f>IF(Data!C155="", " ", Data!D155)</f>
        <v xml:space="preserve"> </v>
      </c>
      <c r="F147" s="3" t="str">
        <f>IF(E147=" "," ",Data!F$26)</f>
        <v xml:space="preserve"> </v>
      </c>
      <c r="G147" s="3" t="str">
        <f>IF($C147&lt;Data!$F$37,"x"," ")</f>
        <v xml:space="preserve"> </v>
      </c>
      <c r="H147" s="3" t="e">
        <f>IF(I147="",#REF!,I147)</f>
        <v>#N/A</v>
      </c>
      <c r="I147" s="2" t="e">
        <f t="shared" si="697"/>
        <v>#N/A</v>
      </c>
      <c r="J147" s="3" t="str">
        <f>IF(AND(Data!$F$37&lt;&gt;""),IF(AD147=$E147,1,""))</f>
        <v/>
      </c>
      <c r="K147" s="3">
        <f>IF(AND(Data!$F$40&lt;&gt;""),IF(AE147=$E147,2,""))</f>
        <v>2</v>
      </c>
      <c r="L147" s="3" t="str">
        <f>IF(AND(Data!$F$43&lt;&gt;""),IF(AF147=$E147,3,""))</f>
        <v/>
      </c>
      <c r="M147" s="3" t="str">
        <f>IF(AND(Data!$F$46&lt;&gt;""),IF(AG147=$E147,4,""))</f>
        <v/>
      </c>
      <c r="N147" s="3" t="str">
        <f>IF(AND(Data!$F$49&lt;&gt;""),IF(AH147=$E147,5,""))</f>
        <v/>
      </c>
      <c r="O147" s="3" t="str">
        <f>IF(AND(Calc!$LQ$3&lt;&gt;""),IF(AI147=$E147,6,""))</f>
        <v/>
      </c>
      <c r="P147" s="3">
        <f t="shared" si="698"/>
        <v>2</v>
      </c>
      <c r="Q147" s="3">
        <f t="shared" si="699"/>
        <v>2</v>
      </c>
      <c r="R147" s="3" t="str">
        <f t="shared" si="700"/>
        <v/>
      </c>
      <c r="S147" s="3" t="str">
        <f t="shared" si="701"/>
        <v/>
      </c>
      <c r="T147" s="3" t="str">
        <f t="shared" si="702"/>
        <v/>
      </c>
      <c r="U147" s="3">
        <f t="shared" si="703"/>
        <v>2</v>
      </c>
      <c r="V147" s="3">
        <f t="shared" si="704"/>
        <v>2</v>
      </c>
      <c r="W147" s="3" t="str">
        <f t="shared" si="705"/>
        <v/>
      </c>
      <c r="X147" s="3" t="str">
        <f t="shared" si="706"/>
        <v/>
      </c>
      <c r="Y147" s="3">
        <f t="shared" si="707"/>
        <v>2</v>
      </c>
      <c r="Z147" s="3">
        <f t="shared" si="708"/>
        <v>2</v>
      </c>
      <c r="AA147" s="3" t="str">
        <f t="shared" si="709"/>
        <v/>
      </c>
      <c r="AB147" s="3">
        <f t="shared" si="710"/>
        <v>2</v>
      </c>
      <c r="AC147" s="49">
        <f t="shared" si="711"/>
        <v>2</v>
      </c>
      <c r="AD147" s="3" t="str">
        <f>IF($C147&lt;Data!$F$37,E147,"")</f>
        <v/>
      </c>
      <c r="AE147" s="3" t="str">
        <f>IF(AND($C147&gt;=Data!$F$37),IF($C147&lt;Data!$F$40,E147,""))</f>
        <v xml:space="preserve"> </v>
      </c>
      <c r="AF147" s="3" t="b">
        <f>IF(AND($C147&gt;=Data!$F$40),IF($C147&lt;Data!$F$43,E147,""))</f>
        <v>0</v>
      </c>
      <c r="AG147" s="3" t="b">
        <f>IF(AND($C147&gt;=Data!$F$43),IF($C147&lt;Data!$F$46,E147,""))</f>
        <v>0</v>
      </c>
      <c r="AH147" s="3" t="b">
        <f>IF(AND($C147&gt;=Data!$F$46),IF($C147&lt;Data!$F$49,E147,""))</f>
        <v>0</v>
      </c>
      <c r="AI147" s="3" t="b">
        <f>IF(AND($C147&gt;=Data!$F$49),IF($C147&lt;=Calc!$LQ$3,E147,""))</f>
        <v>0</v>
      </c>
      <c r="AJ147" s="3" t="str">
        <f t="shared" si="643"/>
        <v xml:space="preserve"> </v>
      </c>
      <c r="AK147" s="3" t="str">
        <f t="shared" si="644"/>
        <v/>
      </c>
      <c r="AL147" s="3" t="e">
        <f t="shared" si="712"/>
        <v>#NUM!</v>
      </c>
      <c r="AM147" s="3" t="str">
        <f t="shared" si="713"/>
        <v/>
      </c>
      <c r="AN147" s="3" t="str">
        <f t="shared" si="714"/>
        <v/>
      </c>
      <c r="AO147" s="3" t="str">
        <f t="shared" si="715"/>
        <v/>
      </c>
      <c r="AP147" s="3" t="str">
        <f t="shared" si="716"/>
        <v/>
      </c>
      <c r="AQ147" s="3" t="e">
        <f t="shared" si="632"/>
        <v>#NUM!</v>
      </c>
      <c r="AR147" s="3" t="e">
        <f t="shared" si="633"/>
        <v>#NUM!</v>
      </c>
      <c r="AS147" s="3" t="str">
        <f t="shared" si="634"/>
        <v/>
      </c>
      <c r="AT147" s="3" t="str">
        <f t="shared" si="717"/>
        <v/>
      </c>
      <c r="AU147" s="3" t="str">
        <f t="shared" si="718"/>
        <v/>
      </c>
      <c r="AV147" s="3" t="e">
        <f t="shared" si="719"/>
        <v>#NUM!</v>
      </c>
      <c r="AW147" s="3" t="e">
        <f t="shared" si="720"/>
        <v>#NUM!</v>
      </c>
      <c r="AX147" s="3" t="str">
        <f t="shared" si="721"/>
        <v/>
      </c>
      <c r="AY147" s="3" t="str">
        <f t="shared" si="722"/>
        <v/>
      </c>
      <c r="AZ147" s="3" t="e">
        <f t="shared" si="723"/>
        <v>#NUM!</v>
      </c>
      <c r="BA147" s="3" t="e">
        <f t="shared" si="724"/>
        <v>#NUM!</v>
      </c>
      <c r="BB147" s="3" t="str">
        <f t="shared" si="725"/>
        <v/>
      </c>
      <c r="BC147" s="3" t="e">
        <f t="shared" si="726"/>
        <v>#NUM!</v>
      </c>
      <c r="BD147" s="3" t="e">
        <f t="shared" si="727"/>
        <v>#NUM!</v>
      </c>
      <c r="BE147" s="3" t="e">
        <f t="shared" si="728"/>
        <v>#NUM!</v>
      </c>
      <c r="BF147" s="9" t="e">
        <f t="shared" si="645"/>
        <v>#N/A</v>
      </c>
      <c r="BG147" s="3" t="e">
        <f t="shared" si="646"/>
        <v>#N/A</v>
      </c>
      <c r="BH147" s="3" t="e">
        <f t="shared" si="642"/>
        <v>#N/A</v>
      </c>
      <c r="BI147" s="3" t="e">
        <f t="shared" si="729"/>
        <v>#NUM!</v>
      </c>
      <c r="BJ147" s="44" t="str">
        <f t="shared" si="730"/>
        <v/>
      </c>
      <c r="BK147" s="52">
        <f t="shared" si="647"/>
        <v>2</v>
      </c>
      <c r="BL147" s="52" t="str">
        <f t="shared" ca="1" si="835"/>
        <v xml:space="preserve"> </v>
      </c>
      <c r="BM147" s="52" t="str">
        <f t="shared" ca="1" si="836"/>
        <v xml:space="preserve"> </v>
      </c>
      <c r="BN147" s="52" t="str">
        <f t="shared" ca="1" si="836"/>
        <v xml:space="preserve"> </v>
      </c>
      <c r="BO147" s="52" t="str">
        <f t="shared" ca="1" si="836"/>
        <v xml:space="preserve"> </v>
      </c>
      <c r="BP147" s="52" t="str">
        <f t="shared" ca="1" si="831"/>
        <v xml:space="preserve"> </v>
      </c>
      <c r="BQ147" s="52" t="str">
        <f t="shared" ca="1" si="831"/>
        <v xml:space="preserve"> </v>
      </c>
      <c r="BR147" s="52" t="e">
        <f t="shared" ca="1" si="648"/>
        <v>#N/A</v>
      </c>
      <c r="BS147" s="52"/>
      <c r="BT147" s="3" t="str">
        <f t="shared" si="649"/>
        <v/>
      </c>
      <c r="BU147" s="3">
        <f t="shared" si="650"/>
        <v>0</v>
      </c>
      <c r="BV147" s="3">
        <f t="shared" si="731"/>
        <v>1</v>
      </c>
      <c r="BW147" s="3">
        <f t="shared" si="732"/>
        <v>0</v>
      </c>
      <c r="BX147" s="3" t="str">
        <f t="shared" ca="1" si="651"/>
        <v xml:space="preserve"> </v>
      </c>
      <c r="BY147" s="3" t="str">
        <f t="shared" ca="1" si="837"/>
        <v/>
      </c>
      <c r="BZ147" s="3" t="str">
        <f t="shared" ca="1" si="837"/>
        <v/>
      </c>
      <c r="CA147" s="3" t="str">
        <f t="shared" ca="1" si="837"/>
        <v/>
      </c>
      <c r="CB147" s="3" t="str">
        <f t="shared" ca="1" si="832"/>
        <v/>
      </c>
      <c r="CC147" s="3" t="str">
        <f t="shared" ca="1" si="832"/>
        <v/>
      </c>
      <c r="CD147" s="3" t="str">
        <f t="shared" ca="1" si="652"/>
        <v/>
      </c>
      <c r="CE147" s="3" t="str">
        <f t="shared" ca="1" si="653"/>
        <v/>
      </c>
      <c r="CF147" s="3" t="str">
        <f t="shared" si="654"/>
        <v/>
      </c>
      <c r="CG147" s="37" t="e">
        <f t="shared" ca="1" si="655"/>
        <v>#N/A</v>
      </c>
      <c r="CH147" s="3" t="str">
        <f t="shared" si="656"/>
        <v/>
      </c>
      <c r="CI147" s="3">
        <f t="shared" si="733"/>
        <v>0</v>
      </c>
      <c r="CJ147" s="3">
        <f t="shared" si="823"/>
        <v>1</v>
      </c>
      <c r="CK147" s="3">
        <f t="shared" si="734"/>
        <v>0</v>
      </c>
      <c r="CL147" s="3" t="str">
        <f t="shared" ca="1" si="657"/>
        <v xml:space="preserve"> </v>
      </c>
      <c r="CM147" s="3" t="str">
        <f t="shared" ca="1" si="838"/>
        <v/>
      </c>
      <c r="CN147" s="3" t="str">
        <f t="shared" ca="1" si="838"/>
        <v/>
      </c>
      <c r="CO147" s="3" t="str">
        <f t="shared" ca="1" si="838"/>
        <v/>
      </c>
      <c r="CP147" s="3" t="str">
        <f t="shared" ca="1" si="833"/>
        <v/>
      </c>
      <c r="CQ147" s="3" t="str">
        <f t="shared" ca="1" si="833"/>
        <v/>
      </c>
      <c r="CR147" s="3" t="str">
        <f t="shared" ca="1" si="735"/>
        <v/>
      </c>
      <c r="CS147" s="3" t="str">
        <f t="shared" ca="1" si="658"/>
        <v/>
      </c>
      <c r="CT147" s="3" t="str">
        <f t="shared" si="736"/>
        <v/>
      </c>
      <c r="CU147" s="37" t="e">
        <f t="shared" ca="1" si="737"/>
        <v>#N/A</v>
      </c>
      <c r="CW147" s="3" t="str">
        <f t="shared" ca="1" si="738"/>
        <v/>
      </c>
      <c r="CX147" s="3">
        <f t="shared" ca="1" si="824"/>
        <v>0</v>
      </c>
      <c r="CY147" s="2">
        <f t="shared" ca="1" si="739"/>
        <v>0</v>
      </c>
      <c r="CZ147" s="3" t="str">
        <f t="shared" ca="1" si="659"/>
        <v/>
      </c>
      <c r="DA147" s="3" t="str">
        <f t="shared" ca="1" si="660"/>
        <v/>
      </c>
      <c r="DB147" s="3" t="str">
        <f t="shared" ca="1" si="661"/>
        <v/>
      </c>
      <c r="DC147" s="3" t="str">
        <f t="shared" ca="1" si="662"/>
        <v/>
      </c>
      <c r="DD147" s="37" t="e">
        <f t="shared" ca="1" si="663"/>
        <v>#N/A</v>
      </c>
      <c r="DE147" s="3" t="str">
        <f t="shared" ca="1" si="740"/>
        <v/>
      </c>
      <c r="DF147" s="3">
        <f t="shared" ca="1" si="825"/>
        <v>0</v>
      </c>
      <c r="DG147" s="2">
        <f t="shared" ca="1" si="741"/>
        <v>0</v>
      </c>
      <c r="DH147" s="3" t="str">
        <f t="shared" ca="1" si="664"/>
        <v/>
      </c>
      <c r="DI147" s="3" t="str">
        <f t="shared" ca="1" si="568"/>
        <v/>
      </c>
      <c r="DJ147" s="3" t="str">
        <f t="shared" ca="1" si="665"/>
        <v/>
      </c>
      <c r="DK147" s="3" t="str">
        <f t="shared" ca="1" si="742"/>
        <v/>
      </c>
      <c r="DL147" s="37" t="e">
        <f t="shared" ca="1" si="666"/>
        <v>#N/A</v>
      </c>
      <c r="DN147" s="2" t="str">
        <f t="shared" si="667"/>
        <v xml:space="preserve"> </v>
      </c>
      <c r="DO147" s="3" t="str">
        <f t="shared" si="743"/>
        <v xml:space="preserve"> </v>
      </c>
      <c r="DP147" s="3" t="str">
        <f t="shared" si="744"/>
        <v xml:space="preserve"> </v>
      </c>
      <c r="DT147" s="37" t="e">
        <f t="shared" si="668"/>
        <v>#N/A</v>
      </c>
      <c r="DU147" s="7">
        <v>140</v>
      </c>
      <c r="DV147" s="7">
        <v>59</v>
      </c>
      <c r="DW147" s="7">
        <v>82</v>
      </c>
      <c r="DX147" s="7"/>
      <c r="DY147" s="7" t="e">
        <f t="shared" si="669"/>
        <v>#NUM!</v>
      </c>
      <c r="DZ147" s="7" t="e">
        <f t="shared" si="670"/>
        <v>#NUM!</v>
      </c>
      <c r="EA147" s="7" t="e">
        <f t="shared" si="671"/>
        <v>#NUM!</v>
      </c>
      <c r="EB147" s="7" t="e">
        <f t="shared" si="745"/>
        <v>#NUM!</v>
      </c>
      <c r="EC147" s="3" t="e">
        <f t="shared" si="672"/>
        <v>#NUM!</v>
      </c>
      <c r="ED147" s="3" t="str">
        <f t="shared" si="746"/>
        <v/>
      </c>
      <c r="EE147" s="3" t="e">
        <f t="shared" si="747"/>
        <v>#DIV/0!</v>
      </c>
      <c r="EF147" s="3" t="str">
        <f t="shared" si="748"/>
        <v/>
      </c>
      <c r="EG147" s="3" t="str">
        <f t="shared" si="749"/>
        <v/>
      </c>
      <c r="EH147" s="3" t="str">
        <f t="shared" si="750"/>
        <v/>
      </c>
      <c r="EI147" s="3" t="str">
        <f t="shared" si="751"/>
        <v/>
      </c>
      <c r="EJ147" s="3" t="e">
        <f t="shared" si="752"/>
        <v>#DIV/0!</v>
      </c>
      <c r="EK147" s="3" t="e">
        <f t="shared" si="753"/>
        <v>#DIV/0!</v>
      </c>
      <c r="EL147" s="3" t="str">
        <f t="shared" si="754"/>
        <v/>
      </c>
      <c r="EM147" s="3" t="str">
        <f t="shared" si="755"/>
        <v/>
      </c>
      <c r="EN147" s="3" t="str">
        <f t="shared" si="756"/>
        <v/>
      </c>
      <c r="EO147" s="3" t="e">
        <f t="shared" si="757"/>
        <v>#DIV/0!</v>
      </c>
      <c r="EP147" s="3" t="e">
        <f t="shared" si="758"/>
        <v>#DIV/0!</v>
      </c>
      <c r="EQ147" s="3" t="str">
        <f t="shared" si="759"/>
        <v/>
      </c>
      <c r="ER147" s="3" t="str">
        <f t="shared" si="760"/>
        <v/>
      </c>
      <c r="ES147" s="3" t="e">
        <f t="shared" si="761"/>
        <v>#DIV/0!</v>
      </c>
      <c r="ET147" s="3" t="e">
        <f t="shared" si="762"/>
        <v>#DIV/0!</v>
      </c>
      <c r="EU147" s="3" t="str">
        <f t="shared" si="763"/>
        <v/>
      </c>
      <c r="EV147" s="3" t="e">
        <f t="shared" si="764"/>
        <v>#DIV/0!</v>
      </c>
      <c r="EW147" s="3" t="e">
        <f t="shared" si="765"/>
        <v>#DIV/0!</v>
      </c>
      <c r="EX147" s="3" t="e">
        <f t="shared" si="766"/>
        <v>#NUM!</v>
      </c>
      <c r="EZ147" s="40">
        <f t="shared" si="673"/>
        <v>1</v>
      </c>
      <c r="FA147" s="9" t="e">
        <f t="shared" si="674"/>
        <v>#NUM!</v>
      </c>
      <c r="FB147" s="9" t="e">
        <f t="shared" si="675"/>
        <v>#N/A</v>
      </c>
      <c r="FC147" s="9" t="e">
        <f t="shared" si="676"/>
        <v>#N/A</v>
      </c>
      <c r="FD147" s="9" t="e">
        <f t="shared" si="677"/>
        <v>#N/A</v>
      </c>
      <c r="FE147" s="3" t="e">
        <f t="shared" si="767"/>
        <v>#NUM!</v>
      </c>
      <c r="FG147" s="3" t="str">
        <f t="shared" si="768"/>
        <v/>
      </c>
      <c r="FH147" s="3" t="e">
        <f t="shared" si="769"/>
        <v>#DIV/0!</v>
      </c>
      <c r="FI147" s="3" t="str">
        <f t="shared" si="770"/>
        <v/>
      </c>
      <c r="FJ147" s="3" t="str">
        <f t="shared" si="771"/>
        <v/>
      </c>
      <c r="FK147" s="3" t="str">
        <f t="shared" si="772"/>
        <v/>
      </c>
      <c r="FL147" s="3" t="str">
        <f t="shared" si="773"/>
        <v/>
      </c>
      <c r="FM147" s="3" t="e">
        <f t="shared" si="774"/>
        <v>#DIV/0!</v>
      </c>
      <c r="FN147" s="3" t="e">
        <f t="shared" si="775"/>
        <v>#DIV/0!</v>
      </c>
      <c r="FO147" s="3" t="str">
        <f t="shared" si="776"/>
        <v/>
      </c>
      <c r="FP147" s="3" t="str">
        <f t="shared" si="777"/>
        <v/>
      </c>
      <c r="FQ147" s="3" t="str">
        <f t="shared" si="778"/>
        <v/>
      </c>
      <c r="FR147" s="3" t="e">
        <f t="shared" si="779"/>
        <v>#DIV/0!</v>
      </c>
      <c r="FS147" s="3" t="e">
        <f t="shared" si="780"/>
        <v>#DIV/0!</v>
      </c>
      <c r="FT147" s="3" t="str">
        <f t="shared" si="781"/>
        <v/>
      </c>
      <c r="FU147" s="3" t="str">
        <f t="shared" si="782"/>
        <v/>
      </c>
      <c r="FV147" s="3" t="e">
        <f t="shared" si="783"/>
        <v>#DIV/0!</v>
      </c>
      <c r="FW147" s="3" t="e">
        <f t="shared" si="784"/>
        <v>#DIV/0!</v>
      </c>
      <c r="FX147" s="3" t="str">
        <f t="shared" si="785"/>
        <v/>
      </c>
      <c r="FY147" s="3" t="e">
        <f t="shared" si="786"/>
        <v>#DIV/0!</v>
      </c>
      <c r="FZ147" s="3" t="e">
        <f t="shared" si="787"/>
        <v>#DIV/0!</v>
      </c>
      <c r="GA147" s="3" t="e">
        <f t="shared" si="788"/>
        <v>#NUM!</v>
      </c>
      <c r="GB147" s="3" t="str">
        <f t="shared" si="789"/>
        <v/>
      </c>
      <c r="GC147" s="3" t="str">
        <f t="shared" si="790"/>
        <v/>
      </c>
      <c r="GD147" s="3" t="str">
        <f t="shared" si="791"/>
        <v/>
      </c>
      <c r="GE147" s="3" t="str">
        <f t="shared" si="792"/>
        <v/>
      </c>
      <c r="GF147" s="3" t="str">
        <f t="shared" si="793"/>
        <v/>
      </c>
      <c r="GG147" s="3" t="str">
        <f t="shared" si="794"/>
        <v/>
      </c>
      <c r="GI147" s="9" t="str">
        <f t="shared" si="826"/>
        <v/>
      </c>
      <c r="GJ147" s="9" t="str">
        <f t="shared" si="795"/>
        <v/>
      </c>
      <c r="GK147" s="9" t="str">
        <f t="shared" si="796"/>
        <v/>
      </c>
      <c r="GL147" s="41" t="e">
        <f t="shared" si="797"/>
        <v>#DIV/0!</v>
      </c>
      <c r="GM147" s="41" t="e">
        <f t="shared" si="798"/>
        <v>#DIV/0!</v>
      </c>
      <c r="GN147" s="41" t="e">
        <f t="shared" si="678"/>
        <v>#N/A</v>
      </c>
      <c r="GO147" s="41" t="e">
        <f t="shared" si="679"/>
        <v>#N/A</v>
      </c>
      <c r="GP147" s="3" t="e">
        <f t="shared" si="799"/>
        <v>#NUM!</v>
      </c>
      <c r="GQ147" s="55" t="e">
        <f t="shared" si="680"/>
        <v>#NUM!</v>
      </c>
      <c r="GR147" s="55" t="e">
        <f t="shared" si="681"/>
        <v>#NUM!</v>
      </c>
      <c r="GS147" s="3" t="e">
        <f t="shared" si="682"/>
        <v>#NUM!</v>
      </c>
      <c r="GT147" s="3" t="e">
        <f t="shared" si="683"/>
        <v>#NUM!</v>
      </c>
      <c r="GU147" s="3" t="e">
        <f t="shared" si="684"/>
        <v>#NUM!</v>
      </c>
      <c r="GV147" s="3" t="e">
        <f t="shared" si="685"/>
        <v>#NUM!</v>
      </c>
      <c r="GX147" s="37" t="e">
        <f t="shared" si="686"/>
        <v>#NUM!</v>
      </c>
      <c r="GZ147" s="3" t="e">
        <f t="shared" si="687"/>
        <v>#NUM!</v>
      </c>
      <c r="HA147" s="3" t="e">
        <f t="shared" ca="1" si="827"/>
        <v>#NUM!</v>
      </c>
      <c r="HB147" s="2" t="e">
        <f t="shared" ca="1" si="830"/>
        <v>#NUM!</v>
      </c>
      <c r="HC147" s="2" t="e">
        <f t="shared" ca="1" si="834"/>
        <v>#NUM!</v>
      </c>
      <c r="HD147" s="39" t="e">
        <f t="shared" ca="1" si="800"/>
        <v>#NUM!</v>
      </c>
      <c r="HF147" s="3" t="str">
        <f t="shared" si="688"/>
        <v/>
      </c>
      <c r="HG147" s="3" t="str">
        <f t="shared" si="689"/>
        <v/>
      </c>
      <c r="HH147" s="3" t="str">
        <f t="shared" ca="1" si="843"/>
        <v xml:space="preserve"> </v>
      </c>
      <c r="HI147" s="3" t="str">
        <f t="shared" ca="1" si="844"/>
        <v/>
      </c>
      <c r="HJ147" s="3" t="str">
        <f t="shared" ca="1" si="844"/>
        <v/>
      </c>
      <c r="HK147" s="3" t="str">
        <f t="shared" ca="1" si="844"/>
        <v/>
      </c>
      <c r="HL147" s="3" t="str">
        <f t="shared" ca="1" si="839"/>
        <v/>
      </c>
      <c r="HM147" s="3" t="str">
        <f t="shared" ca="1" si="839"/>
        <v/>
      </c>
      <c r="HN147" s="3" t="str">
        <f t="shared" ca="1" si="839"/>
        <v/>
      </c>
      <c r="HO147" s="3" t="str">
        <f t="shared" ca="1" si="839"/>
        <v/>
      </c>
      <c r="HP147" s="37" t="e">
        <f t="shared" ca="1" si="690"/>
        <v>#N/A</v>
      </c>
      <c r="HQ147" s="3" t="str">
        <f t="shared" ca="1" si="845"/>
        <v xml:space="preserve"> </v>
      </c>
      <c r="HR147" s="3" t="str">
        <f t="shared" ca="1" si="846"/>
        <v/>
      </c>
      <c r="HS147" s="3" t="str">
        <f t="shared" ca="1" si="846"/>
        <v/>
      </c>
      <c r="HT147" s="3" t="str">
        <f t="shared" ca="1" si="846"/>
        <v/>
      </c>
      <c r="HU147" s="3" t="str">
        <f t="shared" ca="1" si="840"/>
        <v/>
      </c>
      <c r="HV147" s="3" t="str">
        <f t="shared" ca="1" si="840"/>
        <v/>
      </c>
      <c r="HW147" s="3" t="str">
        <f t="shared" ca="1" si="840"/>
        <v/>
      </c>
      <c r="HX147" s="3" t="str">
        <f t="shared" ca="1" si="840"/>
        <v/>
      </c>
      <c r="HY147" s="37" t="e">
        <f t="shared" ca="1" si="691"/>
        <v>#N/A</v>
      </c>
      <c r="IA147" s="3" t="e">
        <f t="shared" ca="1" si="801"/>
        <v>#NUM!</v>
      </c>
      <c r="IB147" s="3" t="e">
        <f t="shared" ca="1" si="828"/>
        <v>#NUM!</v>
      </c>
      <c r="IC147" s="2" t="e">
        <f t="shared" ca="1" si="802"/>
        <v>#NUM!</v>
      </c>
      <c r="ID147" s="37" t="e">
        <f t="shared" ca="1" si="692"/>
        <v>#NUM!</v>
      </c>
      <c r="IE147" s="3" t="e">
        <f t="shared" ca="1" si="803"/>
        <v>#NUM!</v>
      </c>
      <c r="IF147" s="3" t="e">
        <f t="shared" ca="1" si="804"/>
        <v>#NUM!</v>
      </c>
      <c r="IG147" s="2" t="e">
        <f t="shared" ca="1" si="805"/>
        <v>#NUM!</v>
      </c>
      <c r="IH147" s="37" t="e">
        <f t="shared" ca="1" si="693"/>
        <v>#NUM!</v>
      </c>
      <c r="II147" s="3" t="e">
        <f t="shared" si="806"/>
        <v>#N/A</v>
      </c>
      <c r="IJ147" s="3" t="e">
        <f t="shared" si="807"/>
        <v>#N/A</v>
      </c>
      <c r="IK147" s="3" t="e">
        <f t="shared" ca="1" si="640"/>
        <v>#N/A</v>
      </c>
      <c r="IL147" s="3" t="e">
        <f t="shared" ca="1" si="558"/>
        <v>#N/A</v>
      </c>
      <c r="IM147" s="3" t="e">
        <f t="shared" ca="1" si="558"/>
        <v>#N/A</v>
      </c>
      <c r="IN147" s="3" t="e">
        <f t="shared" ca="1" si="558"/>
        <v>#N/A</v>
      </c>
      <c r="IO147" s="3" t="e">
        <f t="shared" ca="1" si="558"/>
        <v>#N/A</v>
      </c>
      <c r="IP147" s="3" t="e">
        <f t="shared" ca="1" si="559"/>
        <v>#N/A</v>
      </c>
      <c r="IQ147" s="3" t="e">
        <f t="shared" ca="1" si="559"/>
        <v>#N/A</v>
      </c>
      <c r="IR147" s="3" t="e">
        <f t="shared" ca="1" si="559"/>
        <v>#N/A</v>
      </c>
      <c r="IS147" s="3" t="e">
        <f t="shared" ca="1" si="559"/>
        <v>#N/A</v>
      </c>
      <c r="IT147" s="3" t="e">
        <f t="shared" ca="1" si="560"/>
        <v>#N/A</v>
      </c>
      <c r="IU147" s="3" t="e">
        <f t="shared" ca="1" si="560"/>
        <v>#N/A</v>
      </c>
      <c r="IV147" s="3" t="e">
        <f t="shared" ca="1" si="560"/>
        <v>#N/A</v>
      </c>
      <c r="IW147" s="3" t="e">
        <f t="shared" ca="1" si="560"/>
        <v>#N/A</v>
      </c>
      <c r="IX147" s="3" t="e">
        <f t="shared" ca="1" si="561"/>
        <v>#N/A</v>
      </c>
      <c r="IY147" s="3" t="e">
        <f t="shared" ca="1" si="561"/>
        <v>#N/A</v>
      </c>
      <c r="IZ147" s="37" t="e">
        <f t="shared" ca="1" si="694"/>
        <v>#N/A</v>
      </c>
      <c r="JB147" s="3" t="str">
        <f t="shared" si="808"/>
        <v/>
      </c>
      <c r="JC147" s="55" t="e">
        <f t="shared" si="695"/>
        <v>#NUM!</v>
      </c>
      <c r="JD147" s="41" t="e">
        <f t="shared" si="809"/>
        <v>#NUM!</v>
      </c>
      <c r="JE147" s="41" t="e">
        <f t="shared" si="810"/>
        <v>#NUM!</v>
      </c>
      <c r="JF147" s="3" t="e">
        <f t="shared" si="811"/>
        <v>#NUM!</v>
      </c>
      <c r="JG147" s="41" t="e">
        <f t="shared" si="812"/>
        <v>#NUM!</v>
      </c>
      <c r="JH147" s="41" t="e">
        <f t="shared" si="813"/>
        <v>#NUM!</v>
      </c>
      <c r="JJ147" s="37" t="e">
        <f t="shared" si="814"/>
        <v>#NUM!</v>
      </c>
      <c r="JL147" s="3" t="e">
        <f t="shared" si="815"/>
        <v>#NUM!</v>
      </c>
      <c r="JM147" s="3" t="e">
        <f t="shared" ca="1" si="829"/>
        <v>#NUM!</v>
      </c>
      <c r="JP147" s="37" t="e">
        <f t="shared" ca="1" si="816"/>
        <v>#NUM!</v>
      </c>
      <c r="JR147" s="37" t="str">
        <f t="shared" si="817"/>
        <v/>
      </c>
      <c r="JS147" s="3" t="str">
        <f t="shared" si="818"/>
        <v/>
      </c>
      <c r="JT147" s="3" t="str">
        <f t="shared" ca="1" si="847"/>
        <v xml:space="preserve"> </v>
      </c>
      <c r="JU147" s="3" t="str">
        <f t="shared" ca="1" si="848"/>
        <v/>
      </c>
      <c r="JV147" s="3" t="str">
        <f t="shared" ca="1" si="848"/>
        <v/>
      </c>
      <c r="JW147" s="3" t="str">
        <f t="shared" ca="1" si="848"/>
        <v/>
      </c>
      <c r="JX147" s="3" t="str">
        <f t="shared" ca="1" si="841"/>
        <v/>
      </c>
      <c r="JY147" s="3" t="str">
        <f t="shared" ca="1" si="841"/>
        <v/>
      </c>
      <c r="JZ147" s="3" t="str">
        <f t="shared" ca="1" si="841"/>
        <v/>
      </c>
      <c r="KA147" s="3" t="str">
        <f t="shared" ca="1" si="841"/>
        <v/>
      </c>
      <c r="KB147" s="3" t="e">
        <f t="shared" ca="1" si="819"/>
        <v>#N/A</v>
      </c>
      <c r="KC147" s="3" t="str">
        <f t="shared" ca="1" si="849"/>
        <v xml:space="preserve"> </v>
      </c>
      <c r="KD147" s="3" t="str">
        <f t="shared" ca="1" si="850"/>
        <v/>
      </c>
      <c r="KE147" s="3" t="str">
        <f t="shared" ca="1" si="850"/>
        <v/>
      </c>
      <c r="KF147" s="3" t="str">
        <f t="shared" ca="1" si="850"/>
        <v/>
      </c>
      <c r="KG147" s="3" t="str">
        <f t="shared" ca="1" si="842"/>
        <v/>
      </c>
      <c r="KH147" s="3" t="str">
        <f t="shared" ca="1" si="842"/>
        <v/>
      </c>
      <c r="KI147" s="3" t="str">
        <f t="shared" ca="1" si="842"/>
        <v/>
      </c>
      <c r="KJ147" s="3" t="str">
        <f t="shared" ca="1" si="842"/>
        <v/>
      </c>
      <c r="KK147" s="3" t="e">
        <f t="shared" ca="1" si="820"/>
        <v>#N/A</v>
      </c>
      <c r="KU147" s="3" t="e">
        <f t="shared" si="821"/>
        <v>#NUM!</v>
      </c>
      <c r="KV147" s="3" t="e">
        <f t="shared" si="822"/>
        <v>#NUM!</v>
      </c>
      <c r="KW147" s="3" t="e">
        <f t="shared" ca="1" si="641"/>
        <v>#NUM!</v>
      </c>
      <c r="KX147" s="3" t="e">
        <f t="shared" ca="1" si="563"/>
        <v>#NUM!</v>
      </c>
      <c r="KY147" s="3" t="e">
        <f t="shared" ca="1" si="563"/>
        <v>#NUM!</v>
      </c>
      <c r="KZ147" s="3" t="e">
        <f t="shared" ca="1" si="563"/>
        <v>#NUM!</v>
      </c>
      <c r="LA147" s="3" t="e">
        <f t="shared" ca="1" si="563"/>
        <v>#NUM!</v>
      </c>
      <c r="LB147" s="3" t="e">
        <f t="shared" ca="1" si="564"/>
        <v>#NUM!</v>
      </c>
      <c r="LC147" s="3" t="e">
        <f t="shared" ca="1" si="564"/>
        <v>#NUM!</v>
      </c>
      <c r="LD147" s="3" t="e">
        <f t="shared" ca="1" si="564"/>
        <v>#NUM!</v>
      </c>
      <c r="LE147" s="3" t="e">
        <f t="shared" ca="1" si="564"/>
        <v>#NUM!</v>
      </c>
      <c r="LF147" s="3" t="e">
        <f t="shared" ca="1" si="565"/>
        <v>#NUM!</v>
      </c>
      <c r="LG147" s="3" t="e">
        <f t="shared" ca="1" si="565"/>
        <v>#NUM!</v>
      </c>
      <c r="LH147" s="3" t="e">
        <f t="shared" ca="1" si="565"/>
        <v>#NUM!</v>
      </c>
      <c r="LI147" s="3" t="e">
        <f t="shared" ca="1" si="565"/>
        <v>#NUM!</v>
      </c>
      <c r="LJ147" s="3" t="e">
        <f t="shared" ca="1" si="566"/>
        <v>#NUM!</v>
      </c>
      <c r="LK147" s="3" t="e">
        <f t="shared" ca="1" si="566"/>
        <v>#NUM!</v>
      </c>
      <c r="LL147" s="37" t="e">
        <f t="shared" ca="1" si="696"/>
        <v>#NUM!</v>
      </c>
    </row>
    <row r="148" spans="1:324" s="3" customFormat="1">
      <c r="A148" s="42" t="e">
        <f>IF(D148="","",Data!C156)</f>
        <v>#N/A</v>
      </c>
      <c r="B148" s="5" t="e">
        <f>IF(D148="","",Data!B156)</f>
        <v>#N/A</v>
      </c>
      <c r="C148" s="3">
        <v>140</v>
      </c>
      <c r="D148" s="3" t="e">
        <f>IF(Data!C156="", NA(), Data!C156)</f>
        <v>#N/A</v>
      </c>
      <c r="E148" s="3" t="str">
        <f>IF(Data!C156="", " ", Data!D156)</f>
        <v xml:space="preserve"> </v>
      </c>
      <c r="F148" s="3" t="str">
        <f>IF(E148=" "," ",Data!F$26)</f>
        <v xml:space="preserve"> </v>
      </c>
      <c r="G148" s="3" t="str">
        <f>IF($C148&lt;Data!$F$37,"x"," ")</f>
        <v xml:space="preserve"> </v>
      </c>
      <c r="H148" s="3" t="e">
        <f>IF(I148="",#REF!,I148)</f>
        <v>#N/A</v>
      </c>
      <c r="I148" s="2" t="e">
        <f t="shared" si="697"/>
        <v>#N/A</v>
      </c>
      <c r="J148" s="3" t="str">
        <f>IF(AND(Data!$F$37&lt;&gt;""),IF(AD148=$E148,1,""))</f>
        <v/>
      </c>
      <c r="K148" s="3">
        <f>IF(AND(Data!$F$40&lt;&gt;""),IF(AE148=$E148,2,""))</f>
        <v>2</v>
      </c>
      <c r="L148" s="3" t="str">
        <f>IF(AND(Data!$F$43&lt;&gt;""),IF(AF148=$E148,3,""))</f>
        <v/>
      </c>
      <c r="M148" s="3" t="str">
        <f>IF(AND(Data!$F$46&lt;&gt;""),IF(AG148=$E148,4,""))</f>
        <v/>
      </c>
      <c r="N148" s="3" t="str">
        <f>IF(AND(Data!$F$49&lt;&gt;""),IF(AH148=$E148,5,""))</f>
        <v/>
      </c>
      <c r="O148" s="3" t="str">
        <f>IF(AND(Calc!$LQ$3&lt;&gt;""),IF(AI148=$E148,6,""))</f>
        <v/>
      </c>
      <c r="P148" s="3">
        <f t="shared" si="698"/>
        <v>2</v>
      </c>
      <c r="Q148" s="3">
        <f t="shared" si="699"/>
        <v>2</v>
      </c>
      <c r="R148" s="3" t="str">
        <f t="shared" si="700"/>
        <v/>
      </c>
      <c r="S148" s="3" t="str">
        <f t="shared" si="701"/>
        <v/>
      </c>
      <c r="T148" s="3" t="str">
        <f t="shared" si="702"/>
        <v/>
      </c>
      <c r="U148" s="3">
        <f t="shared" si="703"/>
        <v>2</v>
      </c>
      <c r="V148" s="3">
        <f t="shared" si="704"/>
        <v>2</v>
      </c>
      <c r="W148" s="3" t="str">
        <f t="shared" si="705"/>
        <v/>
      </c>
      <c r="X148" s="3" t="str">
        <f t="shared" si="706"/>
        <v/>
      </c>
      <c r="Y148" s="3">
        <f t="shared" si="707"/>
        <v>2</v>
      </c>
      <c r="Z148" s="3">
        <f t="shared" si="708"/>
        <v>2</v>
      </c>
      <c r="AA148" s="3" t="str">
        <f t="shared" si="709"/>
        <v/>
      </c>
      <c r="AB148" s="3">
        <f t="shared" si="710"/>
        <v>2</v>
      </c>
      <c r="AC148" s="49">
        <f t="shared" si="711"/>
        <v>2</v>
      </c>
      <c r="AD148" s="3" t="str">
        <f>IF($C148&lt;Data!$F$37,E148,"")</f>
        <v/>
      </c>
      <c r="AE148" s="3" t="str">
        <f>IF(AND($C148&gt;=Data!$F$37),IF($C148&lt;Data!$F$40,E148,""))</f>
        <v xml:space="preserve"> </v>
      </c>
      <c r="AF148" s="3" t="b">
        <f>IF(AND($C148&gt;=Data!$F$40),IF($C148&lt;Data!$F$43,E148,""))</f>
        <v>0</v>
      </c>
      <c r="AG148" s="3" t="b">
        <f>IF(AND($C148&gt;=Data!$F$43),IF($C148&lt;Data!$F$46,E148,""))</f>
        <v>0</v>
      </c>
      <c r="AH148" s="3" t="b">
        <f>IF(AND($C148&gt;=Data!$F$46),IF($C148&lt;Data!$F$49,E148,""))</f>
        <v>0</v>
      </c>
      <c r="AI148" s="3" t="b">
        <f>IF(AND($C148&gt;=Data!$F$49),IF($C148&lt;=Calc!$LQ$3,E148,""))</f>
        <v>0</v>
      </c>
      <c r="AJ148" s="3" t="str">
        <f t="shared" si="643"/>
        <v xml:space="preserve"> </v>
      </c>
      <c r="AK148" s="3" t="str">
        <f t="shared" si="644"/>
        <v/>
      </c>
      <c r="AL148" s="3" t="e">
        <f t="shared" si="712"/>
        <v>#NUM!</v>
      </c>
      <c r="AM148" s="3" t="str">
        <f t="shared" si="713"/>
        <v/>
      </c>
      <c r="AN148" s="3" t="str">
        <f t="shared" si="714"/>
        <v/>
      </c>
      <c r="AO148" s="3" t="str">
        <f t="shared" si="715"/>
        <v/>
      </c>
      <c r="AP148" s="3" t="str">
        <f t="shared" si="716"/>
        <v/>
      </c>
      <c r="AQ148" s="3" t="e">
        <f t="shared" si="632"/>
        <v>#NUM!</v>
      </c>
      <c r="AR148" s="3" t="e">
        <f t="shared" si="633"/>
        <v>#NUM!</v>
      </c>
      <c r="AS148" s="3" t="str">
        <f t="shared" si="634"/>
        <v/>
      </c>
      <c r="AT148" s="3" t="str">
        <f t="shared" si="717"/>
        <v/>
      </c>
      <c r="AU148" s="3" t="str">
        <f t="shared" si="718"/>
        <v/>
      </c>
      <c r="AV148" s="3" t="e">
        <f t="shared" si="719"/>
        <v>#NUM!</v>
      </c>
      <c r="AW148" s="3" t="e">
        <f t="shared" si="720"/>
        <v>#NUM!</v>
      </c>
      <c r="AX148" s="3" t="str">
        <f t="shared" si="721"/>
        <v/>
      </c>
      <c r="AY148" s="3" t="str">
        <f t="shared" si="722"/>
        <v/>
      </c>
      <c r="AZ148" s="3" t="e">
        <f t="shared" si="723"/>
        <v>#NUM!</v>
      </c>
      <c r="BA148" s="3" t="e">
        <f t="shared" si="724"/>
        <v>#NUM!</v>
      </c>
      <c r="BB148" s="3" t="str">
        <f t="shared" si="725"/>
        <v/>
      </c>
      <c r="BC148" s="3" t="e">
        <f t="shared" si="726"/>
        <v>#NUM!</v>
      </c>
      <c r="BD148" s="3" t="e">
        <f t="shared" si="727"/>
        <v>#NUM!</v>
      </c>
      <c r="BE148" s="3" t="e">
        <f t="shared" si="728"/>
        <v>#NUM!</v>
      </c>
      <c r="BF148" s="9" t="e">
        <f t="shared" si="645"/>
        <v>#N/A</v>
      </c>
      <c r="BG148" s="3" t="e">
        <f t="shared" si="646"/>
        <v>#N/A</v>
      </c>
      <c r="BH148" s="3" t="e">
        <f t="shared" si="642"/>
        <v>#N/A</v>
      </c>
      <c r="BI148" s="3" t="e">
        <f t="shared" si="729"/>
        <v>#NUM!</v>
      </c>
      <c r="BJ148" s="44" t="str">
        <f t="shared" si="730"/>
        <v/>
      </c>
      <c r="BK148" s="52">
        <f t="shared" si="647"/>
        <v>2</v>
      </c>
      <c r="BL148" s="52" t="str">
        <f t="shared" ca="1" si="835"/>
        <v xml:space="preserve"> </v>
      </c>
      <c r="BM148" s="52" t="str">
        <f t="shared" ca="1" si="836"/>
        <v xml:space="preserve"> </v>
      </c>
      <c r="BN148" s="52" t="str">
        <f t="shared" ca="1" si="836"/>
        <v xml:space="preserve"> </v>
      </c>
      <c r="BO148" s="52" t="str">
        <f t="shared" ca="1" si="836"/>
        <v xml:space="preserve"> </v>
      </c>
      <c r="BP148" s="52" t="str">
        <f t="shared" ca="1" si="831"/>
        <v xml:space="preserve"> </v>
      </c>
      <c r="BQ148" s="52" t="str">
        <f t="shared" ca="1" si="831"/>
        <v xml:space="preserve"> </v>
      </c>
      <c r="BR148" s="52" t="e">
        <f t="shared" ca="1" si="648"/>
        <v>#N/A</v>
      </c>
      <c r="BS148" s="52"/>
      <c r="BT148" s="3" t="str">
        <f t="shared" si="649"/>
        <v/>
      </c>
      <c r="BU148" s="3">
        <f t="shared" si="650"/>
        <v>0</v>
      </c>
      <c r="BV148" s="3">
        <f t="shared" si="731"/>
        <v>1</v>
      </c>
      <c r="BW148" s="3">
        <f t="shared" si="732"/>
        <v>0</v>
      </c>
      <c r="BX148" s="3" t="str">
        <f t="shared" ca="1" si="651"/>
        <v xml:space="preserve"> </v>
      </c>
      <c r="BY148" s="3" t="str">
        <f t="shared" ca="1" si="837"/>
        <v/>
      </c>
      <c r="BZ148" s="3" t="str">
        <f t="shared" ca="1" si="837"/>
        <v/>
      </c>
      <c r="CA148" s="3" t="str">
        <f t="shared" ca="1" si="837"/>
        <v/>
      </c>
      <c r="CB148" s="3" t="str">
        <f t="shared" ca="1" si="832"/>
        <v/>
      </c>
      <c r="CC148" s="3" t="str">
        <f t="shared" ca="1" si="832"/>
        <v/>
      </c>
      <c r="CD148" s="3" t="str">
        <f t="shared" ca="1" si="652"/>
        <v/>
      </c>
      <c r="CE148" s="3" t="str">
        <f t="shared" ca="1" si="653"/>
        <v/>
      </c>
      <c r="CF148" s="3" t="str">
        <f t="shared" si="654"/>
        <v/>
      </c>
      <c r="CG148" s="37" t="e">
        <f t="shared" ca="1" si="655"/>
        <v>#N/A</v>
      </c>
      <c r="CH148" s="3" t="str">
        <f t="shared" si="656"/>
        <v/>
      </c>
      <c r="CI148" s="3">
        <f t="shared" si="733"/>
        <v>0</v>
      </c>
      <c r="CJ148" s="3">
        <f t="shared" si="823"/>
        <v>1</v>
      </c>
      <c r="CK148" s="3">
        <f t="shared" si="734"/>
        <v>0</v>
      </c>
      <c r="CL148" s="3" t="str">
        <f t="shared" ca="1" si="657"/>
        <v xml:space="preserve"> </v>
      </c>
      <c r="CM148" s="3" t="str">
        <f t="shared" ca="1" si="838"/>
        <v/>
      </c>
      <c r="CN148" s="3" t="str">
        <f t="shared" ca="1" si="838"/>
        <v/>
      </c>
      <c r="CO148" s="3" t="str">
        <f t="shared" ca="1" si="838"/>
        <v/>
      </c>
      <c r="CP148" s="3" t="str">
        <f t="shared" ca="1" si="833"/>
        <v/>
      </c>
      <c r="CQ148" s="3" t="str">
        <f t="shared" ca="1" si="833"/>
        <v/>
      </c>
      <c r="CR148" s="3" t="str">
        <f t="shared" ca="1" si="735"/>
        <v/>
      </c>
      <c r="CS148" s="3" t="str">
        <f t="shared" ca="1" si="658"/>
        <v/>
      </c>
      <c r="CT148" s="3" t="str">
        <f t="shared" si="736"/>
        <v/>
      </c>
      <c r="CU148" s="37" t="e">
        <f t="shared" ca="1" si="737"/>
        <v>#N/A</v>
      </c>
      <c r="CW148" s="3" t="str">
        <f t="shared" ca="1" si="738"/>
        <v/>
      </c>
      <c r="CX148" s="3">
        <f t="shared" ca="1" si="824"/>
        <v>0</v>
      </c>
      <c r="CY148" s="2">
        <f t="shared" ca="1" si="739"/>
        <v>0</v>
      </c>
      <c r="CZ148" s="3" t="str">
        <f t="shared" ca="1" si="659"/>
        <v/>
      </c>
      <c r="DA148" s="3" t="str">
        <f t="shared" ca="1" si="660"/>
        <v/>
      </c>
      <c r="DB148" s="3" t="str">
        <f t="shared" ca="1" si="661"/>
        <v/>
      </c>
      <c r="DC148" s="3" t="str">
        <f t="shared" ca="1" si="662"/>
        <v/>
      </c>
      <c r="DD148" s="37" t="e">
        <f t="shared" ca="1" si="663"/>
        <v>#N/A</v>
      </c>
      <c r="DE148" s="3" t="str">
        <f t="shared" ca="1" si="740"/>
        <v/>
      </c>
      <c r="DF148" s="3">
        <f t="shared" ca="1" si="825"/>
        <v>0</v>
      </c>
      <c r="DG148" s="2">
        <f t="shared" ca="1" si="741"/>
        <v>0</v>
      </c>
      <c r="DH148" s="3" t="str">
        <f t="shared" ca="1" si="664"/>
        <v/>
      </c>
      <c r="DI148" s="3" t="str">
        <f t="shared" ca="1" si="568"/>
        <v/>
      </c>
      <c r="DJ148" s="3" t="str">
        <f t="shared" ca="1" si="665"/>
        <v/>
      </c>
      <c r="DK148" s="3" t="str">
        <f t="shared" ca="1" si="742"/>
        <v/>
      </c>
      <c r="DL148" s="37" t="e">
        <f t="shared" ca="1" si="666"/>
        <v>#N/A</v>
      </c>
      <c r="DN148" s="2" t="str">
        <f t="shared" si="667"/>
        <v xml:space="preserve"> </v>
      </c>
      <c r="DO148" s="3" t="str">
        <f t="shared" si="743"/>
        <v xml:space="preserve"> </v>
      </c>
      <c r="DP148" s="3" t="str">
        <f t="shared" si="744"/>
        <v xml:space="preserve"> </v>
      </c>
      <c r="DT148" s="37" t="e">
        <f t="shared" si="668"/>
        <v>#N/A</v>
      </c>
      <c r="DU148" s="7">
        <v>141</v>
      </c>
      <c r="DV148" s="7">
        <v>59</v>
      </c>
      <c r="DW148" s="7">
        <v>82</v>
      </c>
      <c r="DX148" s="7"/>
      <c r="DY148" s="7" t="e">
        <f t="shared" si="669"/>
        <v>#NUM!</v>
      </c>
      <c r="DZ148" s="7" t="e">
        <f t="shared" si="670"/>
        <v>#NUM!</v>
      </c>
      <c r="EA148" s="7" t="e">
        <f t="shared" si="671"/>
        <v>#NUM!</v>
      </c>
      <c r="EB148" s="7" t="e">
        <f t="shared" si="745"/>
        <v>#NUM!</v>
      </c>
      <c r="EC148" s="3" t="e">
        <f t="shared" si="672"/>
        <v>#NUM!</v>
      </c>
      <c r="ED148" s="3" t="str">
        <f t="shared" si="746"/>
        <v/>
      </c>
      <c r="EE148" s="3" t="e">
        <f t="shared" si="747"/>
        <v>#DIV/0!</v>
      </c>
      <c r="EF148" s="3" t="str">
        <f t="shared" si="748"/>
        <v/>
      </c>
      <c r="EG148" s="3" t="str">
        <f t="shared" si="749"/>
        <v/>
      </c>
      <c r="EH148" s="3" t="str">
        <f t="shared" si="750"/>
        <v/>
      </c>
      <c r="EI148" s="3" t="str">
        <f t="shared" si="751"/>
        <v/>
      </c>
      <c r="EJ148" s="3" t="e">
        <f t="shared" si="752"/>
        <v>#DIV/0!</v>
      </c>
      <c r="EK148" s="3" t="e">
        <f t="shared" si="753"/>
        <v>#DIV/0!</v>
      </c>
      <c r="EL148" s="3" t="str">
        <f t="shared" si="754"/>
        <v/>
      </c>
      <c r="EM148" s="3" t="str">
        <f t="shared" si="755"/>
        <v/>
      </c>
      <c r="EN148" s="3" t="str">
        <f t="shared" si="756"/>
        <v/>
      </c>
      <c r="EO148" s="3" t="e">
        <f t="shared" si="757"/>
        <v>#DIV/0!</v>
      </c>
      <c r="EP148" s="3" t="e">
        <f t="shared" si="758"/>
        <v>#DIV/0!</v>
      </c>
      <c r="EQ148" s="3" t="str">
        <f t="shared" si="759"/>
        <v/>
      </c>
      <c r="ER148" s="3" t="str">
        <f t="shared" si="760"/>
        <v/>
      </c>
      <c r="ES148" s="3" t="e">
        <f t="shared" si="761"/>
        <v>#DIV/0!</v>
      </c>
      <c r="ET148" s="3" t="e">
        <f t="shared" si="762"/>
        <v>#DIV/0!</v>
      </c>
      <c r="EU148" s="3" t="str">
        <f t="shared" si="763"/>
        <v/>
      </c>
      <c r="EV148" s="3" t="e">
        <f t="shared" si="764"/>
        <v>#DIV/0!</v>
      </c>
      <c r="EW148" s="3" t="e">
        <f t="shared" si="765"/>
        <v>#DIV/0!</v>
      </c>
      <c r="EX148" s="3" t="e">
        <f t="shared" si="766"/>
        <v>#NUM!</v>
      </c>
      <c r="EZ148" s="40">
        <f t="shared" si="673"/>
        <v>1</v>
      </c>
      <c r="FA148" s="9" t="e">
        <f t="shared" si="674"/>
        <v>#NUM!</v>
      </c>
      <c r="FB148" s="9" t="e">
        <f t="shared" si="675"/>
        <v>#N/A</v>
      </c>
      <c r="FC148" s="9" t="e">
        <f t="shared" si="676"/>
        <v>#N/A</v>
      </c>
      <c r="FD148" s="9" t="e">
        <f t="shared" si="677"/>
        <v>#N/A</v>
      </c>
      <c r="FE148" s="3" t="e">
        <f t="shared" si="767"/>
        <v>#NUM!</v>
      </c>
      <c r="FG148" s="3" t="str">
        <f t="shared" si="768"/>
        <v/>
      </c>
      <c r="FH148" s="3" t="e">
        <f t="shared" si="769"/>
        <v>#DIV/0!</v>
      </c>
      <c r="FI148" s="3" t="str">
        <f t="shared" si="770"/>
        <v/>
      </c>
      <c r="FJ148" s="3" t="str">
        <f t="shared" si="771"/>
        <v/>
      </c>
      <c r="FK148" s="3" t="str">
        <f t="shared" si="772"/>
        <v/>
      </c>
      <c r="FL148" s="3" t="str">
        <f t="shared" si="773"/>
        <v/>
      </c>
      <c r="FM148" s="3" t="e">
        <f t="shared" si="774"/>
        <v>#DIV/0!</v>
      </c>
      <c r="FN148" s="3" t="e">
        <f t="shared" si="775"/>
        <v>#DIV/0!</v>
      </c>
      <c r="FO148" s="3" t="str">
        <f t="shared" si="776"/>
        <v/>
      </c>
      <c r="FP148" s="3" t="str">
        <f t="shared" si="777"/>
        <v/>
      </c>
      <c r="FQ148" s="3" t="str">
        <f t="shared" si="778"/>
        <v/>
      </c>
      <c r="FR148" s="3" t="e">
        <f t="shared" si="779"/>
        <v>#DIV/0!</v>
      </c>
      <c r="FS148" s="3" t="e">
        <f t="shared" si="780"/>
        <v>#DIV/0!</v>
      </c>
      <c r="FT148" s="3" t="str">
        <f t="shared" si="781"/>
        <v/>
      </c>
      <c r="FU148" s="3" t="str">
        <f t="shared" si="782"/>
        <v/>
      </c>
      <c r="FV148" s="3" t="e">
        <f t="shared" si="783"/>
        <v>#DIV/0!</v>
      </c>
      <c r="FW148" s="3" t="e">
        <f t="shared" si="784"/>
        <v>#DIV/0!</v>
      </c>
      <c r="FX148" s="3" t="str">
        <f t="shared" si="785"/>
        <v/>
      </c>
      <c r="FY148" s="3" t="e">
        <f t="shared" si="786"/>
        <v>#DIV/0!</v>
      </c>
      <c r="FZ148" s="3" t="e">
        <f t="shared" si="787"/>
        <v>#DIV/0!</v>
      </c>
      <c r="GA148" s="3" t="e">
        <f t="shared" si="788"/>
        <v>#NUM!</v>
      </c>
      <c r="GB148" s="3" t="str">
        <f t="shared" si="789"/>
        <v/>
      </c>
      <c r="GC148" s="3" t="str">
        <f t="shared" si="790"/>
        <v/>
      </c>
      <c r="GD148" s="3" t="str">
        <f t="shared" si="791"/>
        <v/>
      </c>
      <c r="GE148" s="3" t="str">
        <f t="shared" si="792"/>
        <v/>
      </c>
      <c r="GF148" s="3" t="str">
        <f t="shared" si="793"/>
        <v/>
      </c>
      <c r="GG148" s="3" t="str">
        <f t="shared" si="794"/>
        <v/>
      </c>
      <c r="GI148" s="9" t="str">
        <f t="shared" si="826"/>
        <v/>
      </c>
      <c r="GJ148" s="9" t="str">
        <f t="shared" si="795"/>
        <v/>
      </c>
      <c r="GK148" s="9" t="str">
        <f t="shared" si="796"/>
        <v/>
      </c>
      <c r="GL148" s="41" t="e">
        <f t="shared" si="797"/>
        <v>#DIV/0!</v>
      </c>
      <c r="GM148" s="41" t="e">
        <f t="shared" si="798"/>
        <v>#DIV/0!</v>
      </c>
      <c r="GN148" s="41" t="e">
        <f t="shared" si="678"/>
        <v>#N/A</v>
      </c>
      <c r="GO148" s="41" t="e">
        <f t="shared" si="679"/>
        <v>#N/A</v>
      </c>
      <c r="GP148" s="3" t="e">
        <f t="shared" si="799"/>
        <v>#NUM!</v>
      </c>
      <c r="GQ148" s="55" t="e">
        <f t="shared" si="680"/>
        <v>#NUM!</v>
      </c>
      <c r="GR148" s="55" t="e">
        <f t="shared" si="681"/>
        <v>#NUM!</v>
      </c>
      <c r="GS148" s="3" t="e">
        <f t="shared" si="682"/>
        <v>#NUM!</v>
      </c>
      <c r="GT148" s="3" t="e">
        <f t="shared" si="683"/>
        <v>#NUM!</v>
      </c>
      <c r="GU148" s="3" t="e">
        <f t="shared" si="684"/>
        <v>#NUM!</v>
      </c>
      <c r="GV148" s="3" t="e">
        <f t="shared" si="685"/>
        <v>#NUM!</v>
      </c>
      <c r="GX148" s="37" t="e">
        <f t="shared" si="686"/>
        <v>#NUM!</v>
      </c>
      <c r="GZ148" s="3" t="e">
        <f t="shared" si="687"/>
        <v>#NUM!</v>
      </c>
      <c r="HA148" s="3" t="e">
        <f t="shared" ca="1" si="827"/>
        <v>#NUM!</v>
      </c>
      <c r="HB148" s="2" t="e">
        <f t="shared" ca="1" si="830"/>
        <v>#NUM!</v>
      </c>
      <c r="HC148" s="2" t="e">
        <f t="shared" ca="1" si="834"/>
        <v>#NUM!</v>
      </c>
      <c r="HD148" s="39" t="e">
        <f t="shared" ca="1" si="800"/>
        <v>#NUM!</v>
      </c>
      <c r="HF148" s="3" t="str">
        <f t="shared" si="688"/>
        <v/>
      </c>
      <c r="HG148" s="3" t="str">
        <f t="shared" si="689"/>
        <v/>
      </c>
      <c r="HH148" s="3" t="str">
        <f t="shared" ca="1" si="843"/>
        <v xml:space="preserve"> </v>
      </c>
      <c r="HI148" s="3" t="str">
        <f t="shared" ca="1" si="844"/>
        <v/>
      </c>
      <c r="HJ148" s="3" t="str">
        <f t="shared" ca="1" si="844"/>
        <v/>
      </c>
      <c r="HK148" s="3" t="str">
        <f t="shared" ca="1" si="844"/>
        <v/>
      </c>
      <c r="HL148" s="3" t="str">
        <f t="shared" ca="1" si="839"/>
        <v/>
      </c>
      <c r="HM148" s="3" t="str">
        <f t="shared" ca="1" si="839"/>
        <v/>
      </c>
      <c r="HN148" s="3" t="str">
        <f t="shared" ca="1" si="839"/>
        <v/>
      </c>
      <c r="HO148" s="3" t="str">
        <f t="shared" ca="1" si="839"/>
        <v/>
      </c>
      <c r="HP148" s="37" t="e">
        <f t="shared" ca="1" si="690"/>
        <v>#N/A</v>
      </c>
      <c r="HQ148" s="3" t="str">
        <f t="shared" ca="1" si="845"/>
        <v xml:space="preserve"> </v>
      </c>
      <c r="HR148" s="3" t="str">
        <f t="shared" ca="1" si="846"/>
        <v/>
      </c>
      <c r="HS148" s="3" t="str">
        <f t="shared" ca="1" si="846"/>
        <v/>
      </c>
      <c r="HT148" s="3" t="str">
        <f t="shared" ca="1" si="846"/>
        <v/>
      </c>
      <c r="HU148" s="3" t="str">
        <f t="shared" ca="1" si="840"/>
        <v/>
      </c>
      <c r="HV148" s="3" t="str">
        <f t="shared" ca="1" si="840"/>
        <v/>
      </c>
      <c r="HW148" s="3" t="str">
        <f t="shared" ca="1" si="840"/>
        <v/>
      </c>
      <c r="HX148" s="3" t="str">
        <f t="shared" ca="1" si="840"/>
        <v/>
      </c>
      <c r="HY148" s="37" t="e">
        <f t="shared" ca="1" si="691"/>
        <v>#N/A</v>
      </c>
      <c r="IA148" s="3" t="e">
        <f t="shared" ca="1" si="801"/>
        <v>#NUM!</v>
      </c>
      <c r="IB148" s="3" t="e">
        <f t="shared" ca="1" si="828"/>
        <v>#NUM!</v>
      </c>
      <c r="IC148" s="2" t="e">
        <f t="shared" ca="1" si="802"/>
        <v>#NUM!</v>
      </c>
      <c r="ID148" s="37" t="e">
        <f t="shared" ca="1" si="692"/>
        <v>#NUM!</v>
      </c>
      <c r="IE148" s="3" t="e">
        <f t="shared" ca="1" si="803"/>
        <v>#NUM!</v>
      </c>
      <c r="IF148" s="3" t="e">
        <f t="shared" ca="1" si="804"/>
        <v>#NUM!</v>
      </c>
      <c r="IG148" s="2" t="e">
        <f t="shared" ca="1" si="805"/>
        <v>#NUM!</v>
      </c>
      <c r="IH148" s="37" t="e">
        <f t="shared" ca="1" si="693"/>
        <v>#NUM!</v>
      </c>
      <c r="II148" s="3" t="e">
        <f t="shared" si="806"/>
        <v>#N/A</v>
      </c>
      <c r="IJ148" s="3" t="e">
        <f t="shared" si="807"/>
        <v>#N/A</v>
      </c>
      <c r="IK148" s="3" t="e">
        <f t="shared" ca="1" si="640"/>
        <v>#N/A</v>
      </c>
      <c r="IL148" s="3" t="e">
        <f t="shared" ca="1" si="558"/>
        <v>#N/A</v>
      </c>
      <c r="IM148" s="3" t="e">
        <f t="shared" ca="1" si="558"/>
        <v>#N/A</v>
      </c>
      <c r="IN148" s="3" t="e">
        <f t="shared" ca="1" si="558"/>
        <v>#N/A</v>
      </c>
      <c r="IO148" s="3" t="e">
        <f t="shared" ca="1" si="558"/>
        <v>#N/A</v>
      </c>
      <c r="IP148" s="3" t="e">
        <f t="shared" ca="1" si="559"/>
        <v>#N/A</v>
      </c>
      <c r="IQ148" s="3" t="e">
        <f t="shared" ca="1" si="559"/>
        <v>#N/A</v>
      </c>
      <c r="IR148" s="3" t="e">
        <f t="shared" ca="1" si="559"/>
        <v>#N/A</v>
      </c>
      <c r="IS148" s="3" t="e">
        <f t="shared" ca="1" si="559"/>
        <v>#N/A</v>
      </c>
      <c r="IT148" s="3" t="e">
        <f t="shared" ca="1" si="560"/>
        <v>#N/A</v>
      </c>
      <c r="IU148" s="3" t="e">
        <f t="shared" ca="1" si="560"/>
        <v>#N/A</v>
      </c>
      <c r="IV148" s="3" t="e">
        <f t="shared" ca="1" si="560"/>
        <v>#N/A</v>
      </c>
      <c r="IW148" s="3" t="e">
        <f t="shared" ca="1" si="560"/>
        <v>#N/A</v>
      </c>
      <c r="IX148" s="3" t="e">
        <f t="shared" ca="1" si="561"/>
        <v>#N/A</v>
      </c>
      <c r="IY148" s="3" t="e">
        <f t="shared" ca="1" si="561"/>
        <v>#N/A</v>
      </c>
      <c r="IZ148" s="37" t="e">
        <f t="shared" ca="1" si="694"/>
        <v>#N/A</v>
      </c>
      <c r="JB148" s="3" t="str">
        <f t="shared" si="808"/>
        <v/>
      </c>
      <c r="JC148" s="55" t="e">
        <f t="shared" si="695"/>
        <v>#NUM!</v>
      </c>
      <c r="JD148" s="41" t="e">
        <f t="shared" si="809"/>
        <v>#NUM!</v>
      </c>
      <c r="JE148" s="41" t="e">
        <f t="shared" si="810"/>
        <v>#NUM!</v>
      </c>
      <c r="JF148" s="3" t="e">
        <f t="shared" si="811"/>
        <v>#NUM!</v>
      </c>
      <c r="JG148" s="41" t="e">
        <f t="shared" si="812"/>
        <v>#NUM!</v>
      </c>
      <c r="JH148" s="41" t="e">
        <f t="shared" si="813"/>
        <v>#NUM!</v>
      </c>
      <c r="JJ148" s="37" t="e">
        <f t="shared" si="814"/>
        <v>#NUM!</v>
      </c>
      <c r="JL148" s="3" t="e">
        <f t="shared" si="815"/>
        <v>#NUM!</v>
      </c>
      <c r="JM148" s="3" t="e">
        <f t="shared" ca="1" si="829"/>
        <v>#NUM!</v>
      </c>
      <c r="JP148" s="37" t="e">
        <f t="shared" ca="1" si="816"/>
        <v>#NUM!</v>
      </c>
      <c r="JR148" s="37" t="str">
        <f t="shared" si="817"/>
        <v/>
      </c>
      <c r="JS148" s="3" t="str">
        <f t="shared" si="818"/>
        <v/>
      </c>
      <c r="JT148" s="3" t="str">
        <f t="shared" ca="1" si="847"/>
        <v xml:space="preserve"> </v>
      </c>
      <c r="JU148" s="3" t="str">
        <f t="shared" ca="1" si="848"/>
        <v/>
      </c>
      <c r="JV148" s="3" t="str">
        <f t="shared" ca="1" si="848"/>
        <v/>
      </c>
      <c r="JW148" s="3" t="str">
        <f t="shared" ca="1" si="848"/>
        <v/>
      </c>
      <c r="JX148" s="3" t="str">
        <f t="shared" ca="1" si="841"/>
        <v/>
      </c>
      <c r="JY148" s="3" t="str">
        <f t="shared" ca="1" si="841"/>
        <v/>
      </c>
      <c r="JZ148" s="3" t="str">
        <f t="shared" ca="1" si="841"/>
        <v/>
      </c>
      <c r="KA148" s="3" t="str">
        <f t="shared" ca="1" si="841"/>
        <v/>
      </c>
      <c r="KB148" s="3" t="e">
        <f t="shared" ca="1" si="819"/>
        <v>#N/A</v>
      </c>
      <c r="KC148" s="3" t="str">
        <f t="shared" ca="1" si="849"/>
        <v xml:space="preserve"> </v>
      </c>
      <c r="KD148" s="3" t="str">
        <f t="shared" ca="1" si="850"/>
        <v/>
      </c>
      <c r="KE148" s="3" t="str">
        <f t="shared" ca="1" si="850"/>
        <v/>
      </c>
      <c r="KF148" s="3" t="str">
        <f t="shared" ca="1" si="850"/>
        <v/>
      </c>
      <c r="KG148" s="3" t="str">
        <f t="shared" ca="1" si="842"/>
        <v/>
      </c>
      <c r="KH148" s="3" t="str">
        <f t="shared" ca="1" si="842"/>
        <v/>
      </c>
      <c r="KI148" s="3" t="str">
        <f t="shared" ca="1" si="842"/>
        <v/>
      </c>
      <c r="KJ148" s="3" t="str">
        <f t="shared" ca="1" si="842"/>
        <v/>
      </c>
      <c r="KK148" s="3" t="e">
        <f t="shared" ca="1" si="820"/>
        <v>#N/A</v>
      </c>
      <c r="KU148" s="3" t="e">
        <f t="shared" si="821"/>
        <v>#NUM!</v>
      </c>
      <c r="KV148" s="3" t="e">
        <f t="shared" si="822"/>
        <v>#NUM!</v>
      </c>
      <c r="KW148" s="3" t="e">
        <f t="shared" ca="1" si="641"/>
        <v>#NUM!</v>
      </c>
      <c r="KX148" s="3" t="e">
        <f t="shared" ca="1" si="563"/>
        <v>#NUM!</v>
      </c>
      <c r="KY148" s="3" t="e">
        <f t="shared" ca="1" si="563"/>
        <v>#NUM!</v>
      </c>
      <c r="KZ148" s="3" t="e">
        <f t="shared" ca="1" si="563"/>
        <v>#NUM!</v>
      </c>
      <c r="LA148" s="3" t="e">
        <f t="shared" ca="1" si="563"/>
        <v>#NUM!</v>
      </c>
      <c r="LB148" s="3" t="e">
        <f t="shared" ca="1" si="564"/>
        <v>#NUM!</v>
      </c>
      <c r="LC148" s="3" t="e">
        <f t="shared" ca="1" si="564"/>
        <v>#NUM!</v>
      </c>
      <c r="LD148" s="3" t="e">
        <f t="shared" ca="1" si="564"/>
        <v>#NUM!</v>
      </c>
      <c r="LE148" s="3" t="e">
        <f t="shared" ca="1" si="564"/>
        <v>#NUM!</v>
      </c>
      <c r="LF148" s="3" t="e">
        <f t="shared" ca="1" si="565"/>
        <v>#NUM!</v>
      </c>
      <c r="LG148" s="3" t="e">
        <f t="shared" ca="1" si="565"/>
        <v>#NUM!</v>
      </c>
      <c r="LH148" s="3" t="e">
        <f t="shared" ca="1" si="565"/>
        <v>#NUM!</v>
      </c>
      <c r="LI148" s="3" t="e">
        <f t="shared" ca="1" si="565"/>
        <v>#NUM!</v>
      </c>
      <c r="LJ148" s="3" t="e">
        <f t="shared" ca="1" si="566"/>
        <v>#NUM!</v>
      </c>
      <c r="LK148" s="3" t="e">
        <f t="shared" ca="1" si="566"/>
        <v>#NUM!</v>
      </c>
      <c r="LL148" s="37" t="e">
        <f t="shared" ca="1" si="696"/>
        <v>#NUM!</v>
      </c>
    </row>
    <row r="149" spans="1:324" s="3" customFormat="1">
      <c r="A149" s="42" t="e">
        <f>IF(D149="","",Data!C157)</f>
        <v>#N/A</v>
      </c>
      <c r="B149" s="5" t="e">
        <f>IF(D149="","",Data!B157)</f>
        <v>#N/A</v>
      </c>
      <c r="C149" s="3">
        <v>141</v>
      </c>
      <c r="D149" s="3" t="e">
        <f>IF(Data!C157="", NA(), Data!C157)</f>
        <v>#N/A</v>
      </c>
      <c r="E149" s="3" t="str">
        <f>IF(Data!C157="", " ", Data!D157)</f>
        <v xml:space="preserve"> </v>
      </c>
      <c r="F149" s="3" t="str">
        <f>IF(E149=" "," ",Data!F$26)</f>
        <v xml:space="preserve"> </v>
      </c>
      <c r="G149" s="3" t="str">
        <f>IF($C149&lt;Data!$F$37,"x"," ")</f>
        <v xml:space="preserve"> </v>
      </c>
      <c r="H149" s="3" t="e">
        <f>IF(I149="",#REF!,I149)</f>
        <v>#N/A</v>
      </c>
      <c r="I149" s="2" t="e">
        <f t="shared" si="697"/>
        <v>#N/A</v>
      </c>
      <c r="J149" s="3" t="str">
        <f>IF(AND(Data!$F$37&lt;&gt;""),IF(AD149=$E149,1,""))</f>
        <v/>
      </c>
      <c r="K149" s="3">
        <f>IF(AND(Data!$F$40&lt;&gt;""),IF(AE149=$E149,2,""))</f>
        <v>2</v>
      </c>
      <c r="L149" s="3" t="str">
        <f>IF(AND(Data!$F$43&lt;&gt;""),IF(AF149=$E149,3,""))</f>
        <v/>
      </c>
      <c r="M149" s="3" t="str">
        <f>IF(AND(Data!$F$46&lt;&gt;""),IF(AG149=$E149,4,""))</f>
        <v/>
      </c>
      <c r="N149" s="3" t="str">
        <f>IF(AND(Data!$F$49&lt;&gt;""),IF(AH149=$E149,5,""))</f>
        <v/>
      </c>
      <c r="O149" s="3" t="str">
        <f>IF(AND(Calc!$LQ$3&lt;&gt;""),IF(AI149=$E149,6,""))</f>
        <v/>
      </c>
      <c r="P149" s="3">
        <f t="shared" si="698"/>
        <v>2</v>
      </c>
      <c r="Q149" s="3">
        <f t="shared" si="699"/>
        <v>2</v>
      </c>
      <c r="R149" s="3" t="str">
        <f t="shared" si="700"/>
        <v/>
      </c>
      <c r="S149" s="3" t="str">
        <f t="shared" si="701"/>
        <v/>
      </c>
      <c r="T149" s="3" t="str">
        <f t="shared" si="702"/>
        <v/>
      </c>
      <c r="U149" s="3">
        <f t="shared" si="703"/>
        <v>2</v>
      </c>
      <c r="V149" s="3">
        <f t="shared" si="704"/>
        <v>2</v>
      </c>
      <c r="W149" s="3" t="str">
        <f t="shared" si="705"/>
        <v/>
      </c>
      <c r="X149" s="3" t="str">
        <f t="shared" si="706"/>
        <v/>
      </c>
      <c r="Y149" s="3">
        <f t="shared" si="707"/>
        <v>2</v>
      </c>
      <c r="Z149" s="3">
        <f t="shared" si="708"/>
        <v>2</v>
      </c>
      <c r="AA149" s="3" t="str">
        <f t="shared" si="709"/>
        <v/>
      </c>
      <c r="AB149" s="3">
        <f t="shared" si="710"/>
        <v>2</v>
      </c>
      <c r="AC149" s="49">
        <f t="shared" si="711"/>
        <v>2</v>
      </c>
      <c r="AD149" s="3" t="str">
        <f>IF($C149&lt;Data!$F$37,E149,"")</f>
        <v/>
      </c>
      <c r="AE149" s="3" t="str">
        <f>IF(AND($C149&gt;=Data!$F$37),IF($C149&lt;Data!$F$40,E149,""))</f>
        <v xml:space="preserve"> </v>
      </c>
      <c r="AF149" s="3" t="b">
        <f>IF(AND($C149&gt;=Data!$F$40),IF($C149&lt;Data!$F$43,E149,""))</f>
        <v>0</v>
      </c>
      <c r="AG149" s="3" t="b">
        <f>IF(AND($C149&gt;=Data!$F$43),IF($C149&lt;Data!$F$46,E149,""))</f>
        <v>0</v>
      </c>
      <c r="AH149" s="3" t="b">
        <f>IF(AND($C149&gt;=Data!$F$46),IF($C149&lt;Data!$F$49,E149,""))</f>
        <v>0</v>
      </c>
      <c r="AI149" s="3" t="b">
        <f>IF(AND($C149&gt;=Data!$F$49),IF($C149&lt;=Calc!$LQ$3,E149,""))</f>
        <v>0</v>
      </c>
      <c r="AJ149" s="3" t="str">
        <f t="shared" si="643"/>
        <v xml:space="preserve"> </v>
      </c>
      <c r="AK149" s="3" t="str">
        <f t="shared" si="644"/>
        <v/>
      </c>
      <c r="AL149" s="3" t="e">
        <f t="shared" si="712"/>
        <v>#NUM!</v>
      </c>
      <c r="AM149" s="3" t="str">
        <f t="shared" si="713"/>
        <v/>
      </c>
      <c r="AN149" s="3" t="str">
        <f t="shared" si="714"/>
        <v/>
      </c>
      <c r="AO149" s="3" t="str">
        <f t="shared" si="715"/>
        <v/>
      </c>
      <c r="AP149" s="3" t="str">
        <f t="shared" si="716"/>
        <v/>
      </c>
      <c r="AQ149" s="3" t="e">
        <f t="shared" si="632"/>
        <v>#NUM!</v>
      </c>
      <c r="AR149" s="3" t="e">
        <f t="shared" si="633"/>
        <v>#NUM!</v>
      </c>
      <c r="AS149" s="3" t="str">
        <f t="shared" si="634"/>
        <v/>
      </c>
      <c r="AT149" s="3" t="str">
        <f t="shared" si="717"/>
        <v/>
      </c>
      <c r="AU149" s="3" t="str">
        <f t="shared" si="718"/>
        <v/>
      </c>
      <c r="AV149" s="3" t="e">
        <f t="shared" si="719"/>
        <v>#NUM!</v>
      </c>
      <c r="AW149" s="3" t="e">
        <f t="shared" si="720"/>
        <v>#NUM!</v>
      </c>
      <c r="AX149" s="3" t="str">
        <f t="shared" si="721"/>
        <v/>
      </c>
      <c r="AY149" s="3" t="str">
        <f t="shared" si="722"/>
        <v/>
      </c>
      <c r="AZ149" s="3" t="e">
        <f t="shared" si="723"/>
        <v>#NUM!</v>
      </c>
      <c r="BA149" s="3" t="e">
        <f t="shared" si="724"/>
        <v>#NUM!</v>
      </c>
      <c r="BB149" s="3" t="str">
        <f t="shared" si="725"/>
        <v/>
      </c>
      <c r="BC149" s="3" t="e">
        <f t="shared" si="726"/>
        <v>#NUM!</v>
      </c>
      <c r="BD149" s="3" t="e">
        <f t="shared" si="727"/>
        <v>#NUM!</v>
      </c>
      <c r="BE149" s="3" t="e">
        <f t="shared" si="728"/>
        <v>#NUM!</v>
      </c>
      <c r="BF149" s="9" t="e">
        <f t="shared" si="645"/>
        <v>#N/A</v>
      </c>
      <c r="BG149" s="3" t="e">
        <f t="shared" si="646"/>
        <v>#N/A</v>
      </c>
      <c r="BH149" s="3" t="e">
        <f t="shared" si="642"/>
        <v>#N/A</v>
      </c>
      <c r="BI149" s="3" t="e">
        <f t="shared" si="729"/>
        <v>#NUM!</v>
      </c>
      <c r="BJ149" s="44" t="str">
        <f t="shared" si="730"/>
        <v/>
      </c>
      <c r="BK149" s="52">
        <f t="shared" si="647"/>
        <v>2</v>
      </c>
      <c r="BL149" s="52" t="str">
        <f t="shared" ca="1" si="835"/>
        <v xml:space="preserve"> </v>
      </c>
      <c r="BM149" s="52" t="str">
        <f t="shared" ca="1" si="836"/>
        <v xml:space="preserve"> </v>
      </c>
      <c r="BN149" s="52" t="str">
        <f t="shared" ca="1" si="836"/>
        <v xml:space="preserve"> </v>
      </c>
      <c r="BO149" s="52" t="str">
        <f t="shared" ca="1" si="836"/>
        <v xml:space="preserve"> </v>
      </c>
      <c r="BP149" s="52" t="str">
        <f t="shared" ca="1" si="831"/>
        <v xml:space="preserve"> </v>
      </c>
      <c r="BQ149" s="52" t="str">
        <f t="shared" ca="1" si="831"/>
        <v xml:space="preserve"> </v>
      </c>
      <c r="BR149" s="52" t="e">
        <f t="shared" ca="1" si="648"/>
        <v>#N/A</v>
      </c>
      <c r="BS149" s="52"/>
      <c r="BT149" s="3" t="str">
        <f t="shared" si="649"/>
        <v/>
      </c>
      <c r="BU149" s="3">
        <f t="shared" si="650"/>
        <v>0</v>
      </c>
      <c r="BV149" s="3">
        <f t="shared" si="731"/>
        <v>1</v>
      </c>
      <c r="BW149" s="3">
        <f t="shared" si="732"/>
        <v>0</v>
      </c>
      <c r="BX149" s="3" t="str">
        <f t="shared" ca="1" si="651"/>
        <v xml:space="preserve"> </v>
      </c>
      <c r="BY149" s="3" t="str">
        <f t="shared" ca="1" si="837"/>
        <v/>
      </c>
      <c r="BZ149" s="3" t="str">
        <f t="shared" ca="1" si="837"/>
        <v/>
      </c>
      <c r="CA149" s="3" t="str">
        <f t="shared" ca="1" si="837"/>
        <v/>
      </c>
      <c r="CB149" s="3" t="str">
        <f t="shared" ca="1" si="832"/>
        <v/>
      </c>
      <c r="CC149" s="3" t="str">
        <f t="shared" ca="1" si="832"/>
        <v/>
      </c>
      <c r="CD149" s="3" t="str">
        <f t="shared" ca="1" si="652"/>
        <v/>
      </c>
      <c r="CE149" s="3" t="str">
        <f t="shared" ca="1" si="653"/>
        <v/>
      </c>
      <c r="CF149" s="3" t="str">
        <f t="shared" si="654"/>
        <v/>
      </c>
      <c r="CG149" s="37" t="e">
        <f t="shared" ca="1" si="655"/>
        <v>#N/A</v>
      </c>
      <c r="CH149" s="3" t="str">
        <f t="shared" si="656"/>
        <v/>
      </c>
      <c r="CI149" s="3">
        <f t="shared" si="733"/>
        <v>0</v>
      </c>
      <c r="CJ149" s="3">
        <f t="shared" si="823"/>
        <v>1</v>
      </c>
      <c r="CK149" s="3">
        <f t="shared" si="734"/>
        <v>0</v>
      </c>
      <c r="CL149" s="3" t="str">
        <f t="shared" ca="1" si="657"/>
        <v xml:space="preserve"> </v>
      </c>
      <c r="CM149" s="3" t="str">
        <f t="shared" ca="1" si="838"/>
        <v/>
      </c>
      <c r="CN149" s="3" t="str">
        <f t="shared" ca="1" si="838"/>
        <v/>
      </c>
      <c r="CO149" s="3" t="str">
        <f t="shared" ca="1" si="838"/>
        <v/>
      </c>
      <c r="CP149" s="3" t="str">
        <f t="shared" ca="1" si="833"/>
        <v/>
      </c>
      <c r="CQ149" s="3" t="str">
        <f t="shared" ca="1" si="833"/>
        <v/>
      </c>
      <c r="CR149" s="3" t="str">
        <f t="shared" ca="1" si="735"/>
        <v/>
      </c>
      <c r="CS149" s="3" t="str">
        <f t="shared" ca="1" si="658"/>
        <v/>
      </c>
      <c r="CT149" s="3" t="str">
        <f t="shared" si="736"/>
        <v/>
      </c>
      <c r="CU149" s="37" t="e">
        <f t="shared" ca="1" si="737"/>
        <v>#N/A</v>
      </c>
      <c r="CW149" s="3" t="str">
        <f t="shared" ca="1" si="738"/>
        <v/>
      </c>
      <c r="CX149" s="3">
        <f t="shared" ca="1" si="824"/>
        <v>0</v>
      </c>
      <c r="CY149" s="2">
        <f t="shared" ca="1" si="739"/>
        <v>0</v>
      </c>
      <c r="CZ149" s="3" t="str">
        <f t="shared" ca="1" si="659"/>
        <v/>
      </c>
      <c r="DA149" s="3" t="str">
        <f t="shared" ca="1" si="660"/>
        <v/>
      </c>
      <c r="DB149" s="3" t="str">
        <f t="shared" ca="1" si="661"/>
        <v/>
      </c>
      <c r="DC149" s="3" t="str">
        <f t="shared" ca="1" si="662"/>
        <v/>
      </c>
      <c r="DD149" s="37" t="e">
        <f t="shared" ca="1" si="663"/>
        <v>#N/A</v>
      </c>
      <c r="DE149" s="3" t="str">
        <f t="shared" ca="1" si="740"/>
        <v/>
      </c>
      <c r="DF149" s="3">
        <f t="shared" ca="1" si="825"/>
        <v>0</v>
      </c>
      <c r="DG149" s="2">
        <f t="shared" ca="1" si="741"/>
        <v>0</v>
      </c>
      <c r="DH149" s="3" t="str">
        <f t="shared" ca="1" si="664"/>
        <v/>
      </c>
      <c r="DI149" s="3" t="str">
        <f t="shared" ca="1" si="568"/>
        <v/>
      </c>
      <c r="DJ149" s="3" t="str">
        <f t="shared" ca="1" si="665"/>
        <v/>
      </c>
      <c r="DK149" s="3" t="str">
        <f t="shared" ca="1" si="742"/>
        <v/>
      </c>
      <c r="DL149" s="37" t="e">
        <f t="shared" ca="1" si="666"/>
        <v>#N/A</v>
      </c>
      <c r="DN149" s="2" t="str">
        <f t="shared" si="667"/>
        <v xml:space="preserve"> </v>
      </c>
      <c r="DO149" s="3" t="str">
        <f t="shared" si="743"/>
        <v xml:space="preserve"> </v>
      </c>
      <c r="DP149" s="3" t="str">
        <f t="shared" si="744"/>
        <v xml:space="preserve"> </v>
      </c>
      <c r="DT149" s="37" t="e">
        <f t="shared" si="668"/>
        <v>#N/A</v>
      </c>
      <c r="DU149" s="7">
        <v>142</v>
      </c>
      <c r="DV149" s="7">
        <v>60</v>
      </c>
      <c r="DW149" s="7">
        <v>83</v>
      </c>
      <c r="DX149" s="7"/>
      <c r="DY149" s="7" t="e">
        <f t="shared" si="669"/>
        <v>#NUM!</v>
      </c>
      <c r="DZ149" s="7" t="e">
        <f t="shared" si="670"/>
        <v>#NUM!</v>
      </c>
      <c r="EA149" s="7" t="e">
        <f t="shared" si="671"/>
        <v>#NUM!</v>
      </c>
      <c r="EB149" s="7" t="e">
        <f t="shared" si="745"/>
        <v>#NUM!</v>
      </c>
      <c r="EC149" s="3" t="e">
        <f t="shared" si="672"/>
        <v>#NUM!</v>
      </c>
      <c r="ED149" s="3" t="str">
        <f t="shared" si="746"/>
        <v/>
      </c>
      <c r="EE149" s="3" t="e">
        <f t="shared" si="747"/>
        <v>#DIV/0!</v>
      </c>
      <c r="EF149" s="3" t="str">
        <f t="shared" si="748"/>
        <v/>
      </c>
      <c r="EG149" s="3" t="str">
        <f t="shared" si="749"/>
        <v/>
      </c>
      <c r="EH149" s="3" t="str">
        <f t="shared" si="750"/>
        <v/>
      </c>
      <c r="EI149" s="3" t="str">
        <f t="shared" si="751"/>
        <v/>
      </c>
      <c r="EJ149" s="3" t="e">
        <f t="shared" si="752"/>
        <v>#DIV/0!</v>
      </c>
      <c r="EK149" s="3" t="e">
        <f t="shared" si="753"/>
        <v>#DIV/0!</v>
      </c>
      <c r="EL149" s="3" t="str">
        <f t="shared" si="754"/>
        <v/>
      </c>
      <c r="EM149" s="3" t="str">
        <f t="shared" si="755"/>
        <v/>
      </c>
      <c r="EN149" s="3" t="str">
        <f t="shared" si="756"/>
        <v/>
      </c>
      <c r="EO149" s="3" t="e">
        <f t="shared" si="757"/>
        <v>#DIV/0!</v>
      </c>
      <c r="EP149" s="3" t="e">
        <f t="shared" si="758"/>
        <v>#DIV/0!</v>
      </c>
      <c r="EQ149" s="3" t="str">
        <f t="shared" si="759"/>
        <v/>
      </c>
      <c r="ER149" s="3" t="str">
        <f t="shared" si="760"/>
        <v/>
      </c>
      <c r="ES149" s="3" t="e">
        <f t="shared" si="761"/>
        <v>#DIV/0!</v>
      </c>
      <c r="ET149" s="3" t="e">
        <f t="shared" si="762"/>
        <v>#DIV/0!</v>
      </c>
      <c r="EU149" s="3" t="str">
        <f t="shared" si="763"/>
        <v/>
      </c>
      <c r="EV149" s="3" t="e">
        <f t="shared" si="764"/>
        <v>#DIV/0!</v>
      </c>
      <c r="EW149" s="3" t="e">
        <f t="shared" si="765"/>
        <v>#DIV/0!</v>
      </c>
      <c r="EX149" s="3" t="e">
        <f t="shared" si="766"/>
        <v>#NUM!</v>
      </c>
      <c r="EZ149" s="40">
        <f t="shared" si="673"/>
        <v>1</v>
      </c>
      <c r="FA149" s="9" t="e">
        <f t="shared" si="674"/>
        <v>#NUM!</v>
      </c>
      <c r="FB149" s="9" t="e">
        <f t="shared" si="675"/>
        <v>#N/A</v>
      </c>
      <c r="FC149" s="9" t="e">
        <f t="shared" si="676"/>
        <v>#N/A</v>
      </c>
      <c r="FD149" s="9" t="e">
        <f t="shared" si="677"/>
        <v>#N/A</v>
      </c>
      <c r="FE149" s="3" t="e">
        <f t="shared" si="767"/>
        <v>#NUM!</v>
      </c>
      <c r="FG149" s="3" t="str">
        <f t="shared" si="768"/>
        <v/>
      </c>
      <c r="FH149" s="3" t="e">
        <f t="shared" si="769"/>
        <v>#DIV/0!</v>
      </c>
      <c r="FI149" s="3" t="str">
        <f t="shared" si="770"/>
        <v/>
      </c>
      <c r="FJ149" s="3" t="str">
        <f t="shared" si="771"/>
        <v/>
      </c>
      <c r="FK149" s="3" t="str">
        <f t="shared" si="772"/>
        <v/>
      </c>
      <c r="FL149" s="3" t="str">
        <f t="shared" si="773"/>
        <v/>
      </c>
      <c r="FM149" s="3" t="e">
        <f t="shared" si="774"/>
        <v>#DIV/0!</v>
      </c>
      <c r="FN149" s="3" t="e">
        <f t="shared" si="775"/>
        <v>#DIV/0!</v>
      </c>
      <c r="FO149" s="3" t="str">
        <f t="shared" si="776"/>
        <v/>
      </c>
      <c r="FP149" s="3" t="str">
        <f t="shared" si="777"/>
        <v/>
      </c>
      <c r="FQ149" s="3" t="str">
        <f t="shared" si="778"/>
        <v/>
      </c>
      <c r="FR149" s="3" t="e">
        <f t="shared" si="779"/>
        <v>#DIV/0!</v>
      </c>
      <c r="FS149" s="3" t="e">
        <f t="shared" si="780"/>
        <v>#DIV/0!</v>
      </c>
      <c r="FT149" s="3" t="str">
        <f t="shared" si="781"/>
        <v/>
      </c>
      <c r="FU149" s="3" t="str">
        <f t="shared" si="782"/>
        <v/>
      </c>
      <c r="FV149" s="3" t="e">
        <f t="shared" si="783"/>
        <v>#DIV/0!</v>
      </c>
      <c r="FW149" s="3" t="e">
        <f t="shared" si="784"/>
        <v>#DIV/0!</v>
      </c>
      <c r="FX149" s="3" t="str">
        <f t="shared" si="785"/>
        <v/>
      </c>
      <c r="FY149" s="3" t="e">
        <f t="shared" si="786"/>
        <v>#DIV/0!</v>
      </c>
      <c r="FZ149" s="3" t="e">
        <f t="shared" si="787"/>
        <v>#DIV/0!</v>
      </c>
      <c r="GA149" s="3" t="e">
        <f t="shared" si="788"/>
        <v>#NUM!</v>
      </c>
      <c r="GB149" s="3" t="str">
        <f t="shared" si="789"/>
        <v/>
      </c>
      <c r="GC149" s="3" t="str">
        <f t="shared" si="790"/>
        <v/>
      </c>
      <c r="GD149" s="3" t="str">
        <f t="shared" si="791"/>
        <v/>
      </c>
      <c r="GE149" s="3" t="str">
        <f t="shared" si="792"/>
        <v/>
      </c>
      <c r="GF149" s="3" t="str">
        <f t="shared" si="793"/>
        <v/>
      </c>
      <c r="GG149" s="3" t="str">
        <f t="shared" si="794"/>
        <v/>
      </c>
      <c r="GI149" s="9" t="str">
        <f t="shared" si="826"/>
        <v/>
      </c>
      <c r="GJ149" s="9" t="str">
        <f t="shared" si="795"/>
        <v/>
      </c>
      <c r="GK149" s="9" t="str">
        <f t="shared" si="796"/>
        <v/>
      </c>
      <c r="GL149" s="41" t="e">
        <f t="shared" si="797"/>
        <v>#DIV/0!</v>
      </c>
      <c r="GM149" s="41" t="e">
        <f t="shared" si="798"/>
        <v>#DIV/0!</v>
      </c>
      <c r="GN149" s="41" t="e">
        <f t="shared" si="678"/>
        <v>#N/A</v>
      </c>
      <c r="GO149" s="41" t="e">
        <f t="shared" si="679"/>
        <v>#N/A</v>
      </c>
      <c r="GP149" s="3" t="e">
        <f t="shared" si="799"/>
        <v>#NUM!</v>
      </c>
      <c r="GQ149" s="55" t="e">
        <f t="shared" si="680"/>
        <v>#NUM!</v>
      </c>
      <c r="GR149" s="55" t="e">
        <f t="shared" si="681"/>
        <v>#NUM!</v>
      </c>
      <c r="GS149" s="3" t="e">
        <f t="shared" si="682"/>
        <v>#NUM!</v>
      </c>
      <c r="GT149" s="3" t="e">
        <f t="shared" si="683"/>
        <v>#NUM!</v>
      </c>
      <c r="GU149" s="3" t="e">
        <f t="shared" si="684"/>
        <v>#NUM!</v>
      </c>
      <c r="GV149" s="3" t="e">
        <f t="shared" si="685"/>
        <v>#NUM!</v>
      </c>
      <c r="GX149" s="37" t="e">
        <f t="shared" si="686"/>
        <v>#NUM!</v>
      </c>
      <c r="GZ149" s="3" t="e">
        <f t="shared" si="687"/>
        <v>#NUM!</v>
      </c>
      <c r="HA149" s="3" t="e">
        <f t="shared" ca="1" si="827"/>
        <v>#NUM!</v>
      </c>
      <c r="HB149" s="2" t="e">
        <f t="shared" ca="1" si="830"/>
        <v>#NUM!</v>
      </c>
      <c r="HC149" s="2" t="e">
        <f t="shared" ca="1" si="834"/>
        <v>#NUM!</v>
      </c>
      <c r="HD149" s="39" t="e">
        <f t="shared" ca="1" si="800"/>
        <v>#NUM!</v>
      </c>
      <c r="HF149" s="3" t="str">
        <f t="shared" si="688"/>
        <v/>
      </c>
      <c r="HG149" s="3" t="str">
        <f t="shared" si="689"/>
        <v/>
      </c>
      <c r="HH149" s="3" t="str">
        <f t="shared" ca="1" si="843"/>
        <v xml:space="preserve"> </v>
      </c>
      <c r="HI149" s="3" t="str">
        <f t="shared" ca="1" si="844"/>
        <v/>
      </c>
      <c r="HJ149" s="3" t="str">
        <f t="shared" ca="1" si="844"/>
        <v/>
      </c>
      <c r="HK149" s="3" t="str">
        <f t="shared" ca="1" si="844"/>
        <v/>
      </c>
      <c r="HL149" s="3" t="str">
        <f t="shared" ca="1" si="839"/>
        <v/>
      </c>
      <c r="HM149" s="3" t="str">
        <f t="shared" ca="1" si="839"/>
        <v/>
      </c>
      <c r="HN149" s="3" t="str">
        <f t="shared" ca="1" si="839"/>
        <v/>
      </c>
      <c r="HO149" s="3" t="str">
        <f t="shared" ca="1" si="839"/>
        <v/>
      </c>
      <c r="HP149" s="37" t="e">
        <f t="shared" ca="1" si="690"/>
        <v>#N/A</v>
      </c>
      <c r="HQ149" s="3" t="str">
        <f t="shared" ca="1" si="845"/>
        <v xml:space="preserve"> </v>
      </c>
      <c r="HR149" s="3" t="str">
        <f t="shared" ca="1" si="846"/>
        <v/>
      </c>
      <c r="HS149" s="3" t="str">
        <f t="shared" ca="1" si="846"/>
        <v/>
      </c>
      <c r="HT149" s="3" t="str">
        <f t="shared" ca="1" si="846"/>
        <v/>
      </c>
      <c r="HU149" s="3" t="str">
        <f t="shared" ca="1" si="840"/>
        <v/>
      </c>
      <c r="HV149" s="3" t="str">
        <f t="shared" ca="1" si="840"/>
        <v/>
      </c>
      <c r="HW149" s="3" t="str">
        <f t="shared" ca="1" si="840"/>
        <v/>
      </c>
      <c r="HX149" s="3" t="str">
        <f t="shared" ca="1" si="840"/>
        <v/>
      </c>
      <c r="HY149" s="37" t="e">
        <f t="shared" ca="1" si="691"/>
        <v>#N/A</v>
      </c>
      <c r="IA149" s="3" t="e">
        <f t="shared" ca="1" si="801"/>
        <v>#NUM!</v>
      </c>
      <c r="IB149" s="3" t="e">
        <f t="shared" ca="1" si="828"/>
        <v>#NUM!</v>
      </c>
      <c r="IC149" s="2" t="e">
        <f t="shared" ca="1" si="802"/>
        <v>#NUM!</v>
      </c>
      <c r="ID149" s="37" t="e">
        <f t="shared" ca="1" si="692"/>
        <v>#NUM!</v>
      </c>
      <c r="IE149" s="3" t="e">
        <f t="shared" ca="1" si="803"/>
        <v>#NUM!</v>
      </c>
      <c r="IF149" s="3" t="e">
        <f t="shared" ca="1" si="804"/>
        <v>#NUM!</v>
      </c>
      <c r="IG149" s="2" t="e">
        <f t="shared" ca="1" si="805"/>
        <v>#NUM!</v>
      </c>
      <c r="IH149" s="37" t="e">
        <f t="shared" ca="1" si="693"/>
        <v>#NUM!</v>
      </c>
      <c r="II149" s="3" t="e">
        <f t="shared" si="806"/>
        <v>#N/A</v>
      </c>
      <c r="IJ149" s="3" t="e">
        <f t="shared" si="807"/>
        <v>#N/A</v>
      </c>
      <c r="IK149" s="3" t="e">
        <f t="shared" ca="1" si="640"/>
        <v>#N/A</v>
      </c>
      <c r="IL149" s="3" t="e">
        <f t="shared" ca="1" si="558"/>
        <v>#N/A</v>
      </c>
      <c r="IM149" s="3" t="e">
        <f t="shared" ca="1" si="558"/>
        <v>#N/A</v>
      </c>
      <c r="IN149" s="3" t="e">
        <f t="shared" ca="1" si="558"/>
        <v>#N/A</v>
      </c>
      <c r="IO149" s="3" t="e">
        <f t="shared" ca="1" si="558"/>
        <v>#N/A</v>
      </c>
      <c r="IP149" s="3" t="e">
        <f t="shared" ca="1" si="559"/>
        <v>#N/A</v>
      </c>
      <c r="IQ149" s="3" t="e">
        <f t="shared" ca="1" si="559"/>
        <v>#N/A</v>
      </c>
      <c r="IR149" s="3" t="e">
        <f t="shared" ca="1" si="559"/>
        <v>#N/A</v>
      </c>
      <c r="IS149" s="3" t="e">
        <f t="shared" ca="1" si="559"/>
        <v>#N/A</v>
      </c>
      <c r="IT149" s="3" t="e">
        <f t="shared" ca="1" si="560"/>
        <v>#N/A</v>
      </c>
      <c r="IU149" s="3" t="e">
        <f t="shared" ca="1" si="560"/>
        <v>#N/A</v>
      </c>
      <c r="IV149" s="3" t="e">
        <f t="shared" ca="1" si="560"/>
        <v>#N/A</v>
      </c>
      <c r="IW149" s="3" t="e">
        <f t="shared" ca="1" si="560"/>
        <v>#N/A</v>
      </c>
      <c r="IX149" s="3" t="e">
        <f t="shared" ca="1" si="561"/>
        <v>#N/A</v>
      </c>
      <c r="IY149" s="3" t="e">
        <f t="shared" ca="1" si="561"/>
        <v>#N/A</v>
      </c>
      <c r="IZ149" s="37" t="e">
        <f t="shared" ca="1" si="694"/>
        <v>#N/A</v>
      </c>
      <c r="JB149" s="3" t="str">
        <f t="shared" si="808"/>
        <v/>
      </c>
      <c r="JC149" s="55" t="e">
        <f t="shared" si="695"/>
        <v>#NUM!</v>
      </c>
      <c r="JD149" s="41" t="e">
        <f t="shared" si="809"/>
        <v>#NUM!</v>
      </c>
      <c r="JE149" s="41" t="e">
        <f t="shared" si="810"/>
        <v>#NUM!</v>
      </c>
      <c r="JF149" s="3" t="e">
        <f t="shared" si="811"/>
        <v>#NUM!</v>
      </c>
      <c r="JG149" s="41" t="e">
        <f t="shared" si="812"/>
        <v>#NUM!</v>
      </c>
      <c r="JH149" s="41" t="e">
        <f t="shared" si="813"/>
        <v>#NUM!</v>
      </c>
      <c r="JJ149" s="37" t="e">
        <f t="shared" si="814"/>
        <v>#NUM!</v>
      </c>
      <c r="JL149" s="3" t="e">
        <f t="shared" si="815"/>
        <v>#NUM!</v>
      </c>
      <c r="JM149" s="3" t="e">
        <f t="shared" ca="1" si="829"/>
        <v>#NUM!</v>
      </c>
      <c r="JP149" s="37" t="e">
        <f t="shared" ca="1" si="816"/>
        <v>#NUM!</v>
      </c>
      <c r="JR149" s="37" t="str">
        <f t="shared" si="817"/>
        <v/>
      </c>
      <c r="JS149" s="3" t="str">
        <f t="shared" si="818"/>
        <v/>
      </c>
      <c r="JT149" s="3" t="str">
        <f t="shared" ca="1" si="847"/>
        <v xml:space="preserve"> </v>
      </c>
      <c r="JU149" s="3" t="str">
        <f t="shared" ca="1" si="848"/>
        <v/>
      </c>
      <c r="JV149" s="3" t="str">
        <f t="shared" ca="1" si="848"/>
        <v/>
      </c>
      <c r="JW149" s="3" t="str">
        <f t="shared" ca="1" si="848"/>
        <v/>
      </c>
      <c r="JX149" s="3" t="str">
        <f t="shared" ca="1" si="841"/>
        <v/>
      </c>
      <c r="JY149" s="3" t="str">
        <f t="shared" ca="1" si="841"/>
        <v/>
      </c>
      <c r="JZ149" s="3" t="str">
        <f t="shared" ca="1" si="841"/>
        <v/>
      </c>
      <c r="KA149" s="3" t="str">
        <f t="shared" ca="1" si="841"/>
        <v/>
      </c>
      <c r="KB149" s="3" t="e">
        <f t="shared" ca="1" si="819"/>
        <v>#N/A</v>
      </c>
      <c r="KC149" s="3" t="str">
        <f t="shared" ca="1" si="849"/>
        <v xml:space="preserve"> </v>
      </c>
      <c r="KD149" s="3" t="str">
        <f t="shared" ca="1" si="850"/>
        <v/>
      </c>
      <c r="KE149" s="3" t="str">
        <f t="shared" ca="1" si="850"/>
        <v/>
      </c>
      <c r="KF149" s="3" t="str">
        <f t="shared" ca="1" si="850"/>
        <v/>
      </c>
      <c r="KG149" s="3" t="str">
        <f t="shared" ca="1" si="842"/>
        <v/>
      </c>
      <c r="KH149" s="3" t="str">
        <f t="shared" ca="1" si="842"/>
        <v/>
      </c>
      <c r="KI149" s="3" t="str">
        <f t="shared" ca="1" si="842"/>
        <v/>
      </c>
      <c r="KJ149" s="3" t="str">
        <f t="shared" ca="1" si="842"/>
        <v/>
      </c>
      <c r="KK149" s="3" t="e">
        <f t="shared" ca="1" si="820"/>
        <v>#N/A</v>
      </c>
      <c r="KU149" s="3" t="e">
        <f t="shared" si="821"/>
        <v>#NUM!</v>
      </c>
      <c r="KV149" s="3" t="e">
        <f t="shared" si="822"/>
        <v>#NUM!</v>
      </c>
      <c r="KW149" s="3" t="e">
        <f t="shared" ca="1" si="641"/>
        <v>#NUM!</v>
      </c>
      <c r="KX149" s="3" t="e">
        <f t="shared" ca="1" si="563"/>
        <v>#NUM!</v>
      </c>
      <c r="KY149" s="3" t="e">
        <f t="shared" ca="1" si="563"/>
        <v>#NUM!</v>
      </c>
      <c r="KZ149" s="3" t="e">
        <f t="shared" ca="1" si="563"/>
        <v>#NUM!</v>
      </c>
      <c r="LA149" s="3" t="e">
        <f t="shared" ca="1" si="563"/>
        <v>#NUM!</v>
      </c>
      <c r="LB149" s="3" t="e">
        <f t="shared" ca="1" si="564"/>
        <v>#NUM!</v>
      </c>
      <c r="LC149" s="3" t="e">
        <f t="shared" ca="1" si="564"/>
        <v>#NUM!</v>
      </c>
      <c r="LD149" s="3" t="e">
        <f t="shared" ca="1" si="564"/>
        <v>#NUM!</v>
      </c>
      <c r="LE149" s="3" t="e">
        <f t="shared" ca="1" si="564"/>
        <v>#NUM!</v>
      </c>
      <c r="LF149" s="3" t="e">
        <f t="shared" ca="1" si="565"/>
        <v>#NUM!</v>
      </c>
      <c r="LG149" s="3" t="e">
        <f t="shared" ca="1" si="565"/>
        <v>#NUM!</v>
      </c>
      <c r="LH149" s="3" t="e">
        <f t="shared" ca="1" si="565"/>
        <v>#NUM!</v>
      </c>
      <c r="LI149" s="3" t="e">
        <f t="shared" ca="1" si="565"/>
        <v>#NUM!</v>
      </c>
      <c r="LJ149" s="3" t="e">
        <f t="shared" ca="1" si="566"/>
        <v>#NUM!</v>
      </c>
      <c r="LK149" s="3" t="e">
        <f t="shared" ca="1" si="566"/>
        <v>#NUM!</v>
      </c>
      <c r="LL149" s="37" t="e">
        <f t="shared" ca="1" si="696"/>
        <v>#NUM!</v>
      </c>
    </row>
    <row r="150" spans="1:324" s="3" customFormat="1">
      <c r="A150" s="42" t="e">
        <f>IF(D150="","",Data!C158)</f>
        <v>#N/A</v>
      </c>
      <c r="B150" s="5" t="e">
        <f>IF(D150="","",Data!B158)</f>
        <v>#N/A</v>
      </c>
      <c r="C150" s="3">
        <v>142</v>
      </c>
      <c r="D150" s="3" t="e">
        <f>IF(Data!C158="", NA(), Data!C158)</f>
        <v>#N/A</v>
      </c>
      <c r="E150" s="3" t="str">
        <f>IF(Data!C158="", " ", Data!D158)</f>
        <v xml:space="preserve"> </v>
      </c>
      <c r="F150" s="3" t="str">
        <f>IF(E150=" "," ",Data!F$26)</f>
        <v xml:space="preserve"> </v>
      </c>
      <c r="G150" s="3" t="str">
        <f>IF($C150&lt;Data!$F$37,"x"," ")</f>
        <v xml:space="preserve"> </v>
      </c>
      <c r="H150" s="3" t="e">
        <f>IF(I150="",#REF!,I150)</f>
        <v>#N/A</v>
      </c>
      <c r="I150" s="2" t="e">
        <f t="shared" si="697"/>
        <v>#N/A</v>
      </c>
      <c r="J150" s="3" t="str">
        <f>IF(AND(Data!$F$37&lt;&gt;""),IF(AD150=$E150,1,""))</f>
        <v/>
      </c>
      <c r="K150" s="3">
        <f>IF(AND(Data!$F$40&lt;&gt;""),IF(AE150=$E150,2,""))</f>
        <v>2</v>
      </c>
      <c r="L150" s="3" t="str">
        <f>IF(AND(Data!$F$43&lt;&gt;""),IF(AF150=$E150,3,""))</f>
        <v/>
      </c>
      <c r="M150" s="3" t="str">
        <f>IF(AND(Data!$F$46&lt;&gt;""),IF(AG150=$E150,4,""))</f>
        <v/>
      </c>
      <c r="N150" s="3" t="str">
        <f>IF(AND(Data!$F$49&lt;&gt;""),IF(AH150=$E150,5,""))</f>
        <v/>
      </c>
      <c r="O150" s="3" t="str">
        <f>IF(AND(Calc!$LQ$3&lt;&gt;""),IF(AI150=$E150,6,""))</f>
        <v/>
      </c>
      <c r="P150" s="3">
        <f t="shared" si="698"/>
        <v>2</v>
      </c>
      <c r="Q150" s="3">
        <f t="shared" si="699"/>
        <v>2</v>
      </c>
      <c r="R150" s="3" t="str">
        <f t="shared" si="700"/>
        <v/>
      </c>
      <c r="S150" s="3" t="str">
        <f t="shared" si="701"/>
        <v/>
      </c>
      <c r="T150" s="3" t="str">
        <f t="shared" si="702"/>
        <v/>
      </c>
      <c r="U150" s="3">
        <f t="shared" si="703"/>
        <v>2</v>
      </c>
      <c r="V150" s="3">
        <f t="shared" si="704"/>
        <v>2</v>
      </c>
      <c r="W150" s="3" t="str">
        <f t="shared" si="705"/>
        <v/>
      </c>
      <c r="X150" s="3" t="str">
        <f t="shared" si="706"/>
        <v/>
      </c>
      <c r="Y150" s="3">
        <f t="shared" si="707"/>
        <v>2</v>
      </c>
      <c r="Z150" s="3">
        <f t="shared" si="708"/>
        <v>2</v>
      </c>
      <c r="AA150" s="3" t="str">
        <f t="shared" si="709"/>
        <v/>
      </c>
      <c r="AB150" s="3">
        <f t="shared" si="710"/>
        <v>2</v>
      </c>
      <c r="AC150" s="49">
        <f t="shared" si="711"/>
        <v>2</v>
      </c>
      <c r="AD150" s="3" t="str">
        <f>IF($C150&lt;Data!$F$37,E150,"")</f>
        <v/>
      </c>
      <c r="AE150" s="3" t="str">
        <f>IF(AND($C150&gt;=Data!$F$37),IF($C150&lt;Data!$F$40,E150,""))</f>
        <v xml:space="preserve"> </v>
      </c>
      <c r="AF150" s="3" t="b">
        <f>IF(AND($C150&gt;=Data!$F$40),IF($C150&lt;Data!$F$43,E150,""))</f>
        <v>0</v>
      </c>
      <c r="AG150" s="3" t="b">
        <f>IF(AND($C150&gt;=Data!$F$43),IF($C150&lt;Data!$F$46,E150,""))</f>
        <v>0</v>
      </c>
      <c r="AH150" s="3" t="b">
        <f>IF(AND($C150&gt;=Data!$F$46),IF($C150&lt;Data!$F$49,E150,""))</f>
        <v>0</v>
      </c>
      <c r="AI150" s="3" t="b">
        <f>IF(AND($C150&gt;=Data!$F$49),IF($C150&lt;=Calc!$LQ$3,E150,""))</f>
        <v>0</v>
      </c>
      <c r="AJ150" s="3" t="str">
        <f t="shared" si="643"/>
        <v xml:space="preserve"> </v>
      </c>
      <c r="AK150" s="3" t="str">
        <f t="shared" si="644"/>
        <v/>
      </c>
      <c r="AL150" s="3" t="e">
        <f t="shared" si="712"/>
        <v>#NUM!</v>
      </c>
      <c r="AM150" s="3" t="str">
        <f t="shared" si="713"/>
        <v/>
      </c>
      <c r="AN150" s="3" t="str">
        <f t="shared" si="714"/>
        <v/>
      </c>
      <c r="AO150" s="3" t="str">
        <f t="shared" si="715"/>
        <v/>
      </c>
      <c r="AP150" s="3" t="str">
        <f t="shared" si="716"/>
        <v/>
      </c>
      <c r="AQ150" s="3" t="e">
        <f t="shared" si="632"/>
        <v>#NUM!</v>
      </c>
      <c r="AR150" s="3" t="e">
        <f t="shared" si="633"/>
        <v>#NUM!</v>
      </c>
      <c r="AS150" s="3" t="str">
        <f t="shared" si="634"/>
        <v/>
      </c>
      <c r="AT150" s="3" t="str">
        <f t="shared" si="717"/>
        <v/>
      </c>
      <c r="AU150" s="3" t="str">
        <f t="shared" si="718"/>
        <v/>
      </c>
      <c r="AV150" s="3" t="e">
        <f t="shared" si="719"/>
        <v>#NUM!</v>
      </c>
      <c r="AW150" s="3" t="e">
        <f t="shared" si="720"/>
        <v>#NUM!</v>
      </c>
      <c r="AX150" s="3" t="str">
        <f t="shared" si="721"/>
        <v/>
      </c>
      <c r="AY150" s="3" t="str">
        <f t="shared" si="722"/>
        <v/>
      </c>
      <c r="AZ150" s="3" t="e">
        <f t="shared" si="723"/>
        <v>#NUM!</v>
      </c>
      <c r="BA150" s="3" t="e">
        <f t="shared" si="724"/>
        <v>#NUM!</v>
      </c>
      <c r="BB150" s="3" t="str">
        <f t="shared" si="725"/>
        <v/>
      </c>
      <c r="BC150" s="3" t="e">
        <f t="shared" si="726"/>
        <v>#NUM!</v>
      </c>
      <c r="BD150" s="3" t="e">
        <f t="shared" si="727"/>
        <v>#NUM!</v>
      </c>
      <c r="BE150" s="3" t="e">
        <f t="shared" si="728"/>
        <v>#NUM!</v>
      </c>
      <c r="BF150" s="9" t="e">
        <f t="shared" si="645"/>
        <v>#N/A</v>
      </c>
      <c r="BG150" s="3" t="e">
        <f t="shared" si="646"/>
        <v>#N/A</v>
      </c>
      <c r="BH150" s="3" t="e">
        <f t="shared" si="642"/>
        <v>#N/A</v>
      </c>
      <c r="BI150" s="3" t="e">
        <f t="shared" si="729"/>
        <v>#NUM!</v>
      </c>
      <c r="BJ150" s="44" t="str">
        <f t="shared" si="730"/>
        <v/>
      </c>
      <c r="BK150" s="52">
        <f t="shared" si="647"/>
        <v>2</v>
      </c>
      <c r="BL150" s="52" t="str">
        <f t="shared" ca="1" si="835"/>
        <v xml:space="preserve"> </v>
      </c>
      <c r="BM150" s="52" t="str">
        <f t="shared" ca="1" si="836"/>
        <v xml:space="preserve"> </v>
      </c>
      <c r="BN150" s="52" t="str">
        <f t="shared" ca="1" si="836"/>
        <v xml:space="preserve"> </v>
      </c>
      <c r="BO150" s="52" t="str">
        <f t="shared" ca="1" si="836"/>
        <v xml:space="preserve"> </v>
      </c>
      <c r="BP150" s="52" t="str">
        <f t="shared" ca="1" si="831"/>
        <v xml:space="preserve"> </v>
      </c>
      <c r="BQ150" s="52" t="str">
        <f t="shared" ca="1" si="831"/>
        <v xml:space="preserve"> </v>
      </c>
      <c r="BR150" s="52" t="e">
        <f t="shared" ca="1" si="648"/>
        <v>#N/A</v>
      </c>
      <c r="BS150" s="52"/>
      <c r="BT150" s="3" t="str">
        <f t="shared" si="649"/>
        <v/>
      </c>
      <c r="BU150" s="3">
        <f t="shared" si="650"/>
        <v>0</v>
      </c>
      <c r="BV150" s="3">
        <f t="shared" si="731"/>
        <v>1</v>
      </c>
      <c r="BW150" s="3">
        <f t="shared" si="732"/>
        <v>0</v>
      </c>
      <c r="BX150" s="3" t="str">
        <f t="shared" ca="1" si="651"/>
        <v xml:space="preserve"> </v>
      </c>
      <c r="BY150" s="3" t="str">
        <f t="shared" ca="1" si="837"/>
        <v/>
      </c>
      <c r="BZ150" s="3" t="str">
        <f t="shared" ca="1" si="837"/>
        <v/>
      </c>
      <c r="CA150" s="3" t="str">
        <f t="shared" ca="1" si="837"/>
        <v/>
      </c>
      <c r="CB150" s="3" t="str">
        <f t="shared" ca="1" si="832"/>
        <v/>
      </c>
      <c r="CC150" s="3" t="str">
        <f t="shared" ca="1" si="832"/>
        <v/>
      </c>
      <c r="CD150" s="3" t="str">
        <f t="shared" ca="1" si="652"/>
        <v/>
      </c>
      <c r="CE150" s="3" t="str">
        <f t="shared" ca="1" si="653"/>
        <v/>
      </c>
      <c r="CF150" s="3" t="str">
        <f t="shared" si="654"/>
        <v/>
      </c>
      <c r="CG150" s="37" t="e">
        <f t="shared" ca="1" si="655"/>
        <v>#N/A</v>
      </c>
      <c r="CH150" s="3" t="str">
        <f t="shared" si="656"/>
        <v/>
      </c>
      <c r="CI150" s="3">
        <f t="shared" si="733"/>
        <v>0</v>
      </c>
      <c r="CJ150" s="3">
        <f t="shared" si="823"/>
        <v>1</v>
      </c>
      <c r="CK150" s="3">
        <f t="shared" si="734"/>
        <v>0</v>
      </c>
      <c r="CL150" s="3" t="str">
        <f t="shared" ca="1" si="657"/>
        <v xml:space="preserve"> </v>
      </c>
      <c r="CM150" s="3" t="str">
        <f t="shared" ca="1" si="838"/>
        <v/>
      </c>
      <c r="CN150" s="3" t="str">
        <f t="shared" ca="1" si="838"/>
        <v/>
      </c>
      <c r="CO150" s="3" t="str">
        <f t="shared" ca="1" si="838"/>
        <v/>
      </c>
      <c r="CP150" s="3" t="str">
        <f t="shared" ca="1" si="833"/>
        <v/>
      </c>
      <c r="CQ150" s="3" t="str">
        <f t="shared" ca="1" si="833"/>
        <v/>
      </c>
      <c r="CR150" s="3" t="str">
        <f t="shared" ca="1" si="735"/>
        <v/>
      </c>
      <c r="CS150" s="3" t="str">
        <f t="shared" ca="1" si="658"/>
        <v/>
      </c>
      <c r="CT150" s="3" t="str">
        <f t="shared" si="736"/>
        <v/>
      </c>
      <c r="CU150" s="37" t="e">
        <f t="shared" ca="1" si="737"/>
        <v>#N/A</v>
      </c>
      <c r="CW150" s="3" t="str">
        <f t="shared" ca="1" si="738"/>
        <v/>
      </c>
      <c r="CX150" s="3">
        <f t="shared" ca="1" si="824"/>
        <v>0</v>
      </c>
      <c r="CY150" s="2">
        <f t="shared" ca="1" si="739"/>
        <v>0</v>
      </c>
      <c r="CZ150" s="3" t="str">
        <f t="shared" ca="1" si="659"/>
        <v/>
      </c>
      <c r="DA150" s="3" t="str">
        <f t="shared" ca="1" si="660"/>
        <v/>
      </c>
      <c r="DB150" s="3" t="str">
        <f t="shared" ca="1" si="661"/>
        <v/>
      </c>
      <c r="DC150" s="3" t="str">
        <f t="shared" ca="1" si="662"/>
        <v/>
      </c>
      <c r="DD150" s="37" t="e">
        <f t="shared" ca="1" si="663"/>
        <v>#N/A</v>
      </c>
      <c r="DE150" s="3" t="str">
        <f t="shared" ca="1" si="740"/>
        <v/>
      </c>
      <c r="DF150" s="3">
        <f t="shared" ca="1" si="825"/>
        <v>0</v>
      </c>
      <c r="DG150" s="2">
        <f t="shared" ca="1" si="741"/>
        <v>0</v>
      </c>
      <c r="DH150" s="3" t="str">
        <f t="shared" ca="1" si="664"/>
        <v/>
      </c>
      <c r="DI150" s="3" t="str">
        <f t="shared" ca="1" si="568"/>
        <v/>
      </c>
      <c r="DJ150" s="3" t="str">
        <f t="shared" ca="1" si="665"/>
        <v/>
      </c>
      <c r="DK150" s="3" t="str">
        <f t="shared" ca="1" si="742"/>
        <v/>
      </c>
      <c r="DL150" s="37" t="e">
        <f t="shared" ca="1" si="666"/>
        <v>#N/A</v>
      </c>
      <c r="DN150" s="2" t="str">
        <f t="shared" si="667"/>
        <v xml:space="preserve"> </v>
      </c>
      <c r="DO150" s="3" t="str">
        <f t="shared" si="743"/>
        <v xml:space="preserve"> </v>
      </c>
      <c r="DP150" s="3" t="str">
        <f t="shared" si="744"/>
        <v xml:space="preserve"> </v>
      </c>
      <c r="DT150" s="37" t="e">
        <f t="shared" si="668"/>
        <v>#N/A</v>
      </c>
      <c r="DU150" s="7">
        <v>143</v>
      </c>
      <c r="DV150" s="7">
        <v>60</v>
      </c>
      <c r="DW150" s="7">
        <v>84</v>
      </c>
      <c r="DX150" s="7"/>
      <c r="DY150" s="7" t="e">
        <f t="shared" si="669"/>
        <v>#NUM!</v>
      </c>
      <c r="DZ150" s="7" t="e">
        <f t="shared" si="670"/>
        <v>#NUM!</v>
      </c>
      <c r="EA150" s="7" t="e">
        <f t="shared" si="671"/>
        <v>#NUM!</v>
      </c>
      <c r="EB150" s="7" t="e">
        <f t="shared" si="745"/>
        <v>#NUM!</v>
      </c>
      <c r="EC150" s="3" t="e">
        <f t="shared" si="672"/>
        <v>#NUM!</v>
      </c>
      <c r="ED150" s="3" t="str">
        <f t="shared" si="746"/>
        <v/>
      </c>
      <c r="EE150" s="3" t="e">
        <f t="shared" si="747"/>
        <v>#DIV/0!</v>
      </c>
      <c r="EF150" s="3" t="str">
        <f t="shared" si="748"/>
        <v/>
      </c>
      <c r="EG150" s="3" t="str">
        <f t="shared" si="749"/>
        <v/>
      </c>
      <c r="EH150" s="3" t="str">
        <f t="shared" si="750"/>
        <v/>
      </c>
      <c r="EI150" s="3" t="str">
        <f t="shared" si="751"/>
        <v/>
      </c>
      <c r="EJ150" s="3" t="e">
        <f t="shared" si="752"/>
        <v>#DIV/0!</v>
      </c>
      <c r="EK150" s="3" t="e">
        <f t="shared" si="753"/>
        <v>#DIV/0!</v>
      </c>
      <c r="EL150" s="3" t="str">
        <f t="shared" si="754"/>
        <v/>
      </c>
      <c r="EM150" s="3" t="str">
        <f t="shared" si="755"/>
        <v/>
      </c>
      <c r="EN150" s="3" t="str">
        <f t="shared" si="756"/>
        <v/>
      </c>
      <c r="EO150" s="3" t="e">
        <f t="shared" si="757"/>
        <v>#DIV/0!</v>
      </c>
      <c r="EP150" s="3" t="e">
        <f t="shared" si="758"/>
        <v>#DIV/0!</v>
      </c>
      <c r="EQ150" s="3" t="str">
        <f t="shared" si="759"/>
        <v/>
      </c>
      <c r="ER150" s="3" t="str">
        <f t="shared" si="760"/>
        <v/>
      </c>
      <c r="ES150" s="3" t="e">
        <f t="shared" si="761"/>
        <v>#DIV/0!</v>
      </c>
      <c r="ET150" s="3" t="e">
        <f t="shared" si="762"/>
        <v>#DIV/0!</v>
      </c>
      <c r="EU150" s="3" t="str">
        <f t="shared" si="763"/>
        <v/>
      </c>
      <c r="EV150" s="3" t="e">
        <f t="shared" si="764"/>
        <v>#DIV/0!</v>
      </c>
      <c r="EW150" s="3" t="e">
        <f t="shared" si="765"/>
        <v>#DIV/0!</v>
      </c>
      <c r="EX150" s="3" t="e">
        <f t="shared" si="766"/>
        <v>#NUM!</v>
      </c>
      <c r="EZ150" s="40">
        <f t="shared" si="673"/>
        <v>1</v>
      </c>
      <c r="FA150" s="9" t="e">
        <f t="shared" si="674"/>
        <v>#NUM!</v>
      </c>
      <c r="FB150" s="9" t="e">
        <f t="shared" si="675"/>
        <v>#N/A</v>
      </c>
      <c r="FC150" s="9" t="e">
        <f t="shared" si="676"/>
        <v>#N/A</v>
      </c>
      <c r="FD150" s="9" t="e">
        <f t="shared" si="677"/>
        <v>#N/A</v>
      </c>
      <c r="FE150" s="3" t="e">
        <f t="shared" si="767"/>
        <v>#NUM!</v>
      </c>
      <c r="FG150" s="3" t="str">
        <f t="shared" si="768"/>
        <v/>
      </c>
      <c r="FH150" s="3" t="e">
        <f t="shared" si="769"/>
        <v>#DIV/0!</v>
      </c>
      <c r="FI150" s="3" t="str">
        <f t="shared" si="770"/>
        <v/>
      </c>
      <c r="FJ150" s="3" t="str">
        <f t="shared" si="771"/>
        <v/>
      </c>
      <c r="FK150" s="3" t="str">
        <f t="shared" si="772"/>
        <v/>
      </c>
      <c r="FL150" s="3" t="str">
        <f t="shared" si="773"/>
        <v/>
      </c>
      <c r="FM150" s="3" t="e">
        <f t="shared" si="774"/>
        <v>#DIV/0!</v>
      </c>
      <c r="FN150" s="3" t="e">
        <f t="shared" si="775"/>
        <v>#DIV/0!</v>
      </c>
      <c r="FO150" s="3" t="str">
        <f t="shared" si="776"/>
        <v/>
      </c>
      <c r="FP150" s="3" t="str">
        <f t="shared" si="777"/>
        <v/>
      </c>
      <c r="FQ150" s="3" t="str">
        <f t="shared" si="778"/>
        <v/>
      </c>
      <c r="FR150" s="3" t="e">
        <f t="shared" si="779"/>
        <v>#DIV/0!</v>
      </c>
      <c r="FS150" s="3" t="e">
        <f t="shared" si="780"/>
        <v>#DIV/0!</v>
      </c>
      <c r="FT150" s="3" t="str">
        <f t="shared" si="781"/>
        <v/>
      </c>
      <c r="FU150" s="3" t="str">
        <f t="shared" si="782"/>
        <v/>
      </c>
      <c r="FV150" s="3" t="e">
        <f t="shared" si="783"/>
        <v>#DIV/0!</v>
      </c>
      <c r="FW150" s="3" t="e">
        <f t="shared" si="784"/>
        <v>#DIV/0!</v>
      </c>
      <c r="FX150" s="3" t="str">
        <f t="shared" si="785"/>
        <v/>
      </c>
      <c r="FY150" s="3" t="e">
        <f t="shared" si="786"/>
        <v>#DIV/0!</v>
      </c>
      <c r="FZ150" s="3" t="e">
        <f t="shared" si="787"/>
        <v>#DIV/0!</v>
      </c>
      <c r="GA150" s="3" t="e">
        <f t="shared" si="788"/>
        <v>#NUM!</v>
      </c>
      <c r="GB150" s="3" t="str">
        <f t="shared" si="789"/>
        <v/>
      </c>
      <c r="GC150" s="3" t="str">
        <f t="shared" si="790"/>
        <v/>
      </c>
      <c r="GD150" s="3" t="str">
        <f t="shared" si="791"/>
        <v/>
      </c>
      <c r="GE150" s="3" t="str">
        <f t="shared" si="792"/>
        <v/>
      </c>
      <c r="GF150" s="3" t="str">
        <f t="shared" si="793"/>
        <v/>
      </c>
      <c r="GG150" s="3" t="str">
        <f t="shared" si="794"/>
        <v/>
      </c>
      <c r="GI150" s="9" t="str">
        <f t="shared" si="826"/>
        <v/>
      </c>
      <c r="GJ150" s="9" t="str">
        <f t="shared" si="795"/>
        <v/>
      </c>
      <c r="GK150" s="9" t="str">
        <f t="shared" si="796"/>
        <v/>
      </c>
      <c r="GL150" s="41" t="e">
        <f t="shared" si="797"/>
        <v>#DIV/0!</v>
      </c>
      <c r="GM150" s="41" t="e">
        <f t="shared" si="798"/>
        <v>#DIV/0!</v>
      </c>
      <c r="GN150" s="41" t="e">
        <f t="shared" si="678"/>
        <v>#N/A</v>
      </c>
      <c r="GO150" s="41" t="e">
        <f t="shared" si="679"/>
        <v>#N/A</v>
      </c>
      <c r="GP150" s="3" t="e">
        <f t="shared" si="799"/>
        <v>#NUM!</v>
      </c>
      <c r="GQ150" s="55" t="e">
        <f t="shared" si="680"/>
        <v>#NUM!</v>
      </c>
      <c r="GR150" s="55" t="e">
        <f t="shared" si="681"/>
        <v>#NUM!</v>
      </c>
      <c r="GS150" s="3" t="e">
        <f t="shared" si="682"/>
        <v>#NUM!</v>
      </c>
      <c r="GT150" s="3" t="e">
        <f t="shared" si="683"/>
        <v>#NUM!</v>
      </c>
      <c r="GU150" s="3" t="e">
        <f t="shared" si="684"/>
        <v>#NUM!</v>
      </c>
      <c r="GV150" s="3" t="e">
        <f t="shared" si="685"/>
        <v>#NUM!</v>
      </c>
      <c r="GX150" s="37" t="e">
        <f t="shared" si="686"/>
        <v>#NUM!</v>
      </c>
      <c r="GZ150" s="3" t="e">
        <f t="shared" si="687"/>
        <v>#NUM!</v>
      </c>
      <c r="HA150" s="3" t="e">
        <f t="shared" ca="1" si="827"/>
        <v>#NUM!</v>
      </c>
      <c r="HB150" s="2" t="e">
        <f t="shared" ca="1" si="830"/>
        <v>#NUM!</v>
      </c>
      <c r="HC150" s="2" t="e">
        <f t="shared" ca="1" si="834"/>
        <v>#NUM!</v>
      </c>
      <c r="HD150" s="39" t="e">
        <f t="shared" ca="1" si="800"/>
        <v>#NUM!</v>
      </c>
      <c r="HF150" s="3" t="str">
        <f t="shared" si="688"/>
        <v/>
      </c>
      <c r="HG150" s="3" t="str">
        <f t="shared" si="689"/>
        <v/>
      </c>
      <c r="HH150" s="3" t="str">
        <f t="shared" ca="1" si="843"/>
        <v xml:space="preserve"> </v>
      </c>
      <c r="HI150" s="3" t="str">
        <f t="shared" ca="1" si="844"/>
        <v/>
      </c>
      <c r="HJ150" s="3" t="str">
        <f t="shared" ca="1" si="844"/>
        <v/>
      </c>
      <c r="HK150" s="3" t="str">
        <f t="shared" ca="1" si="844"/>
        <v/>
      </c>
      <c r="HL150" s="3" t="str">
        <f t="shared" ca="1" si="839"/>
        <v/>
      </c>
      <c r="HM150" s="3" t="str">
        <f t="shared" ca="1" si="839"/>
        <v/>
      </c>
      <c r="HN150" s="3" t="str">
        <f t="shared" ca="1" si="839"/>
        <v/>
      </c>
      <c r="HO150" s="3" t="str">
        <f t="shared" ca="1" si="839"/>
        <v/>
      </c>
      <c r="HP150" s="37" t="e">
        <f t="shared" ca="1" si="690"/>
        <v>#N/A</v>
      </c>
      <c r="HQ150" s="3" t="str">
        <f t="shared" ca="1" si="845"/>
        <v xml:space="preserve"> </v>
      </c>
      <c r="HR150" s="3" t="str">
        <f t="shared" ca="1" si="846"/>
        <v/>
      </c>
      <c r="HS150" s="3" t="str">
        <f t="shared" ca="1" si="846"/>
        <v/>
      </c>
      <c r="HT150" s="3" t="str">
        <f t="shared" ca="1" si="846"/>
        <v/>
      </c>
      <c r="HU150" s="3" t="str">
        <f t="shared" ca="1" si="840"/>
        <v/>
      </c>
      <c r="HV150" s="3" t="str">
        <f t="shared" ca="1" si="840"/>
        <v/>
      </c>
      <c r="HW150" s="3" t="str">
        <f t="shared" ca="1" si="840"/>
        <v/>
      </c>
      <c r="HX150" s="3" t="str">
        <f t="shared" ca="1" si="840"/>
        <v/>
      </c>
      <c r="HY150" s="37" t="e">
        <f t="shared" ca="1" si="691"/>
        <v>#N/A</v>
      </c>
      <c r="IA150" s="3" t="e">
        <f t="shared" ca="1" si="801"/>
        <v>#NUM!</v>
      </c>
      <c r="IB150" s="3" t="e">
        <f t="shared" ca="1" si="828"/>
        <v>#NUM!</v>
      </c>
      <c r="IC150" s="2" t="e">
        <f t="shared" ca="1" si="802"/>
        <v>#NUM!</v>
      </c>
      <c r="ID150" s="37" t="e">
        <f t="shared" ca="1" si="692"/>
        <v>#NUM!</v>
      </c>
      <c r="IE150" s="3" t="e">
        <f t="shared" ca="1" si="803"/>
        <v>#NUM!</v>
      </c>
      <c r="IF150" s="3" t="e">
        <f t="shared" ca="1" si="804"/>
        <v>#NUM!</v>
      </c>
      <c r="IG150" s="2" t="e">
        <f t="shared" ca="1" si="805"/>
        <v>#NUM!</v>
      </c>
      <c r="IH150" s="37" t="e">
        <f t="shared" ca="1" si="693"/>
        <v>#NUM!</v>
      </c>
      <c r="II150" s="3" t="e">
        <f t="shared" si="806"/>
        <v>#N/A</v>
      </c>
      <c r="IJ150" s="3" t="e">
        <f t="shared" si="807"/>
        <v>#N/A</v>
      </c>
      <c r="IK150" s="3" t="e">
        <f t="shared" ca="1" si="640"/>
        <v>#N/A</v>
      </c>
      <c r="IL150" s="3" t="e">
        <f t="shared" ca="1" si="558"/>
        <v>#N/A</v>
      </c>
      <c r="IM150" s="3" t="e">
        <f t="shared" ca="1" si="558"/>
        <v>#N/A</v>
      </c>
      <c r="IN150" s="3" t="e">
        <f t="shared" ca="1" si="558"/>
        <v>#N/A</v>
      </c>
      <c r="IO150" s="3" t="e">
        <f t="shared" ref="IO150:IR208" ca="1" si="851">IF(IN151=1,1,"")</f>
        <v>#N/A</v>
      </c>
      <c r="IP150" s="3" t="e">
        <f t="shared" ca="1" si="559"/>
        <v>#N/A</v>
      </c>
      <c r="IQ150" s="3" t="e">
        <f t="shared" ca="1" si="559"/>
        <v>#N/A</v>
      </c>
      <c r="IR150" s="3" t="e">
        <f t="shared" ca="1" si="559"/>
        <v>#N/A</v>
      </c>
      <c r="IS150" s="3" t="e">
        <f t="shared" ref="IS150:IV208" ca="1" si="852">IF(IR151=1,1,"")</f>
        <v>#N/A</v>
      </c>
      <c r="IT150" s="3" t="e">
        <f t="shared" ca="1" si="560"/>
        <v>#N/A</v>
      </c>
      <c r="IU150" s="3" t="e">
        <f t="shared" ca="1" si="560"/>
        <v>#N/A</v>
      </c>
      <c r="IV150" s="3" t="e">
        <f t="shared" ca="1" si="560"/>
        <v>#N/A</v>
      </c>
      <c r="IW150" s="3" t="e">
        <f t="shared" ref="IW150:IY208" ca="1" si="853">IF(IV151=1,1,"")</f>
        <v>#N/A</v>
      </c>
      <c r="IX150" s="3" t="e">
        <f t="shared" ca="1" si="561"/>
        <v>#N/A</v>
      </c>
      <c r="IY150" s="3" t="e">
        <f t="shared" ca="1" si="561"/>
        <v>#N/A</v>
      </c>
      <c r="IZ150" s="37" t="e">
        <f t="shared" ca="1" si="694"/>
        <v>#N/A</v>
      </c>
      <c r="JB150" s="3" t="str">
        <f t="shared" si="808"/>
        <v/>
      </c>
      <c r="JC150" s="55" t="e">
        <f t="shared" si="695"/>
        <v>#NUM!</v>
      </c>
      <c r="JD150" s="41" t="e">
        <f t="shared" si="809"/>
        <v>#NUM!</v>
      </c>
      <c r="JE150" s="41" t="e">
        <f t="shared" si="810"/>
        <v>#NUM!</v>
      </c>
      <c r="JF150" s="3" t="e">
        <f t="shared" si="811"/>
        <v>#NUM!</v>
      </c>
      <c r="JG150" s="41" t="e">
        <f t="shared" si="812"/>
        <v>#NUM!</v>
      </c>
      <c r="JH150" s="41" t="e">
        <f t="shared" si="813"/>
        <v>#NUM!</v>
      </c>
      <c r="JJ150" s="37" t="e">
        <f t="shared" si="814"/>
        <v>#NUM!</v>
      </c>
      <c r="JL150" s="3" t="e">
        <f t="shared" si="815"/>
        <v>#NUM!</v>
      </c>
      <c r="JM150" s="3" t="e">
        <f t="shared" ca="1" si="829"/>
        <v>#NUM!</v>
      </c>
      <c r="JP150" s="37" t="e">
        <f t="shared" ca="1" si="816"/>
        <v>#NUM!</v>
      </c>
      <c r="JR150" s="37" t="str">
        <f t="shared" si="817"/>
        <v/>
      </c>
      <c r="JS150" s="3" t="str">
        <f t="shared" si="818"/>
        <v/>
      </c>
      <c r="JT150" s="3" t="str">
        <f t="shared" ca="1" si="847"/>
        <v xml:space="preserve"> </v>
      </c>
      <c r="JU150" s="3" t="str">
        <f t="shared" ca="1" si="848"/>
        <v/>
      </c>
      <c r="JV150" s="3" t="str">
        <f t="shared" ca="1" si="848"/>
        <v/>
      </c>
      <c r="JW150" s="3" t="str">
        <f t="shared" ca="1" si="848"/>
        <v/>
      </c>
      <c r="JX150" s="3" t="str">
        <f t="shared" ca="1" si="841"/>
        <v/>
      </c>
      <c r="JY150" s="3" t="str">
        <f t="shared" ca="1" si="841"/>
        <v/>
      </c>
      <c r="JZ150" s="3" t="str">
        <f t="shared" ca="1" si="841"/>
        <v/>
      </c>
      <c r="KA150" s="3" t="str">
        <f t="shared" ca="1" si="841"/>
        <v/>
      </c>
      <c r="KB150" s="3" t="e">
        <f t="shared" ca="1" si="819"/>
        <v>#N/A</v>
      </c>
      <c r="KC150" s="3" t="str">
        <f t="shared" ca="1" si="849"/>
        <v xml:space="preserve"> </v>
      </c>
      <c r="KD150" s="3" t="str">
        <f t="shared" ca="1" si="850"/>
        <v/>
      </c>
      <c r="KE150" s="3" t="str">
        <f t="shared" ca="1" si="850"/>
        <v/>
      </c>
      <c r="KF150" s="3" t="str">
        <f t="shared" ca="1" si="850"/>
        <v/>
      </c>
      <c r="KG150" s="3" t="str">
        <f t="shared" ca="1" si="842"/>
        <v/>
      </c>
      <c r="KH150" s="3" t="str">
        <f t="shared" ca="1" si="842"/>
        <v/>
      </c>
      <c r="KI150" s="3" t="str">
        <f t="shared" ca="1" si="842"/>
        <v/>
      </c>
      <c r="KJ150" s="3" t="str">
        <f t="shared" ca="1" si="842"/>
        <v/>
      </c>
      <c r="KK150" s="3" t="e">
        <f t="shared" ca="1" si="820"/>
        <v>#N/A</v>
      </c>
      <c r="KU150" s="3" t="e">
        <f t="shared" si="821"/>
        <v>#NUM!</v>
      </c>
      <c r="KV150" s="3" t="e">
        <f t="shared" si="822"/>
        <v>#NUM!</v>
      </c>
      <c r="KW150" s="3" t="e">
        <f t="shared" ca="1" si="641"/>
        <v>#NUM!</v>
      </c>
      <c r="KX150" s="3" t="e">
        <f t="shared" ca="1" si="563"/>
        <v>#NUM!</v>
      </c>
      <c r="KY150" s="3" t="e">
        <f t="shared" ca="1" si="563"/>
        <v>#NUM!</v>
      </c>
      <c r="KZ150" s="3" t="e">
        <f t="shared" ca="1" si="563"/>
        <v>#NUM!</v>
      </c>
      <c r="LA150" s="3" t="e">
        <f t="shared" ref="LA150:LD208" ca="1" si="854">IF(KZ151=1,1,"")</f>
        <v>#NUM!</v>
      </c>
      <c r="LB150" s="3" t="e">
        <f t="shared" ca="1" si="564"/>
        <v>#NUM!</v>
      </c>
      <c r="LC150" s="3" t="e">
        <f t="shared" ca="1" si="564"/>
        <v>#NUM!</v>
      </c>
      <c r="LD150" s="3" t="e">
        <f t="shared" ca="1" si="564"/>
        <v>#NUM!</v>
      </c>
      <c r="LE150" s="3" t="e">
        <f t="shared" ref="LE150:LH208" ca="1" si="855">IF(LD151=1,1,"")</f>
        <v>#NUM!</v>
      </c>
      <c r="LF150" s="3" t="e">
        <f t="shared" ca="1" si="565"/>
        <v>#NUM!</v>
      </c>
      <c r="LG150" s="3" t="e">
        <f t="shared" ca="1" si="565"/>
        <v>#NUM!</v>
      </c>
      <c r="LH150" s="3" t="e">
        <f t="shared" ca="1" si="565"/>
        <v>#NUM!</v>
      </c>
      <c r="LI150" s="3" t="e">
        <f t="shared" ref="LI150:LK208" ca="1" si="856">IF(LH151=1,1,"")</f>
        <v>#NUM!</v>
      </c>
      <c r="LJ150" s="3" t="e">
        <f t="shared" ca="1" si="566"/>
        <v>#NUM!</v>
      </c>
      <c r="LK150" s="3" t="e">
        <f t="shared" ca="1" si="566"/>
        <v>#NUM!</v>
      </c>
      <c r="LL150" s="37" t="e">
        <f t="shared" ca="1" si="696"/>
        <v>#NUM!</v>
      </c>
    </row>
    <row r="151" spans="1:324" s="3" customFormat="1">
      <c r="A151" s="42" t="e">
        <f>IF(D151="","",Data!C159)</f>
        <v>#N/A</v>
      </c>
      <c r="B151" s="5" t="e">
        <f>IF(D151="","",Data!B159)</f>
        <v>#N/A</v>
      </c>
      <c r="C151" s="3">
        <v>143</v>
      </c>
      <c r="D151" s="3" t="e">
        <f>IF(Data!C159="", NA(), Data!C159)</f>
        <v>#N/A</v>
      </c>
      <c r="E151" s="3" t="str">
        <f>IF(Data!C159="", " ", Data!D159)</f>
        <v xml:space="preserve"> </v>
      </c>
      <c r="F151" s="3" t="str">
        <f>IF(E151=" "," ",Data!F$26)</f>
        <v xml:space="preserve"> </v>
      </c>
      <c r="G151" s="3" t="str">
        <f>IF($C151&lt;Data!$F$37,"x"," ")</f>
        <v xml:space="preserve"> </v>
      </c>
      <c r="H151" s="3" t="e">
        <f>IF(I151="",#REF!,I151)</f>
        <v>#N/A</v>
      </c>
      <c r="I151" s="2" t="e">
        <f t="shared" si="697"/>
        <v>#N/A</v>
      </c>
      <c r="J151" s="3" t="str">
        <f>IF(AND(Data!$F$37&lt;&gt;""),IF(AD151=$E151,1,""))</f>
        <v/>
      </c>
      <c r="K151" s="3">
        <f>IF(AND(Data!$F$40&lt;&gt;""),IF(AE151=$E151,2,""))</f>
        <v>2</v>
      </c>
      <c r="L151" s="3" t="str">
        <f>IF(AND(Data!$F$43&lt;&gt;""),IF(AF151=$E151,3,""))</f>
        <v/>
      </c>
      <c r="M151" s="3" t="str">
        <f>IF(AND(Data!$F$46&lt;&gt;""),IF(AG151=$E151,4,""))</f>
        <v/>
      </c>
      <c r="N151" s="3" t="str">
        <f>IF(AND(Data!$F$49&lt;&gt;""),IF(AH151=$E151,5,""))</f>
        <v/>
      </c>
      <c r="O151" s="3" t="str">
        <f>IF(AND(Calc!$LQ$3&lt;&gt;""),IF(AI151=$E151,6,""))</f>
        <v/>
      </c>
      <c r="P151" s="3">
        <f t="shared" si="698"/>
        <v>2</v>
      </c>
      <c r="Q151" s="3">
        <f t="shared" si="699"/>
        <v>2</v>
      </c>
      <c r="R151" s="3" t="str">
        <f t="shared" si="700"/>
        <v/>
      </c>
      <c r="S151" s="3" t="str">
        <f t="shared" si="701"/>
        <v/>
      </c>
      <c r="T151" s="3" t="str">
        <f t="shared" si="702"/>
        <v/>
      </c>
      <c r="U151" s="3">
        <f t="shared" si="703"/>
        <v>2</v>
      </c>
      <c r="V151" s="3">
        <f t="shared" si="704"/>
        <v>2</v>
      </c>
      <c r="W151" s="3" t="str">
        <f t="shared" si="705"/>
        <v/>
      </c>
      <c r="X151" s="3" t="str">
        <f t="shared" si="706"/>
        <v/>
      </c>
      <c r="Y151" s="3">
        <f t="shared" si="707"/>
        <v>2</v>
      </c>
      <c r="Z151" s="3">
        <f t="shared" si="708"/>
        <v>2</v>
      </c>
      <c r="AA151" s="3" t="str">
        <f t="shared" si="709"/>
        <v/>
      </c>
      <c r="AB151" s="3">
        <f t="shared" si="710"/>
        <v>2</v>
      </c>
      <c r="AC151" s="49">
        <f t="shared" si="711"/>
        <v>2</v>
      </c>
      <c r="AD151" s="3" t="str">
        <f>IF($C151&lt;Data!$F$37,E151,"")</f>
        <v/>
      </c>
      <c r="AE151" s="3" t="str">
        <f>IF(AND($C151&gt;=Data!$F$37),IF($C151&lt;Data!$F$40,E151,""))</f>
        <v xml:space="preserve"> </v>
      </c>
      <c r="AF151" s="3" t="b">
        <f>IF(AND($C151&gt;=Data!$F$40),IF($C151&lt;Data!$F$43,E151,""))</f>
        <v>0</v>
      </c>
      <c r="AG151" s="3" t="b">
        <f>IF(AND($C151&gt;=Data!$F$43),IF($C151&lt;Data!$F$46,E151,""))</f>
        <v>0</v>
      </c>
      <c r="AH151" s="3" t="b">
        <f>IF(AND($C151&gt;=Data!$F$46),IF($C151&lt;Data!$F$49,E151,""))</f>
        <v>0</v>
      </c>
      <c r="AI151" s="3" t="b">
        <f>IF(AND($C151&gt;=Data!$F$49),IF($C151&lt;=Calc!$LQ$3,E151,""))</f>
        <v>0</v>
      </c>
      <c r="AJ151" s="3" t="str">
        <f t="shared" si="643"/>
        <v xml:space="preserve"> </v>
      </c>
      <c r="AK151" s="3" t="str">
        <f t="shared" si="644"/>
        <v/>
      </c>
      <c r="AL151" s="3" t="e">
        <f t="shared" si="712"/>
        <v>#NUM!</v>
      </c>
      <c r="AM151" s="3" t="str">
        <f t="shared" si="713"/>
        <v/>
      </c>
      <c r="AN151" s="3" t="str">
        <f t="shared" si="714"/>
        <v/>
      </c>
      <c r="AO151" s="3" t="str">
        <f t="shared" si="715"/>
        <v/>
      </c>
      <c r="AP151" s="3" t="str">
        <f t="shared" si="716"/>
        <v/>
      </c>
      <c r="AQ151" s="3" t="e">
        <f t="shared" si="632"/>
        <v>#NUM!</v>
      </c>
      <c r="AR151" s="3" t="e">
        <f t="shared" si="633"/>
        <v>#NUM!</v>
      </c>
      <c r="AS151" s="3" t="str">
        <f t="shared" si="634"/>
        <v/>
      </c>
      <c r="AT151" s="3" t="str">
        <f t="shared" si="717"/>
        <v/>
      </c>
      <c r="AU151" s="3" t="str">
        <f t="shared" si="718"/>
        <v/>
      </c>
      <c r="AV151" s="3" t="e">
        <f t="shared" si="719"/>
        <v>#NUM!</v>
      </c>
      <c r="AW151" s="3" t="e">
        <f t="shared" si="720"/>
        <v>#NUM!</v>
      </c>
      <c r="AX151" s="3" t="str">
        <f t="shared" si="721"/>
        <v/>
      </c>
      <c r="AY151" s="3" t="str">
        <f t="shared" si="722"/>
        <v/>
      </c>
      <c r="AZ151" s="3" t="e">
        <f t="shared" si="723"/>
        <v>#NUM!</v>
      </c>
      <c r="BA151" s="3" t="e">
        <f t="shared" si="724"/>
        <v>#NUM!</v>
      </c>
      <c r="BB151" s="3" t="str">
        <f t="shared" si="725"/>
        <v/>
      </c>
      <c r="BC151" s="3" t="e">
        <f t="shared" si="726"/>
        <v>#NUM!</v>
      </c>
      <c r="BD151" s="3" t="e">
        <f t="shared" si="727"/>
        <v>#NUM!</v>
      </c>
      <c r="BE151" s="3" t="e">
        <f t="shared" si="728"/>
        <v>#NUM!</v>
      </c>
      <c r="BF151" s="9" t="e">
        <f t="shared" si="645"/>
        <v>#N/A</v>
      </c>
      <c r="BG151" s="3" t="e">
        <f t="shared" si="646"/>
        <v>#N/A</v>
      </c>
      <c r="BH151" s="3" t="e">
        <f t="shared" si="642"/>
        <v>#N/A</v>
      </c>
      <c r="BI151" s="3" t="e">
        <f t="shared" si="729"/>
        <v>#NUM!</v>
      </c>
      <c r="BJ151" s="44" t="str">
        <f t="shared" si="730"/>
        <v/>
      </c>
      <c r="BK151" s="52">
        <f t="shared" si="647"/>
        <v>2</v>
      </c>
      <c r="BL151" s="52" t="str">
        <f t="shared" ca="1" si="835"/>
        <v xml:space="preserve"> </v>
      </c>
      <c r="BM151" s="52" t="str">
        <f t="shared" ca="1" si="836"/>
        <v xml:space="preserve"> </v>
      </c>
      <c r="BN151" s="52" t="str">
        <f t="shared" ca="1" si="836"/>
        <v xml:space="preserve"> </v>
      </c>
      <c r="BO151" s="52" t="str">
        <f t="shared" ca="1" si="836"/>
        <v xml:space="preserve"> </v>
      </c>
      <c r="BP151" s="52" t="str">
        <f t="shared" ca="1" si="831"/>
        <v xml:space="preserve"> </v>
      </c>
      <c r="BQ151" s="52" t="str">
        <f t="shared" ca="1" si="831"/>
        <v xml:space="preserve"> </v>
      </c>
      <c r="BR151" s="52" t="e">
        <f t="shared" ca="1" si="648"/>
        <v>#N/A</v>
      </c>
      <c r="BS151" s="52"/>
      <c r="BT151" s="3" t="str">
        <f t="shared" si="649"/>
        <v/>
      </c>
      <c r="BU151" s="3">
        <f t="shared" si="650"/>
        <v>0</v>
      </c>
      <c r="BV151" s="3">
        <f t="shared" si="731"/>
        <v>1</v>
      </c>
      <c r="BW151" s="3">
        <f t="shared" si="732"/>
        <v>0</v>
      </c>
      <c r="BX151" s="3" t="str">
        <f t="shared" ca="1" si="651"/>
        <v xml:space="preserve"> </v>
      </c>
      <c r="BY151" s="3" t="str">
        <f t="shared" ca="1" si="837"/>
        <v/>
      </c>
      <c r="BZ151" s="3" t="str">
        <f t="shared" ca="1" si="837"/>
        <v/>
      </c>
      <c r="CA151" s="3" t="str">
        <f t="shared" ca="1" si="837"/>
        <v/>
      </c>
      <c r="CB151" s="3" t="str">
        <f t="shared" ca="1" si="832"/>
        <v/>
      </c>
      <c r="CC151" s="3" t="str">
        <f t="shared" ca="1" si="832"/>
        <v/>
      </c>
      <c r="CD151" s="3" t="str">
        <f t="shared" ca="1" si="652"/>
        <v/>
      </c>
      <c r="CE151" s="3" t="str">
        <f t="shared" ca="1" si="653"/>
        <v/>
      </c>
      <c r="CF151" s="3" t="str">
        <f t="shared" si="654"/>
        <v/>
      </c>
      <c r="CG151" s="37" t="e">
        <f t="shared" ca="1" si="655"/>
        <v>#N/A</v>
      </c>
      <c r="CH151" s="3" t="str">
        <f t="shared" si="656"/>
        <v/>
      </c>
      <c r="CI151" s="3">
        <f t="shared" si="733"/>
        <v>0</v>
      </c>
      <c r="CJ151" s="3">
        <f t="shared" si="823"/>
        <v>1</v>
      </c>
      <c r="CK151" s="3">
        <f t="shared" si="734"/>
        <v>0</v>
      </c>
      <c r="CL151" s="3" t="str">
        <f t="shared" ca="1" si="657"/>
        <v xml:space="preserve"> </v>
      </c>
      <c r="CM151" s="3" t="str">
        <f t="shared" ca="1" si="838"/>
        <v/>
      </c>
      <c r="CN151" s="3" t="str">
        <f t="shared" ca="1" si="838"/>
        <v/>
      </c>
      <c r="CO151" s="3" t="str">
        <f t="shared" ca="1" si="838"/>
        <v/>
      </c>
      <c r="CP151" s="3" t="str">
        <f t="shared" ca="1" si="833"/>
        <v/>
      </c>
      <c r="CQ151" s="3" t="str">
        <f t="shared" ca="1" si="833"/>
        <v/>
      </c>
      <c r="CR151" s="3" t="str">
        <f t="shared" ca="1" si="735"/>
        <v/>
      </c>
      <c r="CS151" s="3" t="str">
        <f t="shared" ca="1" si="658"/>
        <v/>
      </c>
      <c r="CT151" s="3" t="str">
        <f t="shared" si="736"/>
        <v/>
      </c>
      <c r="CU151" s="37" t="e">
        <f t="shared" ca="1" si="737"/>
        <v>#N/A</v>
      </c>
      <c r="CW151" s="3" t="str">
        <f t="shared" ca="1" si="738"/>
        <v/>
      </c>
      <c r="CX151" s="3">
        <f t="shared" ca="1" si="824"/>
        <v>0</v>
      </c>
      <c r="CY151" s="2">
        <f t="shared" ca="1" si="739"/>
        <v>0</v>
      </c>
      <c r="CZ151" s="3" t="str">
        <f t="shared" ca="1" si="659"/>
        <v/>
      </c>
      <c r="DA151" s="3" t="str">
        <f t="shared" ca="1" si="660"/>
        <v/>
      </c>
      <c r="DB151" s="3" t="str">
        <f t="shared" ca="1" si="661"/>
        <v/>
      </c>
      <c r="DC151" s="3" t="str">
        <f t="shared" ca="1" si="662"/>
        <v/>
      </c>
      <c r="DD151" s="37" t="e">
        <f t="shared" ca="1" si="663"/>
        <v>#N/A</v>
      </c>
      <c r="DE151" s="3" t="str">
        <f t="shared" ca="1" si="740"/>
        <v/>
      </c>
      <c r="DF151" s="3">
        <f t="shared" ca="1" si="825"/>
        <v>0</v>
      </c>
      <c r="DG151" s="2">
        <f t="shared" ca="1" si="741"/>
        <v>0</v>
      </c>
      <c r="DH151" s="3" t="str">
        <f t="shared" ca="1" si="664"/>
        <v/>
      </c>
      <c r="DI151" s="3" t="str">
        <f t="shared" ca="1" si="568"/>
        <v/>
      </c>
      <c r="DJ151" s="3" t="str">
        <f t="shared" ca="1" si="665"/>
        <v/>
      </c>
      <c r="DK151" s="3" t="str">
        <f t="shared" ca="1" si="742"/>
        <v/>
      </c>
      <c r="DL151" s="37" t="e">
        <f t="shared" ca="1" si="666"/>
        <v>#N/A</v>
      </c>
      <c r="DN151" s="2" t="str">
        <f t="shared" si="667"/>
        <v xml:space="preserve"> </v>
      </c>
      <c r="DO151" s="3" t="str">
        <f t="shared" si="743"/>
        <v xml:space="preserve"> </v>
      </c>
      <c r="DP151" s="3" t="str">
        <f t="shared" si="744"/>
        <v xml:space="preserve"> </v>
      </c>
      <c r="DT151" s="37" t="e">
        <f t="shared" si="668"/>
        <v>#N/A</v>
      </c>
      <c r="DU151" s="7">
        <v>144</v>
      </c>
      <c r="DV151" s="7">
        <v>60</v>
      </c>
      <c r="DW151" s="7">
        <v>84</v>
      </c>
      <c r="DX151" s="7"/>
      <c r="DY151" s="7" t="e">
        <f t="shared" si="669"/>
        <v>#NUM!</v>
      </c>
      <c r="DZ151" s="7" t="e">
        <f t="shared" si="670"/>
        <v>#NUM!</v>
      </c>
      <c r="EA151" s="7" t="e">
        <f t="shared" si="671"/>
        <v>#NUM!</v>
      </c>
      <c r="EB151" s="7" t="e">
        <f t="shared" si="745"/>
        <v>#NUM!</v>
      </c>
      <c r="EC151" s="3" t="e">
        <f t="shared" si="672"/>
        <v>#NUM!</v>
      </c>
      <c r="ED151" s="3" t="str">
        <f t="shared" si="746"/>
        <v/>
      </c>
      <c r="EE151" s="3" t="e">
        <f t="shared" si="747"/>
        <v>#DIV/0!</v>
      </c>
      <c r="EF151" s="3" t="str">
        <f t="shared" si="748"/>
        <v/>
      </c>
      <c r="EG151" s="3" t="str">
        <f t="shared" si="749"/>
        <v/>
      </c>
      <c r="EH151" s="3" t="str">
        <f t="shared" si="750"/>
        <v/>
      </c>
      <c r="EI151" s="3" t="str">
        <f t="shared" si="751"/>
        <v/>
      </c>
      <c r="EJ151" s="3" t="e">
        <f t="shared" si="752"/>
        <v>#DIV/0!</v>
      </c>
      <c r="EK151" s="3" t="e">
        <f t="shared" si="753"/>
        <v>#DIV/0!</v>
      </c>
      <c r="EL151" s="3" t="str">
        <f t="shared" si="754"/>
        <v/>
      </c>
      <c r="EM151" s="3" t="str">
        <f t="shared" si="755"/>
        <v/>
      </c>
      <c r="EN151" s="3" t="str">
        <f t="shared" si="756"/>
        <v/>
      </c>
      <c r="EO151" s="3" t="e">
        <f t="shared" si="757"/>
        <v>#DIV/0!</v>
      </c>
      <c r="EP151" s="3" t="e">
        <f t="shared" si="758"/>
        <v>#DIV/0!</v>
      </c>
      <c r="EQ151" s="3" t="str">
        <f t="shared" si="759"/>
        <v/>
      </c>
      <c r="ER151" s="3" t="str">
        <f t="shared" si="760"/>
        <v/>
      </c>
      <c r="ES151" s="3" t="e">
        <f t="shared" si="761"/>
        <v>#DIV/0!</v>
      </c>
      <c r="ET151" s="3" t="e">
        <f t="shared" si="762"/>
        <v>#DIV/0!</v>
      </c>
      <c r="EU151" s="3" t="str">
        <f t="shared" si="763"/>
        <v/>
      </c>
      <c r="EV151" s="3" t="e">
        <f t="shared" si="764"/>
        <v>#DIV/0!</v>
      </c>
      <c r="EW151" s="3" t="e">
        <f t="shared" si="765"/>
        <v>#DIV/0!</v>
      </c>
      <c r="EX151" s="3" t="e">
        <f t="shared" si="766"/>
        <v>#NUM!</v>
      </c>
      <c r="EZ151" s="40">
        <f t="shared" si="673"/>
        <v>1</v>
      </c>
      <c r="FA151" s="9" t="e">
        <f t="shared" si="674"/>
        <v>#NUM!</v>
      </c>
      <c r="FB151" s="9" t="e">
        <f t="shared" si="675"/>
        <v>#N/A</v>
      </c>
      <c r="FC151" s="9" t="e">
        <f t="shared" si="676"/>
        <v>#N/A</v>
      </c>
      <c r="FD151" s="9" t="e">
        <f t="shared" si="677"/>
        <v>#N/A</v>
      </c>
      <c r="FE151" s="3" t="e">
        <f t="shared" si="767"/>
        <v>#NUM!</v>
      </c>
      <c r="FG151" s="3" t="str">
        <f t="shared" si="768"/>
        <v/>
      </c>
      <c r="FH151" s="3" t="e">
        <f t="shared" si="769"/>
        <v>#DIV/0!</v>
      </c>
      <c r="FI151" s="3" t="str">
        <f t="shared" si="770"/>
        <v/>
      </c>
      <c r="FJ151" s="3" t="str">
        <f t="shared" si="771"/>
        <v/>
      </c>
      <c r="FK151" s="3" t="str">
        <f t="shared" si="772"/>
        <v/>
      </c>
      <c r="FL151" s="3" t="str">
        <f t="shared" si="773"/>
        <v/>
      </c>
      <c r="FM151" s="3" t="e">
        <f t="shared" si="774"/>
        <v>#DIV/0!</v>
      </c>
      <c r="FN151" s="3" t="e">
        <f t="shared" si="775"/>
        <v>#DIV/0!</v>
      </c>
      <c r="FO151" s="3" t="str">
        <f t="shared" si="776"/>
        <v/>
      </c>
      <c r="FP151" s="3" t="str">
        <f t="shared" si="777"/>
        <v/>
      </c>
      <c r="FQ151" s="3" t="str">
        <f t="shared" si="778"/>
        <v/>
      </c>
      <c r="FR151" s="3" t="e">
        <f t="shared" si="779"/>
        <v>#DIV/0!</v>
      </c>
      <c r="FS151" s="3" t="e">
        <f t="shared" si="780"/>
        <v>#DIV/0!</v>
      </c>
      <c r="FT151" s="3" t="str">
        <f t="shared" si="781"/>
        <v/>
      </c>
      <c r="FU151" s="3" t="str">
        <f t="shared" si="782"/>
        <v/>
      </c>
      <c r="FV151" s="3" t="e">
        <f t="shared" si="783"/>
        <v>#DIV/0!</v>
      </c>
      <c r="FW151" s="3" t="e">
        <f t="shared" si="784"/>
        <v>#DIV/0!</v>
      </c>
      <c r="FX151" s="3" t="str">
        <f t="shared" si="785"/>
        <v/>
      </c>
      <c r="FY151" s="3" t="e">
        <f t="shared" si="786"/>
        <v>#DIV/0!</v>
      </c>
      <c r="FZ151" s="3" t="e">
        <f t="shared" si="787"/>
        <v>#DIV/0!</v>
      </c>
      <c r="GA151" s="3" t="e">
        <f t="shared" si="788"/>
        <v>#NUM!</v>
      </c>
      <c r="GB151" s="3" t="str">
        <f t="shared" si="789"/>
        <v/>
      </c>
      <c r="GC151" s="3" t="str">
        <f t="shared" si="790"/>
        <v/>
      </c>
      <c r="GD151" s="3" t="str">
        <f t="shared" si="791"/>
        <v/>
      </c>
      <c r="GE151" s="3" t="str">
        <f t="shared" si="792"/>
        <v/>
      </c>
      <c r="GF151" s="3" t="str">
        <f t="shared" si="793"/>
        <v/>
      </c>
      <c r="GG151" s="3" t="str">
        <f t="shared" si="794"/>
        <v/>
      </c>
      <c r="GI151" s="9" t="str">
        <f t="shared" si="826"/>
        <v/>
      </c>
      <c r="GJ151" s="9" t="str">
        <f t="shared" si="795"/>
        <v/>
      </c>
      <c r="GK151" s="9" t="str">
        <f t="shared" si="796"/>
        <v/>
      </c>
      <c r="GL151" s="41" t="e">
        <f t="shared" si="797"/>
        <v>#DIV/0!</v>
      </c>
      <c r="GM151" s="41" t="e">
        <f t="shared" si="798"/>
        <v>#DIV/0!</v>
      </c>
      <c r="GN151" s="41" t="e">
        <f t="shared" si="678"/>
        <v>#N/A</v>
      </c>
      <c r="GO151" s="41" t="e">
        <f t="shared" si="679"/>
        <v>#N/A</v>
      </c>
      <c r="GP151" s="3" t="e">
        <f t="shared" si="799"/>
        <v>#NUM!</v>
      </c>
      <c r="GQ151" s="55" t="e">
        <f t="shared" si="680"/>
        <v>#NUM!</v>
      </c>
      <c r="GR151" s="55" t="e">
        <f t="shared" si="681"/>
        <v>#NUM!</v>
      </c>
      <c r="GS151" s="3" t="e">
        <f t="shared" si="682"/>
        <v>#NUM!</v>
      </c>
      <c r="GT151" s="3" t="e">
        <f t="shared" si="683"/>
        <v>#NUM!</v>
      </c>
      <c r="GU151" s="3" t="e">
        <f t="shared" si="684"/>
        <v>#NUM!</v>
      </c>
      <c r="GV151" s="3" t="e">
        <f t="shared" si="685"/>
        <v>#NUM!</v>
      </c>
      <c r="GX151" s="37" t="e">
        <f t="shared" si="686"/>
        <v>#NUM!</v>
      </c>
      <c r="GZ151" s="3" t="e">
        <f t="shared" si="687"/>
        <v>#NUM!</v>
      </c>
      <c r="HA151" s="3" t="e">
        <f t="shared" ca="1" si="827"/>
        <v>#NUM!</v>
      </c>
      <c r="HB151" s="2" t="e">
        <f t="shared" ca="1" si="830"/>
        <v>#NUM!</v>
      </c>
      <c r="HC151" s="2" t="e">
        <f t="shared" ca="1" si="834"/>
        <v>#NUM!</v>
      </c>
      <c r="HD151" s="39" t="e">
        <f t="shared" ca="1" si="800"/>
        <v>#NUM!</v>
      </c>
      <c r="HF151" s="3" t="str">
        <f t="shared" si="688"/>
        <v/>
      </c>
      <c r="HG151" s="3" t="str">
        <f t="shared" si="689"/>
        <v/>
      </c>
      <c r="HH151" s="3" t="str">
        <f t="shared" ca="1" si="843"/>
        <v xml:space="preserve"> </v>
      </c>
      <c r="HI151" s="3" t="str">
        <f t="shared" ca="1" si="844"/>
        <v/>
      </c>
      <c r="HJ151" s="3" t="str">
        <f t="shared" ca="1" si="844"/>
        <v/>
      </c>
      <c r="HK151" s="3" t="str">
        <f t="shared" ca="1" si="844"/>
        <v/>
      </c>
      <c r="HL151" s="3" t="str">
        <f t="shared" ca="1" si="839"/>
        <v/>
      </c>
      <c r="HM151" s="3" t="str">
        <f t="shared" ca="1" si="839"/>
        <v/>
      </c>
      <c r="HN151" s="3" t="str">
        <f t="shared" ca="1" si="839"/>
        <v/>
      </c>
      <c r="HO151" s="3" t="str">
        <f t="shared" ca="1" si="839"/>
        <v/>
      </c>
      <c r="HP151" s="37" t="e">
        <f t="shared" ca="1" si="690"/>
        <v>#N/A</v>
      </c>
      <c r="HQ151" s="3" t="str">
        <f t="shared" ca="1" si="845"/>
        <v xml:space="preserve"> </v>
      </c>
      <c r="HR151" s="3" t="str">
        <f t="shared" ca="1" si="846"/>
        <v/>
      </c>
      <c r="HS151" s="3" t="str">
        <f t="shared" ca="1" si="846"/>
        <v/>
      </c>
      <c r="HT151" s="3" t="str">
        <f t="shared" ca="1" si="846"/>
        <v/>
      </c>
      <c r="HU151" s="3" t="str">
        <f t="shared" ca="1" si="840"/>
        <v/>
      </c>
      <c r="HV151" s="3" t="str">
        <f t="shared" ca="1" si="840"/>
        <v/>
      </c>
      <c r="HW151" s="3" t="str">
        <f t="shared" ca="1" si="840"/>
        <v/>
      </c>
      <c r="HX151" s="3" t="str">
        <f t="shared" ca="1" si="840"/>
        <v/>
      </c>
      <c r="HY151" s="37" t="e">
        <f t="shared" ca="1" si="691"/>
        <v>#N/A</v>
      </c>
      <c r="IA151" s="3" t="e">
        <f t="shared" ca="1" si="801"/>
        <v>#NUM!</v>
      </c>
      <c r="IB151" s="3" t="e">
        <f t="shared" ca="1" si="828"/>
        <v>#NUM!</v>
      </c>
      <c r="IC151" s="2" t="e">
        <f t="shared" ca="1" si="802"/>
        <v>#NUM!</v>
      </c>
      <c r="ID151" s="37" t="e">
        <f t="shared" ca="1" si="692"/>
        <v>#NUM!</v>
      </c>
      <c r="IE151" s="3" t="e">
        <f t="shared" ca="1" si="803"/>
        <v>#NUM!</v>
      </c>
      <c r="IF151" s="3" t="e">
        <f t="shared" ca="1" si="804"/>
        <v>#NUM!</v>
      </c>
      <c r="IG151" s="2" t="e">
        <f t="shared" ca="1" si="805"/>
        <v>#NUM!</v>
      </c>
      <c r="IH151" s="37" t="e">
        <f t="shared" ca="1" si="693"/>
        <v>#NUM!</v>
      </c>
      <c r="II151" s="3" t="e">
        <f t="shared" si="806"/>
        <v>#N/A</v>
      </c>
      <c r="IJ151" s="3" t="e">
        <f t="shared" si="807"/>
        <v>#N/A</v>
      </c>
      <c r="IK151" s="3" t="e">
        <f t="shared" ref="IK151:IK182" ca="1" si="857">IF(AND(G151=" ",OFFSET(G151,-14,0)="x"), " ", IF(SUM(OFFSET(IJ151,0,0,-15,1))&gt;14,1," "))</f>
        <v>#N/A</v>
      </c>
      <c r="IL151" s="3" t="e">
        <f t="shared" ref="IL151:IN208" ca="1" si="858">IF(IK152=1,1,"")</f>
        <v>#N/A</v>
      </c>
      <c r="IM151" s="3" t="e">
        <f t="shared" ca="1" si="858"/>
        <v>#N/A</v>
      </c>
      <c r="IN151" s="3" t="e">
        <f t="shared" ca="1" si="858"/>
        <v>#N/A</v>
      </c>
      <c r="IO151" s="3" t="e">
        <f t="shared" ca="1" si="851"/>
        <v>#N/A</v>
      </c>
      <c r="IP151" s="3" t="e">
        <f t="shared" ca="1" si="851"/>
        <v>#N/A</v>
      </c>
      <c r="IQ151" s="3" t="e">
        <f t="shared" ca="1" si="851"/>
        <v>#N/A</v>
      </c>
      <c r="IR151" s="3" t="e">
        <f t="shared" ca="1" si="851"/>
        <v>#N/A</v>
      </c>
      <c r="IS151" s="3" t="e">
        <f t="shared" ca="1" si="852"/>
        <v>#N/A</v>
      </c>
      <c r="IT151" s="3" t="e">
        <f t="shared" ca="1" si="852"/>
        <v>#N/A</v>
      </c>
      <c r="IU151" s="3" t="e">
        <f t="shared" ca="1" si="852"/>
        <v>#N/A</v>
      </c>
      <c r="IV151" s="3" t="e">
        <f t="shared" ca="1" si="852"/>
        <v>#N/A</v>
      </c>
      <c r="IW151" s="3" t="e">
        <f t="shared" ca="1" si="853"/>
        <v>#N/A</v>
      </c>
      <c r="IX151" s="3" t="e">
        <f t="shared" ca="1" si="853"/>
        <v>#N/A</v>
      </c>
      <c r="IY151" s="3" t="e">
        <f t="shared" ca="1" si="853"/>
        <v>#N/A</v>
      </c>
      <c r="IZ151" s="37" t="e">
        <f t="shared" ca="1" si="694"/>
        <v>#N/A</v>
      </c>
      <c r="JB151" s="3" t="str">
        <f t="shared" si="808"/>
        <v/>
      </c>
      <c r="JC151" s="55" t="e">
        <f t="shared" si="695"/>
        <v>#NUM!</v>
      </c>
      <c r="JD151" s="41" t="e">
        <f t="shared" si="809"/>
        <v>#NUM!</v>
      </c>
      <c r="JE151" s="41" t="e">
        <f t="shared" si="810"/>
        <v>#NUM!</v>
      </c>
      <c r="JF151" s="3" t="e">
        <f t="shared" si="811"/>
        <v>#NUM!</v>
      </c>
      <c r="JG151" s="41" t="e">
        <f t="shared" si="812"/>
        <v>#NUM!</v>
      </c>
      <c r="JH151" s="41" t="e">
        <f t="shared" si="813"/>
        <v>#NUM!</v>
      </c>
      <c r="JJ151" s="37" t="e">
        <f t="shared" si="814"/>
        <v>#NUM!</v>
      </c>
      <c r="JL151" s="3" t="e">
        <f t="shared" si="815"/>
        <v>#NUM!</v>
      </c>
      <c r="JM151" s="3" t="e">
        <f t="shared" ca="1" si="829"/>
        <v>#NUM!</v>
      </c>
      <c r="JP151" s="37" t="e">
        <f t="shared" ca="1" si="816"/>
        <v>#NUM!</v>
      </c>
      <c r="JR151" s="37" t="str">
        <f t="shared" si="817"/>
        <v/>
      </c>
      <c r="JS151" s="3" t="str">
        <f t="shared" si="818"/>
        <v/>
      </c>
      <c r="JT151" s="3" t="str">
        <f t="shared" ca="1" si="847"/>
        <v xml:space="preserve"> </v>
      </c>
      <c r="JU151" s="3" t="str">
        <f t="shared" ca="1" si="848"/>
        <v/>
      </c>
      <c r="JV151" s="3" t="str">
        <f t="shared" ca="1" si="848"/>
        <v/>
      </c>
      <c r="JW151" s="3" t="str">
        <f t="shared" ca="1" si="848"/>
        <v/>
      </c>
      <c r="JX151" s="3" t="str">
        <f t="shared" ca="1" si="841"/>
        <v/>
      </c>
      <c r="JY151" s="3" t="str">
        <f t="shared" ca="1" si="841"/>
        <v/>
      </c>
      <c r="JZ151" s="3" t="str">
        <f t="shared" ca="1" si="841"/>
        <v/>
      </c>
      <c r="KA151" s="3" t="str">
        <f t="shared" ca="1" si="841"/>
        <v/>
      </c>
      <c r="KB151" s="3" t="e">
        <f t="shared" ca="1" si="819"/>
        <v>#N/A</v>
      </c>
      <c r="KC151" s="3" t="str">
        <f t="shared" ca="1" si="849"/>
        <v xml:space="preserve"> </v>
      </c>
      <c r="KD151" s="3" t="str">
        <f t="shared" ca="1" si="850"/>
        <v/>
      </c>
      <c r="KE151" s="3" t="str">
        <f t="shared" ca="1" si="850"/>
        <v/>
      </c>
      <c r="KF151" s="3" t="str">
        <f t="shared" ca="1" si="850"/>
        <v/>
      </c>
      <c r="KG151" s="3" t="str">
        <f t="shared" ca="1" si="842"/>
        <v/>
      </c>
      <c r="KH151" s="3" t="str">
        <f t="shared" ca="1" si="842"/>
        <v/>
      </c>
      <c r="KI151" s="3" t="str">
        <f t="shared" ca="1" si="842"/>
        <v/>
      </c>
      <c r="KJ151" s="3" t="str">
        <f t="shared" ca="1" si="842"/>
        <v/>
      </c>
      <c r="KK151" s="3" t="e">
        <f t="shared" ca="1" si="820"/>
        <v>#N/A</v>
      </c>
      <c r="KU151" s="3" t="e">
        <f t="shared" si="821"/>
        <v>#NUM!</v>
      </c>
      <c r="KV151" s="3" t="e">
        <f t="shared" si="822"/>
        <v>#NUM!</v>
      </c>
      <c r="KW151" s="3" t="e">
        <f t="shared" ref="KW151:KW182" ca="1" si="859">IF(AND(G151=" ",OFFSET(G151,-14,0)="x"), " ", IF(SUM(OFFSET(KV151,0,0,-15,1))&gt;14,1," "))</f>
        <v>#NUM!</v>
      </c>
      <c r="KX151" s="3" t="e">
        <f t="shared" ref="KX151:KZ208" ca="1" si="860">IF(KW152=1,1,"")</f>
        <v>#NUM!</v>
      </c>
      <c r="KY151" s="3" t="e">
        <f t="shared" ca="1" si="860"/>
        <v>#NUM!</v>
      </c>
      <c r="KZ151" s="3" t="e">
        <f t="shared" ca="1" si="860"/>
        <v>#NUM!</v>
      </c>
      <c r="LA151" s="3" t="e">
        <f t="shared" ca="1" si="854"/>
        <v>#NUM!</v>
      </c>
      <c r="LB151" s="3" t="e">
        <f t="shared" ca="1" si="854"/>
        <v>#NUM!</v>
      </c>
      <c r="LC151" s="3" t="e">
        <f t="shared" ca="1" si="854"/>
        <v>#NUM!</v>
      </c>
      <c r="LD151" s="3" t="e">
        <f t="shared" ca="1" si="854"/>
        <v>#NUM!</v>
      </c>
      <c r="LE151" s="3" t="e">
        <f t="shared" ca="1" si="855"/>
        <v>#NUM!</v>
      </c>
      <c r="LF151" s="3" t="e">
        <f t="shared" ca="1" si="855"/>
        <v>#NUM!</v>
      </c>
      <c r="LG151" s="3" t="e">
        <f t="shared" ca="1" si="855"/>
        <v>#NUM!</v>
      </c>
      <c r="LH151" s="3" t="e">
        <f t="shared" ca="1" si="855"/>
        <v>#NUM!</v>
      </c>
      <c r="LI151" s="3" t="e">
        <f t="shared" ca="1" si="856"/>
        <v>#NUM!</v>
      </c>
      <c r="LJ151" s="3" t="e">
        <f t="shared" ca="1" si="856"/>
        <v>#NUM!</v>
      </c>
      <c r="LK151" s="3" t="e">
        <f t="shared" ca="1" si="856"/>
        <v>#NUM!</v>
      </c>
      <c r="LL151" s="37" t="e">
        <f t="shared" ca="1" si="696"/>
        <v>#NUM!</v>
      </c>
    </row>
    <row r="152" spans="1:324" s="3" customFormat="1">
      <c r="A152" s="42" t="e">
        <f>IF(D152="","",Data!C160)</f>
        <v>#N/A</v>
      </c>
      <c r="B152" s="5" t="e">
        <f>IF(D152="","",Data!B160)</f>
        <v>#N/A</v>
      </c>
      <c r="C152" s="3">
        <v>144</v>
      </c>
      <c r="D152" s="3" t="e">
        <f>IF(Data!C160="", NA(), Data!C160)</f>
        <v>#N/A</v>
      </c>
      <c r="E152" s="3" t="str">
        <f>IF(Data!C160="", " ", Data!D160)</f>
        <v xml:space="preserve"> </v>
      </c>
      <c r="F152" s="3" t="str">
        <f>IF(E152=" "," ",Data!F$26)</f>
        <v xml:space="preserve"> </v>
      </c>
      <c r="G152" s="3" t="str">
        <f>IF($C152&lt;Data!$F$37,"x"," ")</f>
        <v xml:space="preserve"> </v>
      </c>
      <c r="H152" s="3" t="e">
        <f>IF(I152="",#REF!,I152)</f>
        <v>#N/A</v>
      </c>
      <c r="I152" s="2" t="e">
        <f t="shared" si="697"/>
        <v>#N/A</v>
      </c>
      <c r="J152" s="3" t="str">
        <f>IF(AND(Data!$F$37&lt;&gt;""),IF(AD152=$E152,1,""))</f>
        <v/>
      </c>
      <c r="K152" s="3">
        <f>IF(AND(Data!$F$40&lt;&gt;""),IF(AE152=$E152,2,""))</f>
        <v>2</v>
      </c>
      <c r="L152" s="3" t="str">
        <f>IF(AND(Data!$F$43&lt;&gt;""),IF(AF152=$E152,3,""))</f>
        <v/>
      </c>
      <c r="M152" s="3" t="str">
        <f>IF(AND(Data!$F$46&lt;&gt;""),IF(AG152=$E152,4,""))</f>
        <v/>
      </c>
      <c r="N152" s="3" t="str">
        <f>IF(AND(Data!$F$49&lt;&gt;""),IF(AH152=$E152,5,""))</f>
        <v/>
      </c>
      <c r="O152" s="3" t="str">
        <f>IF(AND(Calc!$LQ$3&lt;&gt;""),IF(AI152=$E152,6,""))</f>
        <v/>
      </c>
      <c r="P152" s="3">
        <f t="shared" si="698"/>
        <v>2</v>
      </c>
      <c r="Q152" s="3">
        <f t="shared" si="699"/>
        <v>2</v>
      </c>
      <c r="R152" s="3" t="str">
        <f t="shared" si="700"/>
        <v/>
      </c>
      <c r="S152" s="3" t="str">
        <f t="shared" si="701"/>
        <v/>
      </c>
      <c r="T152" s="3" t="str">
        <f t="shared" si="702"/>
        <v/>
      </c>
      <c r="U152" s="3">
        <f t="shared" si="703"/>
        <v>2</v>
      </c>
      <c r="V152" s="3">
        <f t="shared" si="704"/>
        <v>2</v>
      </c>
      <c r="W152" s="3" t="str">
        <f t="shared" si="705"/>
        <v/>
      </c>
      <c r="X152" s="3" t="str">
        <f t="shared" si="706"/>
        <v/>
      </c>
      <c r="Y152" s="3">
        <f t="shared" si="707"/>
        <v>2</v>
      </c>
      <c r="Z152" s="3">
        <f t="shared" si="708"/>
        <v>2</v>
      </c>
      <c r="AA152" s="3" t="str">
        <f t="shared" si="709"/>
        <v/>
      </c>
      <c r="AB152" s="3">
        <f t="shared" si="710"/>
        <v>2</v>
      </c>
      <c r="AC152" s="49">
        <f t="shared" si="711"/>
        <v>2</v>
      </c>
      <c r="AD152" s="3" t="str">
        <f>IF($C152&lt;Data!$F$37,E152,"")</f>
        <v/>
      </c>
      <c r="AE152" s="3" t="str">
        <f>IF(AND($C152&gt;=Data!$F$37),IF($C152&lt;Data!$F$40,E152,""))</f>
        <v xml:space="preserve"> </v>
      </c>
      <c r="AF152" s="3" t="b">
        <f>IF(AND($C152&gt;=Data!$F$40),IF($C152&lt;Data!$F$43,E152,""))</f>
        <v>0</v>
      </c>
      <c r="AG152" s="3" t="b">
        <f>IF(AND($C152&gt;=Data!$F$43),IF($C152&lt;Data!$F$46,E152,""))</f>
        <v>0</v>
      </c>
      <c r="AH152" s="3" t="b">
        <f>IF(AND($C152&gt;=Data!$F$46),IF($C152&lt;Data!$F$49,E152,""))</f>
        <v>0</v>
      </c>
      <c r="AI152" s="3" t="b">
        <f>IF(AND($C152&gt;=Data!$F$49),IF($C152&lt;=Calc!$LQ$3,E152,""))</f>
        <v>0</v>
      </c>
      <c r="AJ152" s="3" t="str">
        <f t="shared" si="643"/>
        <v xml:space="preserve"> </v>
      </c>
      <c r="AK152" s="3" t="str">
        <f t="shared" si="644"/>
        <v/>
      </c>
      <c r="AL152" s="3" t="e">
        <f t="shared" si="712"/>
        <v>#NUM!</v>
      </c>
      <c r="AM152" s="3" t="str">
        <f t="shared" si="713"/>
        <v/>
      </c>
      <c r="AN152" s="3" t="str">
        <f t="shared" si="714"/>
        <v/>
      </c>
      <c r="AO152" s="3" t="str">
        <f t="shared" si="715"/>
        <v/>
      </c>
      <c r="AP152" s="3" t="str">
        <f t="shared" si="716"/>
        <v/>
      </c>
      <c r="AQ152" s="3" t="e">
        <f t="shared" si="632"/>
        <v>#NUM!</v>
      </c>
      <c r="AR152" s="3" t="e">
        <f t="shared" si="633"/>
        <v>#NUM!</v>
      </c>
      <c r="AS152" s="3" t="str">
        <f t="shared" si="634"/>
        <v/>
      </c>
      <c r="AT152" s="3" t="str">
        <f t="shared" si="717"/>
        <v/>
      </c>
      <c r="AU152" s="3" t="str">
        <f t="shared" si="718"/>
        <v/>
      </c>
      <c r="AV152" s="3" t="e">
        <f t="shared" si="719"/>
        <v>#NUM!</v>
      </c>
      <c r="AW152" s="3" t="e">
        <f t="shared" si="720"/>
        <v>#NUM!</v>
      </c>
      <c r="AX152" s="3" t="str">
        <f t="shared" si="721"/>
        <v/>
      </c>
      <c r="AY152" s="3" t="str">
        <f t="shared" si="722"/>
        <v/>
      </c>
      <c r="AZ152" s="3" t="e">
        <f t="shared" si="723"/>
        <v>#NUM!</v>
      </c>
      <c r="BA152" s="3" t="e">
        <f t="shared" si="724"/>
        <v>#NUM!</v>
      </c>
      <c r="BB152" s="3" t="str">
        <f t="shared" si="725"/>
        <v/>
      </c>
      <c r="BC152" s="3" t="e">
        <f t="shared" si="726"/>
        <v>#NUM!</v>
      </c>
      <c r="BD152" s="3" t="e">
        <f t="shared" si="727"/>
        <v>#NUM!</v>
      </c>
      <c r="BE152" s="3" t="e">
        <f t="shared" si="728"/>
        <v>#NUM!</v>
      </c>
      <c r="BF152" s="9" t="e">
        <f t="shared" si="645"/>
        <v>#N/A</v>
      </c>
      <c r="BG152" s="3" t="e">
        <f t="shared" si="646"/>
        <v>#N/A</v>
      </c>
      <c r="BH152" s="3" t="e">
        <f t="shared" ref="BH152:BH183" si="861">IF(E152=" ", #N/A, IF(G152=" ", AM152,#N/A))</f>
        <v>#N/A</v>
      </c>
      <c r="BI152" s="3" t="e">
        <f t="shared" si="729"/>
        <v>#NUM!</v>
      </c>
      <c r="BJ152" s="44" t="str">
        <f t="shared" si="730"/>
        <v/>
      </c>
      <c r="BK152" s="52">
        <f t="shared" si="647"/>
        <v>2</v>
      </c>
      <c r="BL152" s="52" t="str">
        <f t="shared" ca="1" si="835"/>
        <v xml:space="preserve"> </v>
      </c>
      <c r="BM152" s="52" t="str">
        <f t="shared" ca="1" si="836"/>
        <v xml:space="preserve"> </v>
      </c>
      <c r="BN152" s="52" t="str">
        <f t="shared" ca="1" si="836"/>
        <v xml:space="preserve"> </v>
      </c>
      <c r="BO152" s="52" t="str">
        <f t="shared" ca="1" si="836"/>
        <v xml:space="preserve"> </v>
      </c>
      <c r="BP152" s="52" t="str">
        <f t="shared" ca="1" si="831"/>
        <v xml:space="preserve"> </v>
      </c>
      <c r="BQ152" s="52" t="str">
        <f t="shared" ca="1" si="831"/>
        <v xml:space="preserve"> </v>
      </c>
      <c r="BR152" s="52" t="e">
        <f t="shared" ca="1" si="648"/>
        <v>#N/A</v>
      </c>
      <c r="BS152" s="52"/>
      <c r="BT152" s="3" t="str">
        <f t="shared" si="649"/>
        <v/>
      </c>
      <c r="BU152" s="3">
        <f t="shared" si="650"/>
        <v>0</v>
      </c>
      <c r="BV152" s="3">
        <f t="shared" si="731"/>
        <v>1</v>
      </c>
      <c r="BW152" s="3">
        <f t="shared" si="732"/>
        <v>0</v>
      </c>
      <c r="BX152" s="3" t="str">
        <f t="shared" ca="1" si="651"/>
        <v xml:space="preserve"> </v>
      </c>
      <c r="BY152" s="3" t="str">
        <f t="shared" ca="1" si="837"/>
        <v/>
      </c>
      <c r="BZ152" s="3" t="str">
        <f t="shared" ca="1" si="837"/>
        <v/>
      </c>
      <c r="CA152" s="3" t="str">
        <f t="shared" ca="1" si="837"/>
        <v/>
      </c>
      <c r="CB152" s="3" t="str">
        <f t="shared" ca="1" si="832"/>
        <v/>
      </c>
      <c r="CC152" s="3" t="str">
        <f t="shared" ca="1" si="832"/>
        <v/>
      </c>
      <c r="CD152" s="3" t="str">
        <f t="shared" ca="1" si="652"/>
        <v/>
      </c>
      <c r="CE152" s="3" t="str">
        <f t="shared" ca="1" si="653"/>
        <v/>
      </c>
      <c r="CF152" s="3" t="str">
        <f t="shared" si="654"/>
        <v/>
      </c>
      <c r="CG152" s="37" t="e">
        <f t="shared" ca="1" si="655"/>
        <v>#N/A</v>
      </c>
      <c r="CH152" s="3" t="str">
        <f t="shared" si="656"/>
        <v/>
      </c>
      <c r="CI152" s="3">
        <f t="shared" si="733"/>
        <v>0</v>
      </c>
      <c r="CJ152" s="3">
        <f t="shared" si="823"/>
        <v>1</v>
      </c>
      <c r="CK152" s="3">
        <f t="shared" si="734"/>
        <v>0</v>
      </c>
      <c r="CL152" s="3" t="str">
        <f t="shared" ca="1" si="657"/>
        <v xml:space="preserve"> </v>
      </c>
      <c r="CM152" s="3" t="str">
        <f t="shared" ca="1" si="838"/>
        <v/>
      </c>
      <c r="CN152" s="3" t="str">
        <f t="shared" ca="1" si="838"/>
        <v/>
      </c>
      <c r="CO152" s="3" t="str">
        <f t="shared" ca="1" si="838"/>
        <v/>
      </c>
      <c r="CP152" s="3" t="str">
        <f t="shared" ca="1" si="833"/>
        <v/>
      </c>
      <c r="CQ152" s="3" t="str">
        <f t="shared" ca="1" si="833"/>
        <v/>
      </c>
      <c r="CR152" s="3" t="str">
        <f t="shared" ca="1" si="735"/>
        <v/>
      </c>
      <c r="CS152" s="3" t="str">
        <f t="shared" ca="1" si="658"/>
        <v/>
      </c>
      <c r="CT152" s="3" t="str">
        <f t="shared" si="736"/>
        <v/>
      </c>
      <c r="CU152" s="37" t="e">
        <f t="shared" ca="1" si="737"/>
        <v>#N/A</v>
      </c>
      <c r="CW152" s="3" t="str">
        <f t="shared" ca="1" si="738"/>
        <v/>
      </c>
      <c r="CX152" s="3">
        <f t="shared" ca="1" si="824"/>
        <v>0</v>
      </c>
      <c r="CY152" s="2">
        <f t="shared" ca="1" si="739"/>
        <v>0</v>
      </c>
      <c r="CZ152" s="3" t="str">
        <f t="shared" ca="1" si="659"/>
        <v/>
      </c>
      <c r="DA152" s="3" t="str">
        <f t="shared" ca="1" si="660"/>
        <v/>
      </c>
      <c r="DB152" s="3" t="str">
        <f t="shared" ca="1" si="661"/>
        <v/>
      </c>
      <c r="DC152" s="3" t="str">
        <f t="shared" ca="1" si="662"/>
        <v/>
      </c>
      <c r="DD152" s="37" t="e">
        <f t="shared" ca="1" si="663"/>
        <v>#N/A</v>
      </c>
      <c r="DE152" s="3" t="str">
        <f t="shared" ca="1" si="740"/>
        <v/>
      </c>
      <c r="DF152" s="3">
        <f t="shared" ca="1" si="825"/>
        <v>0</v>
      </c>
      <c r="DG152" s="2">
        <f t="shared" ca="1" si="741"/>
        <v>0</v>
      </c>
      <c r="DH152" s="3" t="str">
        <f t="shared" ca="1" si="664"/>
        <v/>
      </c>
      <c r="DI152" s="3" t="str">
        <f t="shared" ca="1" si="568"/>
        <v/>
      </c>
      <c r="DJ152" s="3" t="str">
        <f t="shared" ca="1" si="665"/>
        <v/>
      </c>
      <c r="DK152" s="3" t="str">
        <f t="shared" ca="1" si="742"/>
        <v/>
      </c>
      <c r="DL152" s="37" t="e">
        <f t="shared" ca="1" si="666"/>
        <v>#N/A</v>
      </c>
      <c r="DN152" s="2" t="str">
        <f t="shared" si="667"/>
        <v xml:space="preserve"> </v>
      </c>
      <c r="DO152" s="3" t="str">
        <f t="shared" si="743"/>
        <v xml:space="preserve"> </v>
      </c>
      <c r="DP152" s="3" t="str">
        <f t="shared" si="744"/>
        <v xml:space="preserve"> </v>
      </c>
      <c r="DT152" s="37" t="e">
        <f t="shared" si="668"/>
        <v>#N/A</v>
      </c>
      <c r="DU152" s="7">
        <v>145</v>
      </c>
      <c r="DV152" s="7">
        <v>61</v>
      </c>
      <c r="DW152" s="7">
        <v>85</v>
      </c>
      <c r="DX152" s="7"/>
      <c r="DY152" s="7" t="e">
        <f t="shared" si="669"/>
        <v>#NUM!</v>
      </c>
      <c r="DZ152" s="7" t="e">
        <f t="shared" si="670"/>
        <v>#NUM!</v>
      </c>
      <c r="EA152" s="7" t="e">
        <f t="shared" si="671"/>
        <v>#NUM!</v>
      </c>
      <c r="EB152" s="7" t="e">
        <f t="shared" si="745"/>
        <v>#NUM!</v>
      </c>
      <c r="EC152" s="3" t="e">
        <f t="shared" si="672"/>
        <v>#NUM!</v>
      </c>
      <c r="ED152" s="3" t="str">
        <f t="shared" si="746"/>
        <v/>
      </c>
      <c r="EE152" s="3" t="e">
        <f t="shared" si="747"/>
        <v>#DIV/0!</v>
      </c>
      <c r="EF152" s="3" t="str">
        <f t="shared" si="748"/>
        <v/>
      </c>
      <c r="EG152" s="3" t="str">
        <f t="shared" si="749"/>
        <v/>
      </c>
      <c r="EH152" s="3" t="str">
        <f t="shared" si="750"/>
        <v/>
      </c>
      <c r="EI152" s="3" t="str">
        <f t="shared" si="751"/>
        <v/>
      </c>
      <c r="EJ152" s="3" t="e">
        <f t="shared" si="752"/>
        <v>#DIV/0!</v>
      </c>
      <c r="EK152" s="3" t="e">
        <f t="shared" si="753"/>
        <v>#DIV/0!</v>
      </c>
      <c r="EL152" s="3" t="str">
        <f t="shared" si="754"/>
        <v/>
      </c>
      <c r="EM152" s="3" t="str">
        <f t="shared" si="755"/>
        <v/>
      </c>
      <c r="EN152" s="3" t="str">
        <f t="shared" si="756"/>
        <v/>
      </c>
      <c r="EO152" s="3" t="e">
        <f t="shared" si="757"/>
        <v>#DIV/0!</v>
      </c>
      <c r="EP152" s="3" t="e">
        <f t="shared" si="758"/>
        <v>#DIV/0!</v>
      </c>
      <c r="EQ152" s="3" t="str">
        <f t="shared" si="759"/>
        <v/>
      </c>
      <c r="ER152" s="3" t="str">
        <f t="shared" si="760"/>
        <v/>
      </c>
      <c r="ES152" s="3" t="e">
        <f t="shared" si="761"/>
        <v>#DIV/0!</v>
      </c>
      <c r="ET152" s="3" t="e">
        <f t="shared" si="762"/>
        <v>#DIV/0!</v>
      </c>
      <c r="EU152" s="3" t="str">
        <f t="shared" si="763"/>
        <v/>
      </c>
      <c r="EV152" s="3" t="e">
        <f t="shared" si="764"/>
        <v>#DIV/0!</v>
      </c>
      <c r="EW152" s="3" t="e">
        <f t="shared" si="765"/>
        <v>#DIV/0!</v>
      </c>
      <c r="EX152" s="3" t="e">
        <f t="shared" si="766"/>
        <v>#NUM!</v>
      </c>
      <c r="EZ152" s="40">
        <f t="shared" si="673"/>
        <v>1</v>
      </c>
      <c r="FA152" s="9" t="e">
        <f t="shared" si="674"/>
        <v>#NUM!</v>
      </c>
      <c r="FB152" s="9" t="e">
        <f t="shared" si="675"/>
        <v>#N/A</v>
      </c>
      <c r="FC152" s="9" t="e">
        <f t="shared" si="676"/>
        <v>#N/A</v>
      </c>
      <c r="FD152" s="9" t="e">
        <f t="shared" si="677"/>
        <v>#N/A</v>
      </c>
      <c r="FE152" s="3" t="e">
        <f t="shared" si="767"/>
        <v>#NUM!</v>
      </c>
      <c r="FG152" s="3" t="str">
        <f t="shared" si="768"/>
        <v/>
      </c>
      <c r="FH152" s="3" t="e">
        <f t="shared" si="769"/>
        <v>#DIV/0!</v>
      </c>
      <c r="FI152" s="3" t="str">
        <f t="shared" si="770"/>
        <v/>
      </c>
      <c r="FJ152" s="3" t="str">
        <f t="shared" si="771"/>
        <v/>
      </c>
      <c r="FK152" s="3" t="str">
        <f t="shared" si="772"/>
        <v/>
      </c>
      <c r="FL152" s="3" t="str">
        <f t="shared" si="773"/>
        <v/>
      </c>
      <c r="FM152" s="3" t="e">
        <f t="shared" si="774"/>
        <v>#DIV/0!</v>
      </c>
      <c r="FN152" s="3" t="e">
        <f t="shared" si="775"/>
        <v>#DIV/0!</v>
      </c>
      <c r="FO152" s="3" t="str">
        <f t="shared" si="776"/>
        <v/>
      </c>
      <c r="FP152" s="3" t="str">
        <f t="shared" si="777"/>
        <v/>
      </c>
      <c r="FQ152" s="3" t="str">
        <f t="shared" si="778"/>
        <v/>
      </c>
      <c r="FR152" s="3" t="e">
        <f t="shared" si="779"/>
        <v>#DIV/0!</v>
      </c>
      <c r="FS152" s="3" t="e">
        <f t="shared" si="780"/>
        <v>#DIV/0!</v>
      </c>
      <c r="FT152" s="3" t="str">
        <f t="shared" si="781"/>
        <v/>
      </c>
      <c r="FU152" s="3" t="str">
        <f t="shared" si="782"/>
        <v/>
      </c>
      <c r="FV152" s="3" t="e">
        <f t="shared" si="783"/>
        <v>#DIV/0!</v>
      </c>
      <c r="FW152" s="3" t="e">
        <f t="shared" si="784"/>
        <v>#DIV/0!</v>
      </c>
      <c r="FX152" s="3" t="str">
        <f t="shared" si="785"/>
        <v/>
      </c>
      <c r="FY152" s="3" t="e">
        <f t="shared" si="786"/>
        <v>#DIV/0!</v>
      </c>
      <c r="FZ152" s="3" t="e">
        <f t="shared" si="787"/>
        <v>#DIV/0!</v>
      </c>
      <c r="GA152" s="3" t="e">
        <f t="shared" si="788"/>
        <v>#NUM!</v>
      </c>
      <c r="GB152" s="3" t="str">
        <f t="shared" si="789"/>
        <v/>
      </c>
      <c r="GC152" s="3" t="str">
        <f t="shared" si="790"/>
        <v/>
      </c>
      <c r="GD152" s="3" t="str">
        <f t="shared" si="791"/>
        <v/>
      </c>
      <c r="GE152" s="3" t="str">
        <f t="shared" si="792"/>
        <v/>
      </c>
      <c r="GF152" s="3" t="str">
        <f t="shared" si="793"/>
        <v/>
      </c>
      <c r="GG152" s="3" t="str">
        <f t="shared" si="794"/>
        <v/>
      </c>
      <c r="GI152" s="9" t="str">
        <f t="shared" si="826"/>
        <v/>
      </c>
      <c r="GJ152" s="9" t="str">
        <f t="shared" si="795"/>
        <v/>
      </c>
      <c r="GK152" s="9" t="str">
        <f t="shared" si="796"/>
        <v/>
      </c>
      <c r="GL152" s="41" t="e">
        <f t="shared" si="797"/>
        <v>#DIV/0!</v>
      </c>
      <c r="GM152" s="41" t="e">
        <f t="shared" si="798"/>
        <v>#DIV/0!</v>
      </c>
      <c r="GN152" s="41" t="e">
        <f t="shared" si="678"/>
        <v>#N/A</v>
      </c>
      <c r="GO152" s="41" t="e">
        <f t="shared" si="679"/>
        <v>#N/A</v>
      </c>
      <c r="GP152" s="3" t="e">
        <f t="shared" si="799"/>
        <v>#NUM!</v>
      </c>
      <c r="GQ152" s="55" t="e">
        <f t="shared" si="680"/>
        <v>#NUM!</v>
      </c>
      <c r="GR152" s="55" t="e">
        <f t="shared" si="681"/>
        <v>#NUM!</v>
      </c>
      <c r="GS152" s="3" t="e">
        <f t="shared" si="682"/>
        <v>#NUM!</v>
      </c>
      <c r="GT152" s="3" t="e">
        <f t="shared" si="683"/>
        <v>#NUM!</v>
      </c>
      <c r="GU152" s="3" t="e">
        <f t="shared" si="684"/>
        <v>#NUM!</v>
      </c>
      <c r="GV152" s="3" t="e">
        <f t="shared" si="685"/>
        <v>#NUM!</v>
      </c>
      <c r="GX152" s="37" t="e">
        <f t="shared" si="686"/>
        <v>#NUM!</v>
      </c>
      <c r="GZ152" s="3" t="e">
        <f t="shared" si="687"/>
        <v>#NUM!</v>
      </c>
      <c r="HA152" s="3" t="e">
        <f t="shared" ca="1" si="827"/>
        <v>#NUM!</v>
      </c>
      <c r="HB152" s="2" t="e">
        <f t="shared" ca="1" si="830"/>
        <v>#NUM!</v>
      </c>
      <c r="HC152" s="2" t="e">
        <f t="shared" ca="1" si="834"/>
        <v>#NUM!</v>
      </c>
      <c r="HD152" s="39" t="e">
        <f t="shared" ca="1" si="800"/>
        <v>#NUM!</v>
      </c>
      <c r="HF152" s="3" t="str">
        <f t="shared" si="688"/>
        <v/>
      </c>
      <c r="HG152" s="3" t="str">
        <f t="shared" si="689"/>
        <v/>
      </c>
      <c r="HH152" s="3" t="str">
        <f t="shared" ca="1" si="843"/>
        <v xml:space="preserve"> </v>
      </c>
      <c r="HI152" s="3" t="str">
        <f t="shared" ca="1" si="844"/>
        <v/>
      </c>
      <c r="HJ152" s="3" t="str">
        <f t="shared" ca="1" si="844"/>
        <v/>
      </c>
      <c r="HK152" s="3" t="str">
        <f t="shared" ca="1" si="844"/>
        <v/>
      </c>
      <c r="HL152" s="3" t="str">
        <f t="shared" ca="1" si="839"/>
        <v/>
      </c>
      <c r="HM152" s="3" t="str">
        <f t="shared" ca="1" si="839"/>
        <v/>
      </c>
      <c r="HN152" s="3" t="str">
        <f t="shared" ca="1" si="839"/>
        <v/>
      </c>
      <c r="HO152" s="3" t="str">
        <f t="shared" ca="1" si="839"/>
        <v/>
      </c>
      <c r="HP152" s="37" t="e">
        <f t="shared" ca="1" si="690"/>
        <v>#N/A</v>
      </c>
      <c r="HQ152" s="3" t="str">
        <f t="shared" ca="1" si="845"/>
        <v xml:space="preserve"> </v>
      </c>
      <c r="HR152" s="3" t="str">
        <f t="shared" ca="1" si="846"/>
        <v/>
      </c>
      <c r="HS152" s="3" t="str">
        <f t="shared" ca="1" si="846"/>
        <v/>
      </c>
      <c r="HT152" s="3" t="str">
        <f t="shared" ca="1" si="846"/>
        <v/>
      </c>
      <c r="HU152" s="3" t="str">
        <f t="shared" ca="1" si="840"/>
        <v/>
      </c>
      <c r="HV152" s="3" t="str">
        <f t="shared" ca="1" si="840"/>
        <v/>
      </c>
      <c r="HW152" s="3" t="str">
        <f t="shared" ca="1" si="840"/>
        <v/>
      </c>
      <c r="HX152" s="3" t="str">
        <f t="shared" ca="1" si="840"/>
        <v/>
      </c>
      <c r="HY152" s="37" t="e">
        <f t="shared" ca="1" si="691"/>
        <v>#N/A</v>
      </c>
      <c r="IA152" s="3" t="e">
        <f t="shared" ca="1" si="801"/>
        <v>#NUM!</v>
      </c>
      <c r="IB152" s="3" t="e">
        <f t="shared" ca="1" si="828"/>
        <v>#NUM!</v>
      </c>
      <c r="IC152" s="2" t="e">
        <f t="shared" ca="1" si="802"/>
        <v>#NUM!</v>
      </c>
      <c r="ID152" s="37" t="e">
        <f t="shared" ca="1" si="692"/>
        <v>#NUM!</v>
      </c>
      <c r="IE152" s="3" t="e">
        <f t="shared" ca="1" si="803"/>
        <v>#NUM!</v>
      </c>
      <c r="IF152" s="3" t="e">
        <f t="shared" ca="1" si="804"/>
        <v>#NUM!</v>
      </c>
      <c r="IG152" s="2" t="e">
        <f t="shared" ca="1" si="805"/>
        <v>#NUM!</v>
      </c>
      <c r="IH152" s="37" t="e">
        <f t="shared" ca="1" si="693"/>
        <v>#NUM!</v>
      </c>
      <c r="II152" s="3" t="e">
        <f t="shared" si="806"/>
        <v>#N/A</v>
      </c>
      <c r="IJ152" s="3" t="e">
        <f t="shared" si="807"/>
        <v>#N/A</v>
      </c>
      <c r="IK152" s="3" t="e">
        <f t="shared" ca="1" si="857"/>
        <v>#N/A</v>
      </c>
      <c r="IL152" s="3" t="e">
        <f t="shared" ca="1" si="858"/>
        <v>#N/A</v>
      </c>
      <c r="IM152" s="3" t="e">
        <f t="shared" ca="1" si="858"/>
        <v>#N/A</v>
      </c>
      <c r="IN152" s="3" t="e">
        <f t="shared" ca="1" si="858"/>
        <v>#N/A</v>
      </c>
      <c r="IO152" s="3" t="e">
        <f t="shared" ca="1" si="851"/>
        <v>#N/A</v>
      </c>
      <c r="IP152" s="3" t="e">
        <f t="shared" ca="1" si="851"/>
        <v>#N/A</v>
      </c>
      <c r="IQ152" s="3" t="e">
        <f t="shared" ca="1" si="851"/>
        <v>#N/A</v>
      </c>
      <c r="IR152" s="3" t="e">
        <f t="shared" ca="1" si="851"/>
        <v>#N/A</v>
      </c>
      <c r="IS152" s="3" t="e">
        <f t="shared" ca="1" si="852"/>
        <v>#N/A</v>
      </c>
      <c r="IT152" s="3" t="e">
        <f t="shared" ca="1" si="852"/>
        <v>#N/A</v>
      </c>
      <c r="IU152" s="3" t="e">
        <f t="shared" ca="1" si="852"/>
        <v>#N/A</v>
      </c>
      <c r="IV152" s="3" t="e">
        <f t="shared" ca="1" si="852"/>
        <v>#N/A</v>
      </c>
      <c r="IW152" s="3" t="e">
        <f t="shared" ca="1" si="853"/>
        <v>#N/A</v>
      </c>
      <c r="IX152" s="3" t="e">
        <f t="shared" ca="1" si="853"/>
        <v>#N/A</v>
      </c>
      <c r="IY152" s="3" t="e">
        <f t="shared" ca="1" si="853"/>
        <v>#N/A</v>
      </c>
      <c r="IZ152" s="37" t="e">
        <f t="shared" ca="1" si="694"/>
        <v>#N/A</v>
      </c>
      <c r="JB152" s="3" t="str">
        <f t="shared" si="808"/>
        <v/>
      </c>
      <c r="JC152" s="55" t="e">
        <f t="shared" si="695"/>
        <v>#NUM!</v>
      </c>
      <c r="JD152" s="41" t="e">
        <f t="shared" si="809"/>
        <v>#NUM!</v>
      </c>
      <c r="JE152" s="41" t="e">
        <f t="shared" si="810"/>
        <v>#NUM!</v>
      </c>
      <c r="JF152" s="3" t="e">
        <f t="shared" si="811"/>
        <v>#NUM!</v>
      </c>
      <c r="JG152" s="41" t="e">
        <f t="shared" si="812"/>
        <v>#NUM!</v>
      </c>
      <c r="JH152" s="41" t="e">
        <f t="shared" si="813"/>
        <v>#NUM!</v>
      </c>
      <c r="JJ152" s="37" t="e">
        <f t="shared" si="814"/>
        <v>#NUM!</v>
      </c>
      <c r="JL152" s="3" t="e">
        <f t="shared" si="815"/>
        <v>#NUM!</v>
      </c>
      <c r="JM152" s="3" t="e">
        <f t="shared" ca="1" si="829"/>
        <v>#NUM!</v>
      </c>
      <c r="JP152" s="37" t="e">
        <f t="shared" ca="1" si="816"/>
        <v>#NUM!</v>
      </c>
      <c r="JR152" s="37" t="str">
        <f t="shared" si="817"/>
        <v/>
      </c>
      <c r="JS152" s="3" t="str">
        <f t="shared" si="818"/>
        <v/>
      </c>
      <c r="JT152" s="3" t="str">
        <f t="shared" ca="1" si="847"/>
        <v xml:space="preserve"> </v>
      </c>
      <c r="JU152" s="3" t="str">
        <f t="shared" ca="1" si="848"/>
        <v/>
      </c>
      <c r="JV152" s="3" t="str">
        <f t="shared" ca="1" si="848"/>
        <v/>
      </c>
      <c r="JW152" s="3" t="str">
        <f t="shared" ca="1" si="848"/>
        <v/>
      </c>
      <c r="JX152" s="3" t="str">
        <f t="shared" ca="1" si="841"/>
        <v/>
      </c>
      <c r="JY152" s="3" t="str">
        <f t="shared" ca="1" si="841"/>
        <v/>
      </c>
      <c r="JZ152" s="3" t="str">
        <f t="shared" ca="1" si="841"/>
        <v/>
      </c>
      <c r="KA152" s="3" t="str">
        <f t="shared" ca="1" si="841"/>
        <v/>
      </c>
      <c r="KB152" s="3" t="e">
        <f t="shared" ca="1" si="819"/>
        <v>#N/A</v>
      </c>
      <c r="KC152" s="3" t="str">
        <f t="shared" ca="1" si="849"/>
        <v xml:space="preserve"> </v>
      </c>
      <c r="KD152" s="3" t="str">
        <f t="shared" ca="1" si="850"/>
        <v/>
      </c>
      <c r="KE152" s="3" t="str">
        <f t="shared" ca="1" si="850"/>
        <v/>
      </c>
      <c r="KF152" s="3" t="str">
        <f t="shared" ca="1" si="850"/>
        <v/>
      </c>
      <c r="KG152" s="3" t="str">
        <f t="shared" ca="1" si="842"/>
        <v/>
      </c>
      <c r="KH152" s="3" t="str">
        <f t="shared" ca="1" si="842"/>
        <v/>
      </c>
      <c r="KI152" s="3" t="str">
        <f t="shared" ca="1" si="842"/>
        <v/>
      </c>
      <c r="KJ152" s="3" t="str">
        <f t="shared" ca="1" si="842"/>
        <v/>
      </c>
      <c r="KK152" s="3" t="e">
        <f t="shared" ca="1" si="820"/>
        <v>#N/A</v>
      </c>
      <c r="KU152" s="3" t="e">
        <f t="shared" si="821"/>
        <v>#NUM!</v>
      </c>
      <c r="KV152" s="3" t="e">
        <f t="shared" si="822"/>
        <v>#NUM!</v>
      </c>
      <c r="KW152" s="3" t="e">
        <f t="shared" ca="1" si="859"/>
        <v>#NUM!</v>
      </c>
      <c r="KX152" s="3" t="e">
        <f t="shared" ca="1" si="860"/>
        <v>#NUM!</v>
      </c>
      <c r="KY152" s="3" t="e">
        <f t="shared" ca="1" si="860"/>
        <v>#NUM!</v>
      </c>
      <c r="KZ152" s="3" t="e">
        <f t="shared" ca="1" si="860"/>
        <v>#NUM!</v>
      </c>
      <c r="LA152" s="3" t="e">
        <f t="shared" ca="1" si="854"/>
        <v>#NUM!</v>
      </c>
      <c r="LB152" s="3" t="e">
        <f t="shared" ca="1" si="854"/>
        <v>#NUM!</v>
      </c>
      <c r="LC152" s="3" t="e">
        <f t="shared" ca="1" si="854"/>
        <v>#NUM!</v>
      </c>
      <c r="LD152" s="3" t="e">
        <f t="shared" ca="1" si="854"/>
        <v>#NUM!</v>
      </c>
      <c r="LE152" s="3" t="e">
        <f t="shared" ca="1" si="855"/>
        <v>#NUM!</v>
      </c>
      <c r="LF152" s="3" t="e">
        <f t="shared" ca="1" si="855"/>
        <v>#NUM!</v>
      </c>
      <c r="LG152" s="3" t="e">
        <f t="shared" ca="1" si="855"/>
        <v>#NUM!</v>
      </c>
      <c r="LH152" s="3" t="e">
        <f t="shared" ca="1" si="855"/>
        <v>#NUM!</v>
      </c>
      <c r="LI152" s="3" t="e">
        <f t="shared" ca="1" si="856"/>
        <v>#NUM!</v>
      </c>
      <c r="LJ152" s="3" t="e">
        <f t="shared" ca="1" si="856"/>
        <v>#NUM!</v>
      </c>
      <c r="LK152" s="3" t="e">
        <f t="shared" ca="1" si="856"/>
        <v>#NUM!</v>
      </c>
      <c r="LL152" s="37" t="e">
        <f t="shared" ca="1" si="696"/>
        <v>#NUM!</v>
      </c>
    </row>
    <row r="153" spans="1:324" s="3" customFormat="1">
      <c r="A153" s="42" t="e">
        <f>IF(D153="","",Data!C161)</f>
        <v>#N/A</v>
      </c>
      <c r="B153" s="5" t="e">
        <f>IF(D153="","",Data!B161)</f>
        <v>#N/A</v>
      </c>
      <c r="C153" s="3">
        <v>145</v>
      </c>
      <c r="D153" s="3" t="e">
        <f>IF(Data!C161="", NA(), Data!C161)</f>
        <v>#N/A</v>
      </c>
      <c r="E153" s="3" t="str">
        <f>IF(Data!C161="", " ", Data!D161)</f>
        <v xml:space="preserve"> </v>
      </c>
      <c r="F153" s="3" t="str">
        <f>IF(E153=" "," ",Data!F$26)</f>
        <v xml:space="preserve"> </v>
      </c>
      <c r="G153" s="3" t="str">
        <f>IF($C153&lt;Data!$F$37,"x"," ")</f>
        <v xml:space="preserve"> </v>
      </c>
      <c r="H153" s="3" t="e">
        <f>IF(I153="",#REF!,I153)</f>
        <v>#N/A</v>
      </c>
      <c r="I153" s="2" t="e">
        <f t="shared" si="697"/>
        <v>#N/A</v>
      </c>
      <c r="J153" s="3" t="str">
        <f>IF(AND(Data!$F$37&lt;&gt;""),IF(AD153=$E153,1,""))</f>
        <v/>
      </c>
      <c r="K153" s="3">
        <f>IF(AND(Data!$F$40&lt;&gt;""),IF(AE153=$E153,2,""))</f>
        <v>2</v>
      </c>
      <c r="L153" s="3" t="str">
        <f>IF(AND(Data!$F$43&lt;&gt;""),IF(AF153=$E153,3,""))</f>
        <v/>
      </c>
      <c r="M153" s="3" t="str">
        <f>IF(AND(Data!$F$46&lt;&gt;""),IF(AG153=$E153,4,""))</f>
        <v/>
      </c>
      <c r="N153" s="3" t="str">
        <f>IF(AND(Data!$F$49&lt;&gt;""),IF(AH153=$E153,5,""))</f>
        <v/>
      </c>
      <c r="O153" s="3" t="str">
        <f>IF(AND(Calc!$LQ$3&lt;&gt;""),IF(AI153=$E153,6,""))</f>
        <v/>
      </c>
      <c r="P153" s="3">
        <f t="shared" si="698"/>
        <v>2</v>
      </c>
      <c r="Q153" s="3">
        <f t="shared" si="699"/>
        <v>2</v>
      </c>
      <c r="R153" s="3" t="str">
        <f t="shared" si="700"/>
        <v/>
      </c>
      <c r="S153" s="3" t="str">
        <f t="shared" si="701"/>
        <v/>
      </c>
      <c r="T153" s="3" t="str">
        <f t="shared" si="702"/>
        <v/>
      </c>
      <c r="U153" s="3">
        <f t="shared" si="703"/>
        <v>2</v>
      </c>
      <c r="V153" s="3">
        <f t="shared" si="704"/>
        <v>2</v>
      </c>
      <c r="W153" s="3" t="str">
        <f t="shared" si="705"/>
        <v/>
      </c>
      <c r="X153" s="3" t="str">
        <f t="shared" si="706"/>
        <v/>
      </c>
      <c r="Y153" s="3">
        <f t="shared" si="707"/>
        <v>2</v>
      </c>
      <c r="Z153" s="3">
        <f t="shared" si="708"/>
        <v>2</v>
      </c>
      <c r="AA153" s="3" t="str">
        <f t="shared" si="709"/>
        <v/>
      </c>
      <c r="AB153" s="3">
        <f t="shared" si="710"/>
        <v>2</v>
      </c>
      <c r="AC153" s="49">
        <f t="shared" si="711"/>
        <v>2</v>
      </c>
      <c r="AD153" s="3" t="str">
        <f>IF($C153&lt;Data!$F$37,E153,"")</f>
        <v/>
      </c>
      <c r="AE153" s="3" t="str">
        <f>IF(AND($C153&gt;=Data!$F$37),IF($C153&lt;Data!$F$40,E153,""))</f>
        <v xml:space="preserve"> </v>
      </c>
      <c r="AF153" s="3" t="b">
        <f>IF(AND($C153&gt;=Data!$F$40),IF($C153&lt;Data!$F$43,E153,""))</f>
        <v>0</v>
      </c>
      <c r="AG153" s="3" t="b">
        <f>IF(AND($C153&gt;=Data!$F$43),IF($C153&lt;Data!$F$46,E153,""))</f>
        <v>0</v>
      </c>
      <c r="AH153" s="3" t="b">
        <f>IF(AND($C153&gt;=Data!$F$46),IF($C153&lt;Data!$F$49,E153,""))</f>
        <v>0</v>
      </c>
      <c r="AI153" s="3" t="b">
        <f>IF(AND($C153&gt;=Data!$F$49),IF($C153&lt;=Calc!$LQ$3,E153,""))</f>
        <v>0</v>
      </c>
      <c r="AJ153" s="3" t="str">
        <f t="shared" si="643"/>
        <v xml:space="preserve"> </v>
      </c>
      <c r="AK153" s="3" t="str">
        <f t="shared" si="644"/>
        <v/>
      </c>
      <c r="AL153" s="3" t="e">
        <f t="shared" si="712"/>
        <v>#NUM!</v>
      </c>
      <c r="AM153" s="3" t="str">
        <f t="shared" si="713"/>
        <v/>
      </c>
      <c r="AN153" s="3" t="str">
        <f t="shared" si="714"/>
        <v/>
      </c>
      <c r="AO153" s="3" t="str">
        <f t="shared" si="715"/>
        <v/>
      </c>
      <c r="AP153" s="3" t="str">
        <f t="shared" si="716"/>
        <v/>
      </c>
      <c r="AQ153" s="3" t="e">
        <f t="shared" si="632"/>
        <v>#NUM!</v>
      </c>
      <c r="AR153" s="3" t="e">
        <f t="shared" si="633"/>
        <v>#NUM!</v>
      </c>
      <c r="AS153" s="3" t="str">
        <f t="shared" si="634"/>
        <v/>
      </c>
      <c r="AT153" s="3" t="str">
        <f t="shared" si="717"/>
        <v/>
      </c>
      <c r="AU153" s="3" t="str">
        <f t="shared" si="718"/>
        <v/>
      </c>
      <c r="AV153" s="3" t="e">
        <f t="shared" si="719"/>
        <v>#NUM!</v>
      </c>
      <c r="AW153" s="3" t="e">
        <f t="shared" si="720"/>
        <v>#NUM!</v>
      </c>
      <c r="AX153" s="3" t="str">
        <f t="shared" si="721"/>
        <v/>
      </c>
      <c r="AY153" s="3" t="str">
        <f t="shared" si="722"/>
        <v/>
      </c>
      <c r="AZ153" s="3" t="e">
        <f t="shared" si="723"/>
        <v>#NUM!</v>
      </c>
      <c r="BA153" s="3" t="e">
        <f t="shared" si="724"/>
        <v>#NUM!</v>
      </c>
      <c r="BB153" s="3" t="str">
        <f t="shared" si="725"/>
        <v/>
      </c>
      <c r="BC153" s="3" t="e">
        <f t="shared" si="726"/>
        <v>#NUM!</v>
      </c>
      <c r="BD153" s="3" t="e">
        <f t="shared" si="727"/>
        <v>#NUM!</v>
      </c>
      <c r="BE153" s="3" t="e">
        <f t="shared" si="728"/>
        <v>#NUM!</v>
      </c>
      <c r="BF153" s="9" t="e">
        <f t="shared" si="645"/>
        <v>#N/A</v>
      </c>
      <c r="BG153" s="3" t="e">
        <f t="shared" si="646"/>
        <v>#N/A</v>
      </c>
      <c r="BH153" s="3" t="e">
        <f t="shared" si="861"/>
        <v>#N/A</v>
      </c>
      <c r="BI153" s="3" t="e">
        <f t="shared" si="729"/>
        <v>#NUM!</v>
      </c>
      <c r="BJ153" s="44" t="str">
        <f t="shared" si="730"/>
        <v/>
      </c>
      <c r="BK153" s="52">
        <f t="shared" si="647"/>
        <v>2</v>
      </c>
      <c r="BL153" s="52" t="str">
        <f t="shared" ca="1" si="835"/>
        <v xml:space="preserve"> </v>
      </c>
      <c r="BM153" s="52" t="str">
        <f t="shared" ca="1" si="836"/>
        <v xml:space="preserve"> </v>
      </c>
      <c r="BN153" s="52" t="str">
        <f t="shared" ca="1" si="836"/>
        <v xml:space="preserve"> </v>
      </c>
      <c r="BO153" s="52" t="str">
        <f t="shared" ca="1" si="836"/>
        <v xml:space="preserve"> </v>
      </c>
      <c r="BP153" s="52" t="str">
        <f t="shared" ca="1" si="831"/>
        <v xml:space="preserve"> </v>
      </c>
      <c r="BQ153" s="52" t="str">
        <f t="shared" ca="1" si="831"/>
        <v xml:space="preserve"> </v>
      </c>
      <c r="BR153" s="52" t="e">
        <f t="shared" ca="1" si="648"/>
        <v>#N/A</v>
      </c>
      <c r="BS153" s="52"/>
      <c r="BT153" s="3" t="str">
        <f t="shared" si="649"/>
        <v/>
      </c>
      <c r="BU153" s="3">
        <f t="shared" si="650"/>
        <v>0</v>
      </c>
      <c r="BV153" s="3">
        <f t="shared" si="731"/>
        <v>1</v>
      </c>
      <c r="BW153" s="3">
        <f t="shared" si="732"/>
        <v>0</v>
      </c>
      <c r="BX153" s="3" t="str">
        <f t="shared" ca="1" si="651"/>
        <v xml:space="preserve"> </v>
      </c>
      <c r="BY153" s="3" t="str">
        <f t="shared" ca="1" si="837"/>
        <v/>
      </c>
      <c r="BZ153" s="3" t="str">
        <f t="shared" ca="1" si="837"/>
        <v/>
      </c>
      <c r="CA153" s="3" t="str">
        <f t="shared" ca="1" si="837"/>
        <v/>
      </c>
      <c r="CB153" s="3" t="str">
        <f t="shared" ca="1" si="832"/>
        <v/>
      </c>
      <c r="CC153" s="3" t="str">
        <f t="shared" ca="1" si="832"/>
        <v/>
      </c>
      <c r="CD153" s="3" t="str">
        <f t="shared" ca="1" si="652"/>
        <v/>
      </c>
      <c r="CE153" s="3" t="str">
        <f t="shared" ca="1" si="653"/>
        <v/>
      </c>
      <c r="CF153" s="3" t="str">
        <f t="shared" si="654"/>
        <v/>
      </c>
      <c r="CG153" s="37" t="e">
        <f t="shared" ca="1" si="655"/>
        <v>#N/A</v>
      </c>
      <c r="CH153" s="3" t="str">
        <f t="shared" si="656"/>
        <v/>
      </c>
      <c r="CI153" s="3">
        <f t="shared" si="733"/>
        <v>0</v>
      </c>
      <c r="CJ153" s="3">
        <f t="shared" si="823"/>
        <v>1</v>
      </c>
      <c r="CK153" s="3">
        <f t="shared" si="734"/>
        <v>0</v>
      </c>
      <c r="CL153" s="3" t="str">
        <f t="shared" ca="1" si="657"/>
        <v xml:space="preserve"> </v>
      </c>
      <c r="CM153" s="3" t="str">
        <f t="shared" ca="1" si="838"/>
        <v/>
      </c>
      <c r="CN153" s="3" t="str">
        <f t="shared" ca="1" si="838"/>
        <v/>
      </c>
      <c r="CO153" s="3" t="str">
        <f t="shared" ca="1" si="838"/>
        <v/>
      </c>
      <c r="CP153" s="3" t="str">
        <f t="shared" ca="1" si="833"/>
        <v/>
      </c>
      <c r="CQ153" s="3" t="str">
        <f t="shared" ca="1" si="833"/>
        <v/>
      </c>
      <c r="CR153" s="3" t="str">
        <f t="shared" ca="1" si="735"/>
        <v/>
      </c>
      <c r="CS153" s="3" t="str">
        <f t="shared" ca="1" si="658"/>
        <v/>
      </c>
      <c r="CT153" s="3" t="str">
        <f t="shared" si="736"/>
        <v/>
      </c>
      <c r="CU153" s="37" t="e">
        <f t="shared" ca="1" si="737"/>
        <v>#N/A</v>
      </c>
      <c r="CW153" s="3" t="str">
        <f t="shared" ca="1" si="738"/>
        <v/>
      </c>
      <c r="CX153" s="3">
        <f t="shared" ca="1" si="824"/>
        <v>0</v>
      </c>
      <c r="CY153" s="2">
        <f t="shared" ca="1" si="739"/>
        <v>0</v>
      </c>
      <c r="CZ153" s="3" t="str">
        <f t="shared" ca="1" si="659"/>
        <v/>
      </c>
      <c r="DA153" s="3" t="str">
        <f t="shared" ca="1" si="660"/>
        <v/>
      </c>
      <c r="DB153" s="3" t="str">
        <f t="shared" ca="1" si="661"/>
        <v/>
      </c>
      <c r="DC153" s="3" t="str">
        <f t="shared" ca="1" si="662"/>
        <v/>
      </c>
      <c r="DD153" s="37" t="e">
        <f t="shared" ca="1" si="663"/>
        <v>#N/A</v>
      </c>
      <c r="DE153" s="3" t="str">
        <f t="shared" ca="1" si="740"/>
        <v/>
      </c>
      <c r="DF153" s="3">
        <f t="shared" ca="1" si="825"/>
        <v>0</v>
      </c>
      <c r="DG153" s="2">
        <f t="shared" ca="1" si="741"/>
        <v>0</v>
      </c>
      <c r="DH153" s="3" t="str">
        <f t="shared" ca="1" si="664"/>
        <v/>
      </c>
      <c r="DI153" s="3" t="str">
        <f t="shared" ca="1" si="568"/>
        <v/>
      </c>
      <c r="DJ153" s="3" t="str">
        <f t="shared" ca="1" si="665"/>
        <v/>
      </c>
      <c r="DK153" s="3" t="str">
        <f t="shared" ca="1" si="742"/>
        <v/>
      </c>
      <c r="DL153" s="37" t="e">
        <f t="shared" ca="1" si="666"/>
        <v>#N/A</v>
      </c>
      <c r="DN153" s="2" t="str">
        <f t="shared" si="667"/>
        <v xml:space="preserve"> </v>
      </c>
      <c r="DO153" s="3" t="str">
        <f t="shared" si="743"/>
        <v xml:space="preserve"> </v>
      </c>
      <c r="DP153" s="3" t="str">
        <f t="shared" si="744"/>
        <v xml:space="preserve"> </v>
      </c>
      <c r="DT153" s="37" t="e">
        <f t="shared" si="668"/>
        <v>#N/A</v>
      </c>
      <c r="DU153" s="7">
        <v>146</v>
      </c>
      <c r="DV153" s="7">
        <v>61</v>
      </c>
      <c r="DW153" s="7">
        <v>85</v>
      </c>
      <c r="DX153" s="7"/>
      <c r="DY153" s="7" t="e">
        <f t="shared" si="669"/>
        <v>#NUM!</v>
      </c>
      <c r="DZ153" s="7" t="e">
        <f t="shared" si="670"/>
        <v>#NUM!</v>
      </c>
      <c r="EA153" s="7" t="e">
        <f t="shared" si="671"/>
        <v>#NUM!</v>
      </c>
      <c r="EB153" s="7" t="e">
        <f t="shared" si="745"/>
        <v>#NUM!</v>
      </c>
      <c r="EC153" s="3" t="e">
        <f t="shared" si="672"/>
        <v>#NUM!</v>
      </c>
      <c r="ED153" s="3" t="str">
        <f t="shared" si="746"/>
        <v/>
      </c>
      <c r="EE153" s="3" t="e">
        <f t="shared" si="747"/>
        <v>#DIV/0!</v>
      </c>
      <c r="EF153" s="3" t="str">
        <f t="shared" si="748"/>
        <v/>
      </c>
      <c r="EG153" s="3" t="str">
        <f t="shared" si="749"/>
        <v/>
      </c>
      <c r="EH153" s="3" t="str">
        <f t="shared" si="750"/>
        <v/>
      </c>
      <c r="EI153" s="3" t="str">
        <f t="shared" si="751"/>
        <v/>
      </c>
      <c r="EJ153" s="3" t="e">
        <f t="shared" si="752"/>
        <v>#DIV/0!</v>
      </c>
      <c r="EK153" s="3" t="e">
        <f t="shared" si="753"/>
        <v>#DIV/0!</v>
      </c>
      <c r="EL153" s="3" t="str">
        <f t="shared" si="754"/>
        <v/>
      </c>
      <c r="EM153" s="3" t="str">
        <f t="shared" si="755"/>
        <v/>
      </c>
      <c r="EN153" s="3" t="str">
        <f t="shared" si="756"/>
        <v/>
      </c>
      <c r="EO153" s="3" t="e">
        <f t="shared" si="757"/>
        <v>#DIV/0!</v>
      </c>
      <c r="EP153" s="3" t="e">
        <f t="shared" si="758"/>
        <v>#DIV/0!</v>
      </c>
      <c r="EQ153" s="3" t="str">
        <f t="shared" si="759"/>
        <v/>
      </c>
      <c r="ER153" s="3" t="str">
        <f t="shared" si="760"/>
        <v/>
      </c>
      <c r="ES153" s="3" t="e">
        <f t="shared" si="761"/>
        <v>#DIV/0!</v>
      </c>
      <c r="ET153" s="3" t="e">
        <f t="shared" si="762"/>
        <v>#DIV/0!</v>
      </c>
      <c r="EU153" s="3" t="str">
        <f t="shared" si="763"/>
        <v/>
      </c>
      <c r="EV153" s="3" t="e">
        <f t="shared" si="764"/>
        <v>#DIV/0!</v>
      </c>
      <c r="EW153" s="3" t="e">
        <f t="shared" si="765"/>
        <v>#DIV/0!</v>
      </c>
      <c r="EX153" s="3" t="e">
        <f t="shared" si="766"/>
        <v>#NUM!</v>
      </c>
      <c r="EZ153" s="40">
        <f t="shared" si="673"/>
        <v>1</v>
      </c>
      <c r="FA153" s="9" t="e">
        <f t="shared" si="674"/>
        <v>#NUM!</v>
      </c>
      <c r="FB153" s="9" t="e">
        <f t="shared" si="675"/>
        <v>#N/A</v>
      </c>
      <c r="FC153" s="9" t="e">
        <f t="shared" si="676"/>
        <v>#N/A</v>
      </c>
      <c r="FD153" s="9" t="e">
        <f t="shared" si="677"/>
        <v>#N/A</v>
      </c>
      <c r="FE153" s="3" t="e">
        <f t="shared" si="767"/>
        <v>#NUM!</v>
      </c>
      <c r="FG153" s="3" t="str">
        <f t="shared" si="768"/>
        <v/>
      </c>
      <c r="FH153" s="3" t="e">
        <f t="shared" si="769"/>
        <v>#DIV/0!</v>
      </c>
      <c r="FI153" s="3" t="str">
        <f t="shared" si="770"/>
        <v/>
      </c>
      <c r="FJ153" s="3" t="str">
        <f t="shared" si="771"/>
        <v/>
      </c>
      <c r="FK153" s="3" t="str">
        <f t="shared" si="772"/>
        <v/>
      </c>
      <c r="FL153" s="3" t="str">
        <f t="shared" si="773"/>
        <v/>
      </c>
      <c r="FM153" s="3" t="e">
        <f t="shared" si="774"/>
        <v>#DIV/0!</v>
      </c>
      <c r="FN153" s="3" t="e">
        <f t="shared" si="775"/>
        <v>#DIV/0!</v>
      </c>
      <c r="FO153" s="3" t="str">
        <f t="shared" si="776"/>
        <v/>
      </c>
      <c r="FP153" s="3" t="str">
        <f t="shared" si="777"/>
        <v/>
      </c>
      <c r="FQ153" s="3" t="str">
        <f t="shared" si="778"/>
        <v/>
      </c>
      <c r="FR153" s="3" t="e">
        <f t="shared" si="779"/>
        <v>#DIV/0!</v>
      </c>
      <c r="FS153" s="3" t="e">
        <f t="shared" si="780"/>
        <v>#DIV/0!</v>
      </c>
      <c r="FT153" s="3" t="str">
        <f t="shared" si="781"/>
        <v/>
      </c>
      <c r="FU153" s="3" t="str">
        <f t="shared" si="782"/>
        <v/>
      </c>
      <c r="FV153" s="3" t="e">
        <f t="shared" si="783"/>
        <v>#DIV/0!</v>
      </c>
      <c r="FW153" s="3" t="e">
        <f t="shared" si="784"/>
        <v>#DIV/0!</v>
      </c>
      <c r="FX153" s="3" t="str">
        <f t="shared" si="785"/>
        <v/>
      </c>
      <c r="FY153" s="3" t="e">
        <f t="shared" si="786"/>
        <v>#DIV/0!</v>
      </c>
      <c r="FZ153" s="3" t="e">
        <f t="shared" si="787"/>
        <v>#DIV/0!</v>
      </c>
      <c r="GA153" s="3" t="e">
        <f t="shared" si="788"/>
        <v>#NUM!</v>
      </c>
      <c r="GB153" s="3" t="str">
        <f t="shared" si="789"/>
        <v/>
      </c>
      <c r="GC153" s="3" t="str">
        <f t="shared" si="790"/>
        <v/>
      </c>
      <c r="GD153" s="3" t="str">
        <f t="shared" si="791"/>
        <v/>
      </c>
      <c r="GE153" s="3" t="str">
        <f t="shared" si="792"/>
        <v/>
      </c>
      <c r="GF153" s="3" t="str">
        <f t="shared" si="793"/>
        <v/>
      </c>
      <c r="GG153" s="3" t="str">
        <f t="shared" si="794"/>
        <v/>
      </c>
      <c r="GI153" s="9" t="str">
        <f t="shared" si="826"/>
        <v/>
      </c>
      <c r="GJ153" s="9" t="str">
        <f t="shared" si="795"/>
        <v/>
      </c>
      <c r="GK153" s="9" t="str">
        <f t="shared" si="796"/>
        <v/>
      </c>
      <c r="GL153" s="41" t="e">
        <f t="shared" si="797"/>
        <v>#DIV/0!</v>
      </c>
      <c r="GM153" s="41" t="e">
        <f t="shared" si="798"/>
        <v>#DIV/0!</v>
      </c>
      <c r="GN153" s="41" t="e">
        <f t="shared" si="678"/>
        <v>#N/A</v>
      </c>
      <c r="GO153" s="41" t="e">
        <f t="shared" si="679"/>
        <v>#N/A</v>
      </c>
      <c r="GP153" s="3" t="e">
        <f t="shared" si="799"/>
        <v>#NUM!</v>
      </c>
      <c r="GQ153" s="55" t="e">
        <f t="shared" si="680"/>
        <v>#NUM!</v>
      </c>
      <c r="GR153" s="55" t="e">
        <f t="shared" si="681"/>
        <v>#NUM!</v>
      </c>
      <c r="GS153" s="3" t="e">
        <f t="shared" si="682"/>
        <v>#NUM!</v>
      </c>
      <c r="GT153" s="3" t="e">
        <f t="shared" si="683"/>
        <v>#NUM!</v>
      </c>
      <c r="GU153" s="3" t="e">
        <f t="shared" si="684"/>
        <v>#NUM!</v>
      </c>
      <c r="GV153" s="3" t="e">
        <f t="shared" si="685"/>
        <v>#NUM!</v>
      </c>
      <c r="GX153" s="37" t="e">
        <f t="shared" si="686"/>
        <v>#NUM!</v>
      </c>
      <c r="GZ153" s="3" t="e">
        <f t="shared" si="687"/>
        <v>#NUM!</v>
      </c>
      <c r="HA153" s="3" t="e">
        <f t="shared" ca="1" si="827"/>
        <v>#NUM!</v>
      </c>
      <c r="HB153" s="2" t="e">
        <f t="shared" ca="1" si="830"/>
        <v>#NUM!</v>
      </c>
      <c r="HC153" s="2" t="e">
        <f t="shared" ca="1" si="834"/>
        <v>#NUM!</v>
      </c>
      <c r="HD153" s="39" t="e">
        <f t="shared" ca="1" si="800"/>
        <v>#NUM!</v>
      </c>
      <c r="HF153" s="3" t="str">
        <f t="shared" si="688"/>
        <v/>
      </c>
      <c r="HG153" s="3" t="str">
        <f t="shared" si="689"/>
        <v/>
      </c>
      <c r="HH153" s="3" t="str">
        <f t="shared" ca="1" si="843"/>
        <v xml:space="preserve"> </v>
      </c>
      <c r="HI153" s="3" t="str">
        <f t="shared" ca="1" si="844"/>
        <v/>
      </c>
      <c r="HJ153" s="3" t="str">
        <f t="shared" ca="1" si="844"/>
        <v/>
      </c>
      <c r="HK153" s="3" t="str">
        <f t="shared" ca="1" si="844"/>
        <v/>
      </c>
      <c r="HL153" s="3" t="str">
        <f t="shared" ca="1" si="839"/>
        <v/>
      </c>
      <c r="HM153" s="3" t="str">
        <f t="shared" ca="1" si="839"/>
        <v/>
      </c>
      <c r="HN153" s="3" t="str">
        <f t="shared" ca="1" si="839"/>
        <v/>
      </c>
      <c r="HO153" s="3" t="str">
        <f t="shared" ca="1" si="839"/>
        <v/>
      </c>
      <c r="HP153" s="37" t="e">
        <f t="shared" ca="1" si="690"/>
        <v>#N/A</v>
      </c>
      <c r="HQ153" s="3" t="str">
        <f t="shared" ca="1" si="845"/>
        <v xml:space="preserve"> </v>
      </c>
      <c r="HR153" s="3" t="str">
        <f t="shared" ca="1" si="846"/>
        <v/>
      </c>
      <c r="HS153" s="3" t="str">
        <f t="shared" ca="1" si="846"/>
        <v/>
      </c>
      <c r="HT153" s="3" t="str">
        <f t="shared" ca="1" si="846"/>
        <v/>
      </c>
      <c r="HU153" s="3" t="str">
        <f t="shared" ca="1" si="840"/>
        <v/>
      </c>
      <c r="HV153" s="3" t="str">
        <f t="shared" ca="1" si="840"/>
        <v/>
      </c>
      <c r="HW153" s="3" t="str">
        <f t="shared" ca="1" si="840"/>
        <v/>
      </c>
      <c r="HX153" s="3" t="str">
        <f t="shared" ca="1" si="840"/>
        <v/>
      </c>
      <c r="HY153" s="37" t="e">
        <f t="shared" ca="1" si="691"/>
        <v>#N/A</v>
      </c>
      <c r="IA153" s="3" t="e">
        <f t="shared" ca="1" si="801"/>
        <v>#NUM!</v>
      </c>
      <c r="IB153" s="3" t="e">
        <f t="shared" ca="1" si="828"/>
        <v>#NUM!</v>
      </c>
      <c r="IC153" s="2" t="e">
        <f t="shared" ca="1" si="802"/>
        <v>#NUM!</v>
      </c>
      <c r="ID153" s="37" t="e">
        <f t="shared" ca="1" si="692"/>
        <v>#NUM!</v>
      </c>
      <c r="IE153" s="3" t="e">
        <f t="shared" ca="1" si="803"/>
        <v>#NUM!</v>
      </c>
      <c r="IF153" s="3" t="e">
        <f t="shared" ca="1" si="804"/>
        <v>#NUM!</v>
      </c>
      <c r="IG153" s="2" t="e">
        <f t="shared" ca="1" si="805"/>
        <v>#NUM!</v>
      </c>
      <c r="IH153" s="37" t="e">
        <f t="shared" ca="1" si="693"/>
        <v>#NUM!</v>
      </c>
      <c r="II153" s="3" t="e">
        <f t="shared" si="806"/>
        <v>#N/A</v>
      </c>
      <c r="IJ153" s="3" t="e">
        <f t="shared" si="807"/>
        <v>#N/A</v>
      </c>
      <c r="IK153" s="3" t="e">
        <f t="shared" ca="1" si="857"/>
        <v>#N/A</v>
      </c>
      <c r="IL153" s="3" t="e">
        <f t="shared" ca="1" si="858"/>
        <v>#N/A</v>
      </c>
      <c r="IM153" s="3" t="e">
        <f t="shared" ca="1" si="858"/>
        <v>#N/A</v>
      </c>
      <c r="IN153" s="3" t="e">
        <f t="shared" ca="1" si="858"/>
        <v>#N/A</v>
      </c>
      <c r="IO153" s="3" t="e">
        <f t="shared" ca="1" si="851"/>
        <v>#N/A</v>
      </c>
      <c r="IP153" s="3" t="e">
        <f t="shared" ca="1" si="851"/>
        <v>#N/A</v>
      </c>
      <c r="IQ153" s="3" t="e">
        <f t="shared" ca="1" si="851"/>
        <v>#N/A</v>
      </c>
      <c r="IR153" s="3" t="e">
        <f t="shared" ca="1" si="851"/>
        <v>#N/A</v>
      </c>
      <c r="IS153" s="3" t="e">
        <f t="shared" ca="1" si="852"/>
        <v>#N/A</v>
      </c>
      <c r="IT153" s="3" t="e">
        <f t="shared" ca="1" si="852"/>
        <v>#N/A</v>
      </c>
      <c r="IU153" s="3" t="e">
        <f t="shared" ca="1" si="852"/>
        <v>#N/A</v>
      </c>
      <c r="IV153" s="3" t="e">
        <f t="shared" ca="1" si="852"/>
        <v>#N/A</v>
      </c>
      <c r="IW153" s="3" t="e">
        <f t="shared" ca="1" si="853"/>
        <v>#N/A</v>
      </c>
      <c r="IX153" s="3" t="e">
        <f t="shared" ca="1" si="853"/>
        <v>#N/A</v>
      </c>
      <c r="IY153" s="3" t="e">
        <f t="shared" ca="1" si="853"/>
        <v>#N/A</v>
      </c>
      <c r="IZ153" s="37" t="e">
        <f t="shared" ca="1" si="694"/>
        <v>#N/A</v>
      </c>
      <c r="JB153" s="3" t="str">
        <f t="shared" si="808"/>
        <v/>
      </c>
      <c r="JC153" s="55" t="e">
        <f t="shared" si="695"/>
        <v>#NUM!</v>
      </c>
      <c r="JD153" s="41" t="e">
        <f t="shared" si="809"/>
        <v>#NUM!</v>
      </c>
      <c r="JE153" s="41" t="e">
        <f t="shared" si="810"/>
        <v>#NUM!</v>
      </c>
      <c r="JF153" s="3" t="e">
        <f t="shared" si="811"/>
        <v>#NUM!</v>
      </c>
      <c r="JG153" s="41" t="e">
        <f t="shared" si="812"/>
        <v>#NUM!</v>
      </c>
      <c r="JH153" s="41" t="e">
        <f t="shared" si="813"/>
        <v>#NUM!</v>
      </c>
      <c r="JJ153" s="37" t="e">
        <f t="shared" si="814"/>
        <v>#NUM!</v>
      </c>
      <c r="JL153" s="3" t="e">
        <f t="shared" si="815"/>
        <v>#NUM!</v>
      </c>
      <c r="JM153" s="3" t="e">
        <f t="shared" ca="1" si="829"/>
        <v>#NUM!</v>
      </c>
      <c r="JP153" s="37" t="e">
        <f t="shared" ca="1" si="816"/>
        <v>#NUM!</v>
      </c>
      <c r="JR153" s="37" t="str">
        <f t="shared" si="817"/>
        <v/>
      </c>
      <c r="JS153" s="3" t="str">
        <f t="shared" si="818"/>
        <v/>
      </c>
      <c r="JT153" s="3" t="str">
        <f t="shared" ca="1" si="847"/>
        <v xml:space="preserve"> </v>
      </c>
      <c r="JU153" s="3" t="str">
        <f t="shared" ca="1" si="848"/>
        <v/>
      </c>
      <c r="JV153" s="3" t="str">
        <f t="shared" ca="1" si="848"/>
        <v/>
      </c>
      <c r="JW153" s="3" t="str">
        <f t="shared" ca="1" si="848"/>
        <v/>
      </c>
      <c r="JX153" s="3" t="str">
        <f t="shared" ca="1" si="841"/>
        <v/>
      </c>
      <c r="JY153" s="3" t="str">
        <f t="shared" ca="1" si="841"/>
        <v/>
      </c>
      <c r="JZ153" s="3" t="str">
        <f t="shared" ca="1" si="841"/>
        <v/>
      </c>
      <c r="KA153" s="3" t="str">
        <f t="shared" ca="1" si="841"/>
        <v/>
      </c>
      <c r="KB153" s="3" t="e">
        <f t="shared" ca="1" si="819"/>
        <v>#N/A</v>
      </c>
      <c r="KC153" s="3" t="str">
        <f t="shared" ca="1" si="849"/>
        <v xml:space="preserve"> </v>
      </c>
      <c r="KD153" s="3" t="str">
        <f t="shared" ca="1" si="850"/>
        <v/>
      </c>
      <c r="KE153" s="3" t="str">
        <f t="shared" ca="1" si="850"/>
        <v/>
      </c>
      <c r="KF153" s="3" t="str">
        <f t="shared" ca="1" si="850"/>
        <v/>
      </c>
      <c r="KG153" s="3" t="str">
        <f t="shared" ca="1" si="842"/>
        <v/>
      </c>
      <c r="KH153" s="3" t="str">
        <f t="shared" ca="1" si="842"/>
        <v/>
      </c>
      <c r="KI153" s="3" t="str">
        <f t="shared" ca="1" si="842"/>
        <v/>
      </c>
      <c r="KJ153" s="3" t="str">
        <f t="shared" ca="1" si="842"/>
        <v/>
      </c>
      <c r="KK153" s="3" t="e">
        <f t="shared" ca="1" si="820"/>
        <v>#N/A</v>
      </c>
      <c r="KU153" s="3" t="e">
        <f t="shared" si="821"/>
        <v>#NUM!</v>
      </c>
      <c r="KV153" s="3" t="e">
        <f t="shared" si="822"/>
        <v>#NUM!</v>
      </c>
      <c r="KW153" s="3" t="e">
        <f t="shared" ca="1" si="859"/>
        <v>#NUM!</v>
      </c>
      <c r="KX153" s="3" t="e">
        <f t="shared" ca="1" si="860"/>
        <v>#NUM!</v>
      </c>
      <c r="KY153" s="3" t="e">
        <f t="shared" ca="1" si="860"/>
        <v>#NUM!</v>
      </c>
      <c r="KZ153" s="3" t="e">
        <f t="shared" ca="1" si="860"/>
        <v>#NUM!</v>
      </c>
      <c r="LA153" s="3" t="e">
        <f t="shared" ca="1" si="854"/>
        <v>#NUM!</v>
      </c>
      <c r="LB153" s="3" t="e">
        <f t="shared" ca="1" si="854"/>
        <v>#NUM!</v>
      </c>
      <c r="LC153" s="3" t="e">
        <f t="shared" ca="1" si="854"/>
        <v>#NUM!</v>
      </c>
      <c r="LD153" s="3" t="e">
        <f t="shared" ca="1" si="854"/>
        <v>#NUM!</v>
      </c>
      <c r="LE153" s="3" t="e">
        <f t="shared" ca="1" si="855"/>
        <v>#NUM!</v>
      </c>
      <c r="LF153" s="3" t="e">
        <f t="shared" ca="1" si="855"/>
        <v>#NUM!</v>
      </c>
      <c r="LG153" s="3" t="e">
        <f t="shared" ca="1" si="855"/>
        <v>#NUM!</v>
      </c>
      <c r="LH153" s="3" t="e">
        <f t="shared" ca="1" si="855"/>
        <v>#NUM!</v>
      </c>
      <c r="LI153" s="3" t="e">
        <f t="shared" ca="1" si="856"/>
        <v>#NUM!</v>
      </c>
      <c r="LJ153" s="3" t="e">
        <f t="shared" ca="1" si="856"/>
        <v>#NUM!</v>
      </c>
      <c r="LK153" s="3" t="e">
        <f t="shared" ca="1" si="856"/>
        <v>#NUM!</v>
      </c>
      <c r="LL153" s="37" t="e">
        <f t="shared" ca="1" si="696"/>
        <v>#NUM!</v>
      </c>
    </row>
    <row r="154" spans="1:324" s="3" customFormat="1">
      <c r="A154" s="42" t="e">
        <f>IF(D154="","",Data!C162)</f>
        <v>#N/A</v>
      </c>
      <c r="B154" s="5" t="e">
        <f>IF(D154="","",Data!B162)</f>
        <v>#N/A</v>
      </c>
      <c r="C154" s="3">
        <v>146</v>
      </c>
      <c r="D154" s="3" t="e">
        <f>IF(Data!C162="", NA(), Data!C162)</f>
        <v>#N/A</v>
      </c>
      <c r="E154" s="3" t="str">
        <f>IF(Data!C162="", " ", Data!D162)</f>
        <v xml:space="preserve"> </v>
      </c>
      <c r="F154" s="3" t="str">
        <f>IF(E154=" "," ",Data!F$26)</f>
        <v xml:space="preserve"> </v>
      </c>
      <c r="G154" s="3" t="str">
        <f>IF($C154&lt;Data!$F$37,"x"," ")</f>
        <v xml:space="preserve"> </v>
      </c>
      <c r="H154" s="3" t="e">
        <f>IF(I154="",#REF!,I154)</f>
        <v>#N/A</v>
      </c>
      <c r="I154" s="2" t="e">
        <f t="shared" si="697"/>
        <v>#N/A</v>
      </c>
      <c r="J154" s="3" t="str">
        <f>IF(AND(Data!$F$37&lt;&gt;""),IF(AD154=$E154,1,""))</f>
        <v/>
      </c>
      <c r="K154" s="3">
        <f>IF(AND(Data!$F$40&lt;&gt;""),IF(AE154=$E154,2,""))</f>
        <v>2</v>
      </c>
      <c r="L154" s="3" t="str">
        <f>IF(AND(Data!$F$43&lt;&gt;""),IF(AF154=$E154,3,""))</f>
        <v/>
      </c>
      <c r="M154" s="3" t="str">
        <f>IF(AND(Data!$F$46&lt;&gt;""),IF(AG154=$E154,4,""))</f>
        <v/>
      </c>
      <c r="N154" s="3" t="str">
        <f>IF(AND(Data!$F$49&lt;&gt;""),IF(AH154=$E154,5,""))</f>
        <v/>
      </c>
      <c r="O154" s="3" t="str">
        <f>IF(AND(Calc!$LQ$3&lt;&gt;""),IF(AI154=$E154,6,""))</f>
        <v/>
      </c>
      <c r="P154" s="3">
        <f t="shared" si="698"/>
        <v>2</v>
      </c>
      <c r="Q154" s="3">
        <f t="shared" si="699"/>
        <v>2</v>
      </c>
      <c r="R154" s="3" t="str">
        <f t="shared" si="700"/>
        <v/>
      </c>
      <c r="S154" s="3" t="str">
        <f t="shared" si="701"/>
        <v/>
      </c>
      <c r="T154" s="3" t="str">
        <f t="shared" si="702"/>
        <v/>
      </c>
      <c r="U154" s="3">
        <f t="shared" si="703"/>
        <v>2</v>
      </c>
      <c r="V154" s="3">
        <f t="shared" si="704"/>
        <v>2</v>
      </c>
      <c r="W154" s="3" t="str">
        <f t="shared" si="705"/>
        <v/>
      </c>
      <c r="X154" s="3" t="str">
        <f t="shared" si="706"/>
        <v/>
      </c>
      <c r="Y154" s="3">
        <f t="shared" si="707"/>
        <v>2</v>
      </c>
      <c r="Z154" s="3">
        <f t="shared" si="708"/>
        <v>2</v>
      </c>
      <c r="AA154" s="3" t="str">
        <f t="shared" si="709"/>
        <v/>
      </c>
      <c r="AB154" s="3">
        <f t="shared" si="710"/>
        <v>2</v>
      </c>
      <c r="AC154" s="49">
        <f t="shared" si="711"/>
        <v>2</v>
      </c>
      <c r="AD154" s="3" t="str">
        <f>IF($C154&lt;Data!$F$37,E154,"")</f>
        <v/>
      </c>
      <c r="AE154" s="3" t="str">
        <f>IF(AND($C154&gt;=Data!$F$37),IF($C154&lt;Data!$F$40,E154,""))</f>
        <v xml:space="preserve"> </v>
      </c>
      <c r="AF154" s="3" t="b">
        <f>IF(AND($C154&gt;=Data!$F$40),IF($C154&lt;Data!$F$43,E154,""))</f>
        <v>0</v>
      </c>
      <c r="AG154" s="3" t="b">
        <f>IF(AND($C154&gt;=Data!$F$43),IF($C154&lt;Data!$F$46,E154,""))</f>
        <v>0</v>
      </c>
      <c r="AH154" s="3" t="b">
        <f>IF(AND($C154&gt;=Data!$F$46),IF($C154&lt;Data!$F$49,E154,""))</f>
        <v>0</v>
      </c>
      <c r="AI154" s="3" t="b">
        <f>IF(AND($C154&gt;=Data!$F$49),IF($C154&lt;=Calc!$LQ$3,E154,""))</f>
        <v>0</v>
      </c>
      <c r="AJ154" s="3" t="str">
        <f t="shared" si="643"/>
        <v xml:space="preserve"> </v>
      </c>
      <c r="AK154" s="3" t="str">
        <f t="shared" si="644"/>
        <v/>
      </c>
      <c r="AL154" s="3" t="e">
        <f t="shared" si="712"/>
        <v>#NUM!</v>
      </c>
      <c r="AM154" s="3" t="str">
        <f t="shared" si="713"/>
        <v/>
      </c>
      <c r="AN154" s="3" t="str">
        <f t="shared" si="714"/>
        <v/>
      </c>
      <c r="AO154" s="3" t="str">
        <f t="shared" si="715"/>
        <v/>
      </c>
      <c r="AP154" s="3" t="str">
        <f t="shared" si="716"/>
        <v/>
      </c>
      <c r="AQ154" s="3" t="e">
        <f t="shared" si="632"/>
        <v>#NUM!</v>
      </c>
      <c r="AR154" s="3" t="e">
        <f t="shared" si="633"/>
        <v>#NUM!</v>
      </c>
      <c r="AS154" s="3" t="str">
        <f t="shared" si="634"/>
        <v/>
      </c>
      <c r="AT154" s="3" t="str">
        <f t="shared" si="717"/>
        <v/>
      </c>
      <c r="AU154" s="3" t="str">
        <f t="shared" si="718"/>
        <v/>
      </c>
      <c r="AV154" s="3" t="e">
        <f t="shared" si="719"/>
        <v>#NUM!</v>
      </c>
      <c r="AW154" s="3" t="e">
        <f t="shared" si="720"/>
        <v>#NUM!</v>
      </c>
      <c r="AX154" s="3" t="str">
        <f t="shared" si="721"/>
        <v/>
      </c>
      <c r="AY154" s="3" t="str">
        <f t="shared" si="722"/>
        <v/>
      </c>
      <c r="AZ154" s="3" t="e">
        <f t="shared" si="723"/>
        <v>#NUM!</v>
      </c>
      <c r="BA154" s="3" t="e">
        <f t="shared" si="724"/>
        <v>#NUM!</v>
      </c>
      <c r="BB154" s="3" t="str">
        <f t="shared" si="725"/>
        <v/>
      </c>
      <c r="BC154" s="3" t="e">
        <f t="shared" si="726"/>
        <v>#NUM!</v>
      </c>
      <c r="BD154" s="3" t="e">
        <f t="shared" si="727"/>
        <v>#NUM!</v>
      </c>
      <c r="BE154" s="3" t="e">
        <f t="shared" si="728"/>
        <v>#NUM!</v>
      </c>
      <c r="BF154" s="9" t="e">
        <f t="shared" si="645"/>
        <v>#N/A</v>
      </c>
      <c r="BG154" s="3" t="e">
        <f t="shared" si="646"/>
        <v>#N/A</v>
      </c>
      <c r="BH154" s="3" t="e">
        <f t="shared" si="861"/>
        <v>#N/A</v>
      </c>
      <c r="BI154" s="3" t="e">
        <f t="shared" si="729"/>
        <v>#NUM!</v>
      </c>
      <c r="BJ154" s="44" t="str">
        <f t="shared" si="730"/>
        <v/>
      </c>
      <c r="BK154" s="52">
        <f t="shared" si="647"/>
        <v>2</v>
      </c>
      <c r="BL154" s="52" t="str">
        <f t="shared" ca="1" si="835"/>
        <v xml:space="preserve"> </v>
      </c>
      <c r="BM154" s="52" t="str">
        <f t="shared" ca="1" si="836"/>
        <v xml:space="preserve"> </v>
      </c>
      <c r="BN154" s="52" t="str">
        <f t="shared" ca="1" si="836"/>
        <v xml:space="preserve"> </v>
      </c>
      <c r="BO154" s="52" t="str">
        <f t="shared" ca="1" si="836"/>
        <v xml:space="preserve"> </v>
      </c>
      <c r="BP154" s="52" t="str">
        <f t="shared" ca="1" si="831"/>
        <v xml:space="preserve"> </v>
      </c>
      <c r="BQ154" s="52" t="str">
        <f t="shared" ca="1" si="831"/>
        <v xml:space="preserve"> </v>
      </c>
      <c r="BR154" s="52" t="e">
        <f t="shared" ca="1" si="648"/>
        <v>#N/A</v>
      </c>
      <c r="BS154" s="52"/>
      <c r="BT154" s="3" t="str">
        <f t="shared" si="649"/>
        <v/>
      </c>
      <c r="BU154" s="3">
        <f t="shared" si="650"/>
        <v>0</v>
      </c>
      <c r="BV154" s="3">
        <f t="shared" si="731"/>
        <v>1</v>
      </c>
      <c r="BW154" s="3">
        <f t="shared" si="732"/>
        <v>0</v>
      </c>
      <c r="BX154" s="3" t="str">
        <f t="shared" ca="1" si="651"/>
        <v xml:space="preserve"> </v>
      </c>
      <c r="BY154" s="3" t="str">
        <f t="shared" ca="1" si="837"/>
        <v/>
      </c>
      <c r="BZ154" s="3" t="str">
        <f t="shared" ca="1" si="837"/>
        <v/>
      </c>
      <c r="CA154" s="3" t="str">
        <f t="shared" ca="1" si="837"/>
        <v/>
      </c>
      <c r="CB154" s="3" t="str">
        <f t="shared" ca="1" si="832"/>
        <v/>
      </c>
      <c r="CC154" s="3" t="str">
        <f t="shared" ca="1" si="832"/>
        <v/>
      </c>
      <c r="CD154" s="3" t="str">
        <f t="shared" ca="1" si="652"/>
        <v/>
      </c>
      <c r="CE154" s="3" t="str">
        <f t="shared" ca="1" si="653"/>
        <v/>
      </c>
      <c r="CF154" s="3" t="str">
        <f t="shared" si="654"/>
        <v/>
      </c>
      <c r="CG154" s="37" t="e">
        <f t="shared" ca="1" si="655"/>
        <v>#N/A</v>
      </c>
      <c r="CH154" s="3" t="str">
        <f t="shared" si="656"/>
        <v/>
      </c>
      <c r="CI154" s="3">
        <f t="shared" si="733"/>
        <v>0</v>
      </c>
      <c r="CJ154" s="3">
        <f t="shared" si="823"/>
        <v>1</v>
      </c>
      <c r="CK154" s="3">
        <f t="shared" si="734"/>
        <v>0</v>
      </c>
      <c r="CL154" s="3" t="str">
        <f t="shared" ca="1" si="657"/>
        <v xml:space="preserve"> </v>
      </c>
      <c r="CM154" s="3" t="str">
        <f t="shared" ca="1" si="838"/>
        <v/>
      </c>
      <c r="CN154" s="3" t="str">
        <f t="shared" ca="1" si="838"/>
        <v/>
      </c>
      <c r="CO154" s="3" t="str">
        <f t="shared" ca="1" si="838"/>
        <v/>
      </c>
      <c r="CP154" s="3" t="str">
        <f t="shared" ca="1" si="833"/>
        <v/>
      </c>
      <c r="CQ154" s="3" t="str">
        <f t="shared" ca="1" si="833"/>
        <v/>
      </c>
      <c r="CR154" s="3" t="str">
        <f t="shared" ca="1" si="735"/>
        <v/>
      </c>
      <c r="CS154" s="3" t="str">
        <f t="shared" ca="1" si="658"/>
        <v/>
      </c>
      <c r="CT154" s="3" t="str">
        <f t="shared" si="736"/>
        <v/>
      </c>
      <c r="CU154" s="37" t="e">
        <f t="shared" ca="1" si="737"/>
        <v>#N/A</v>
      </c>
      <c r="CW154" s="3" t="str">
        <f t="shared" ca="1" si="738"/>
        <v/>
      </c>
      <c r="CX154" s="3">
        <f t="shared" ca="1" si="824"/>
        <v>0</v>
      </c>
      <c r="CY154" s="2">
        <f t="shared" ca="1" si="739"/>
        <v>0</v>
      </c>
      <c r="CZ154" s="3" t="str">
        <f t="shared" ca="1" si="659"/>
        <v/>
      </c>
      <c r="DA154" s="3" t="str">
        <f t="shared" ca="1" si="660"/>
        <v/>
      </c>
      <c r="DB154" s="3" t="str">
        <f t="shared" ca="1" si="661"/>
        <v/>
      </c>
      <c r="DC154" s="3" t="str">
        <f t="shared" ca="1" si="662"/>
        <v/>
      </c>
      <c r="DD154" s="37" t="e">
        <f t="shared" ca="1" si="663"/>
        <v>#N/A</v>
      </c>
      <c r="DE154" s="3" t="str">
        <f t="shared" ca="1" si="740"/>
        <v/>
      </c>
      <c r="DF154" s="3">
        <f t="shared" ca="1" si="825"/>
        <v>0</v>
      </c>
      <c r="DG154" s="2">
        <f t="shared" ca="1" si="741"/>
        <v>0</v>
      </c>
      <c r="DH154" s="3" t="str">
        <f t="shared" ca="1" si="664"/>
        <v/>
      </c>
      <c r="DI154" s="3" t="str">
        <f t="shared" ref="DI154:DI208" ca="1" si="862">IF(E154=BJ154,1,IF(DH154=E154,9,""))</f>
        <v/>
      </c>
      <c r="DJ154" s="3" t="str">
        <f t="shared" ca="1" si="665"/>
        <v/>
      </c>
      <c r="DK154" s="3" t="str">
        <f t="shared" ca="1" si="742"/>
        <v/>
      </c>
      <c r="DL154" s="37" t="e">
        <f t="shared" ca="1" si="666"/>
        <v>#N/A</v>
      </c>
      <c r="DN154" s="2" t="str">
        <f t="shared" si="667"/>
        <v xml:space="preserve"> </v>
      </c>
      <c r="DO154" s="3" t="str">
        <f t="shared" si="743"/>
        <v xml:space="preserve"> </v>
      </c>
      <c r="DP154" s="3" t="str">
        <f t="shared" si="744"/>
        <v xml:space="preserve"> </v>
      </c>
      <c r="DT154" s="37" t="e">
        <f t="shared" si="668"/>
        <v>#N/A</v>
      </c>
      <c r="DU154" s="7">
        <v>147</v>
      </c>
      <c r="DV154" s="7">
        <v>62</v>
      </c>
      <c r="DW154" s="7">
        <v>86</v>
      </c>
      <c r="DX154" s="7"/>
      <c r="DY154" s="7" t="e">
        <f t="shared" si="669"/>
        <v>#NUM!</v>
      </c>
      <c r="DZ154" s="7" t="e">
        <f t="shared" si="670"/>
        <v>#NUM!</v>
      </c>
      <c r="EA154" s="7" t="e">
        <f t="shared" si="671"/>
        <v>#NUM!</v>
      </c>
      <c r="EB154" s="7" t="e">
        <f t="shared" si="745"/>
        <v>#NUM!</v>
      </c>
      <c r="EC154" s="3" t="e">
        <f t="shared" si="672"/>
        <v>#NUM!</v>
      </c>
      <c r="ED154" s="3" t="str">
        <f t="shared" si="746"/>
        <v/>
      </c>
      <c r="EE154" s="3" t="e">
        <f t="shared" si="747"/>
        <v>#DIV/0!</v>
      </c>
      <c r="EF154" s="3" t="str">
        <f t="shared" si="748"/>
        <v/>
      </c>
      <c r="EG154" s="3" t="str">
        <f t="shared" si="749"/>
        <v/>
      </c>
      <c r="EH154" s="3" t="str">
        <f t="shared" si="750"/>
        <v/>
      </c>
      <c r="EI154" s="3" t="str">
        <f t="shared" si="751"/>
        <v/>
      </c>
      <c r="EJ154" s="3" t="e">
        <f t="shared" si="752"/>
        <v>#DIV/0!</v>
      </c>
      <c r="EK154" s="3" t="e">
        <f t="shared" si="753"/>
        <v>#DIV/0!</v>
      </c>
      <c r="EL154" s="3" t="str">
        <f t="shared" si="754"/>
        <v/>
      </c>
      <c r="EM154" s="3" t="str">
        <f t="shared" si="755"/>
        <v/>
      </c>
      <c r="EN154" s="3" t="str">
        <f t="shared" si="756"/>
        <v/>
      </c>
      <c r="EO154" s="3" t="e">
        <f t="shared" si="757"/>
        <v>#DIV/0!</v>
      </c>
      <c r="EP154" s="3" t="e">
        <f t="shared" si="758"/>
        <v>#DIV/0!</v>
      </c>
      <c r="EQ154" s="3" t="str">
        <f t="shared" si="759"/>
        <v/>
      </c>
      <c r="ER154" s="3" t="str">
        <f t="shared" si="760"/>
        <v/>
      </c>
      <c r="ES154" s="3" t="e">
        <f t="shared" si="761"/>
        <v>#DIV/0!</v>
      </c>
      <c r="ET154" s="3" t="e">
        <f t="shared" si="762"/>
        <v>#DIV/0!</v>
      </c>
      <c r="EU154" s="3" t="str">
        <f t="shared" si="763"/>
        <v/>
      </c>
      <c r="EV154" s="3" t="e">
        <f t="shared" si="764"/>
        <v>#DIV/0!</v>
      </c>
      <c r="EW154" s="3" t="e">
        <f t="shared" si="765"/>
        <v>#DIV/0!</v>
      </c>
      <c r="EX154" s="3" t="e">
        <f t="shared" si="766"/>
        <v>#NUM!</v>
      </c>
      <c r="EZ154" s="40">
        <f t="shared" si="673"/>
        <v>1</v>
      </c>
      <c r="FA154" s="9" t="e">
        <f t="shared" si="674"/>
        <v>#NUM!</v>
      </c>
      <c r="FB154" s="9" t="e">
        <f t="shared" si="675"/>
        <v>#N/A</v>
      </c>
      <c r="FC154" s="9" t="e">
        <f t="shared" si="676"/>
        <v>#N/A</v>
      </c>
      <c r="FD154" s="9" t="e">
        <f t="shared" si="677"/>
        <v>#N/A</v>
      </c>
      <c r="FE154" s="3" t="e">
        <f t="shared" si="767"/>
        <v>#NUM!</v>
      </c>
      <c r="FG154" s="3" t="str">
        <f t="shared" si="768"/>
        <v/>
      </c>
      <c r="FH154" s="3" t="e">
        <f t="shared" si="769"/>
        <v>#DIV/0!</v>
      </c>
      <c r="FI154" s="3" t="str">
        <f t="shared" si="770"/>
        <v/>
      </c>
      <c r="FJ154" s="3" t="str">
        <f t="shared" si="771"/>
        <v/>
      </c>
      <c r="FK154" s="3" t="str">
        <f t="shared" si="772"/>
        <v/>
      </c>
      <c r="FL154" s="3" t="str">
        <f t="shared" si="773"/>
        <v/>
      </c>
      <c r="FM154" s="3" t="e">
        <f t="shared" si="774"/>
        <v>#DIV/0!</v>
      </c>
      <c r="FN154" s="3" t="e">
        <f t="shared" si="775"/>
        <v>#DIV/0!</v>
      </c>
      <c r="FO154" s="3" t="str">
        <f t="shared" si="776"/>
        <v/>
      </c>
      <c r="FP154" s="3" t="str">
        <f t="shared" si="777"/>
        <v/>
      </c>
      <c r="FQ154" s="3" t="str">
        <f t="shared" si="778"/>
        <v/>
      </c>
      <c r="FR154" s="3" t="e">
        <f t="shared" si="779"/>
        <v>#DIV/0!</v>
      </c>
      <c r="FS154" s="3" t="e">
        <f t="shared" si="780"/>
        <v>#DIV/0!</v>
      </c>
      <c r="FT154" s="3" t="str">
        <f t="shared" si="781"/>
        <v/>
      </c>
      <c r="FU154" s="3" t="str">
        <f t="shared" si="782"/>
        <v/>
      </c>
      <c r="FV154" s="3" t="e">
        <f t="shared" si="783"/>
        <v>#DIV/0!</v>
      </c>
      <c r="FW154" s="3" t="e">
        <f t="shared" si="784"/>
        <v>#DIV/0!</v>
      </c>
      <c r="FX154" s="3" t="str">
        <f t="shared" si="785"/>
        <v/>
      </c>
      <c r="FY154" s="3" t="e">
        <f t="shared" si="786"/>
        <v>#DIV/0!</v>
      </c>
      <c r="FZ154" s="3" t="e">
        <f t="shared" si="787"/>
        <v>#DIV/0!</v>
      </c>
      <c r="GA154" s="3" t="e">
        <f t="shared" si="788"/>
        <v>#NUM!</v>
      </c>
      <c r="GB154" s="3" t="str">
        <f t="shared" si="789"/>
        <v/>
      </c>
      <c r="GC154" s="3" t="str">
        <f t="shared" si="790"/>
        <v/>
      </c>
      <c r="GD154" s="3" t="str">
        <f t="shared" si="791"/>
        <v/>
      </c>
      <c r="GE154" s="3" t="str">
        <f t="shared" si="792"/>
        <v/>
      </c>
      <c r="GF154" s="3" t="str">
        <f t="shared" si="793"/>
        <v/>
      </c>
      <c r="GG154" s="3" t="str">
        <f t="shared" si="794"/>
        <v/>
      </c>
      <c r="GI154" s="9" t="str">
        <f t="shared" si="826"/>
        <v/>
      </c>
      <c r="GJ154" s="9" t="str">
        <f t="shared" si="795"/>
        <v/>
      </c>
      <c r="GK154" s="9" t="str">
        <f t="shared" si="796"/>
        <v/>
      </c>
      <c r="GL154" s="41" t="e">
        <f t="shared" si="797"/>
        <v>#DIV/0!</v>
      </c>
      <c r="GM154" s="41" t="e">
        <f t="shared" si="798"/>
        <v>#DIV/0!</v>
      </c>
      <c r="GN154" s="41" t="e">
        <f t="shared" si="678"/>
        <v>#N/A</v>
      </c>
      <c r="GO154" s="41" t="e">
        <f t="shared" si="679"/>
        <v>#N/A</v>
      </c>
      <c r="GP154" s="3" t="e">
        <f t="shared" si="799"/>
        <v>#NUM!</v>
      </c>
      <c r="GQ154" s="55" t="e">
        <f t="shared" si="680"/>
        <v>#NUM!</v>
      </c>
      <c r="GR154" s="55" t="e">
        <f t="shared" si="681"/>
        <v>#NUM!</v>
      </c>
      <c r="GS154" s="3" t="e">
        <f t="shared" si="682"/>
        <v>#NUM!</v>
      </c>
      <c r="GT154" s="3" t="e">
        <f t="shared" si="683"/>
        <v>#NUM!</v>
      </c>
      <c r="GU154" s="3" t="e">
        <f t="shared" si="684"/>
        <v>#NUM!</v>
      </c>
      <c r="GV154" s="3" t="e">
        <f t="shared" si="685"/>
        <v>#NUM!</v>
      </c>
      <c r="GX154" s="37" t="e">
        <f t="shared" si="686"/>
        <v>#NUM!</v>
      </c>
      <c r="GZ154" s="3" t="e">
        <f t="shared" si="687"/>
        <v>#NUM!</v>
      </c>
      <c r="HA154" s="3" t="e">
        <f t="shared" ca="1" si="827"/>
        <v>#NUM!</v>
      </c>
      <c r="HB154" s="2" t="e">
        <f t="shared" ca="1" si="830"/>
        <v>#NUM!</v>
      </c>
      <c r="HC154" s="2" t="e">
        <f t="shared" ca="1" si="834"/>
        <v>#NUM!</v>
      </c>
      <c r="HD154" s="39" t="e">
        <f t="shared" ca="1" si="800"/>
        <v>#NUM!</v>
      </c>
      <c r="HF154" s="3" t="str">
        <f t="shared" si="688"/>
        <v/>
      </c>
      <c r="HG154" s="3" t="str">
        <f t="shared" si="689"/>
        <v/>
      </c>
      <c r="HH154" s="3" t="str">
        <f t="shared" ca="1" si="843"/>
        <v xml:space="preserve"> </v>
      </c>
      <c r="HI154" s="3" t="str">
        <f t="shared" ca="1" si="844"/>
        <v/>
      </c>
      <c r="HJ154" s="3" t="str">
        <f t="shared" ca="1" si="844"/>
        <v/>
      </c>
      <c r="HK154" s="3" t="str">
        <f t="shared" ca="1" si="844"/>
        <v/>
      </c>
      <c r="HL154" s="3" t="str">
        <f t="shared" ca="1" si="839"/>
        <v/>
      </c>
      <c r="HM154" s="3" t="str">
        <f t="shared" ca="1" si="839"/>
        <v/>
      </c>
      <c r="HN154" s="3" t="str">
        <f t="shared" ca="1" si="839"/>
        <v/>
      </c>
      <c r="HO154" s="3" t="str">
        <f t="shared" ca="1" si="839"/>
        <v/>
      </c>
      <c r="HP154" s="37" t="e">
        <f t="shared" ca="1" si="690"/>
        <v>#N/A</v>
      </c>
      <c r="HQ154" s="3" t="str">
        <f t="shared" ca="1" si="845"/>
        <v xml:space="preserve"> </v>
      </c>
      <c r="HR154" s="3" t="str">
        <f t="shared" ca="1" si="846"/>
        <v/>
      </c>
      <c r="HS154" s="3" t="str">
        <f t="shared" ca="1" si="846"/>
        <v/>
      </c>
      <c r="HT154" s="3" t="str">
        <f t="shared" ca="1" si="846"/>
        <v/>
      </c>
      <c r="HU154" s="3" t="str">
        <f t="shared" ca="1" si="840"/>
        <v/>
      </c>
      <c r="HV154" s="3" t="str">
        <f t="shared" ca="1" si="840"/>
        <v/>
      </c>
      <c r="HW154" s="3" t="str">
        <f t="shared" ca="1" si="840"/>
        <v/>
      </c>
      <c r="HX154" s="3" t="str">
        <f t="shared" ca="1" si="840"/>
        <v/>
      </c>
      <c r="HY154" s="37" t="e">
        <f t="shared" ca="1" si="691"/>
        <v>#N/A</v>
      </c>
      <c r="IA154" s="3" t="e">
        <f t="shared" ca="1" si="801"/>
        <v>#NUM!</v>
      </c>
      <c r="IB154" s="3" t="e">
        <f t="shared" ca="1" si="828"/>
        <v>#NUM!</v>
      </c>
      <c r="IC154" s="2" t="e">
        <f t="shared" ca="1" si="802"/>
        <v>#NUM!</v>
      </c>
      <c r="ID154" s="37" t="e">
        <f t="shared" ca="1" si="692"/>
        <v>#NUM!</v>
      </c>
      <c r="IE154" s="3" t="e">
        <f t="shared" ca="1" si="803"/>
        <v>#NUM!</v>
      </c>
      <c r="IF154" s="3" t="e">
        <f t="shared" ca="1" si="804"/>
        <v>#NUM!</v>
      </c>
      <c r="IG154" s="2" t="e">
        <f t="shared" ca="1" si="805"/>
        <v>#NUM!</v>
      </c>
      <c r="IH154" s="37" t="e">
        <f t="shared" ca="1" si="693"/>
        <v>#NUM!</v>
      </c>
      <c r="II154" s="3" t="e">
        <f t="shared" si="806"/>
        <v>#N/A</v>
      </c>
      <c r="IJ154" s="3" t="e">
        <f t="shared" si="807"/>
        <v>#N/A</v>
      </c>
      <c r="IK154" s="3" t="e">
        <f t="shared" ca="1" si="857"/>
        <v>#N/A</v>
      </c>
      <c r="IL154" s="3" t="e">
        <f t="shared" ca="1" si="858"/>
        <v>#N/A</v>
      </c>
      <c r="IM154" s="3" t="e">
        <f t="shared" ca="1" si="858"/>
        <v>#N/A</v>
      </c>
      <c r="IN154" s="3" t="e">
        <f t="shared" ca="1" si="858"/>
        <v>#N/A</v>
      </c>
      <c r="IO154" s="3" t="e">
        <f t="shared" ca="1" si="851"/>
        <v>#N/A</v>
      </c>
      <c r="IP154" s="3" t="e">
        <f t="shared" ca="1" si="851"/>
        <v>#N/A</v>
      </c>
      <c r="IQ154" s="3" t="e">
        <f t="shared" ca="1" si="851"/>
        <v>#N/A</v>
      </c>
      <c r="IR154" s="3" t="e">
        <f t="shared" ca="1" si="851"/>
        <v>#N/A</v>
      </c>
      <c r="IS154" s="3" t="e">
        <f t="shared" ca="1" si="852"/>
        <v>#N/A</v>
      </c>
      <c r="IT154" s="3" t="e">
        <f t="shared" ca="1" si="852"/>
        <v>#N/A</v>
      </c>
      <c r="IU154" s="3" t="e">
        <f t="shared" ca="1" si="852"/>
        <v>#N/A</v>
      </c>
      <c r="IV154" s="3" t="e">
        <f t="shared" ca="1" si="852"/>
        <v>#N/A</v>
      </c>
      <c r="IW154" s="3" t="e">
        <f t="shared" ca="1" si="853"/>
        <v>#N/A</v>
      </c>
      <c r="IX154" s="3" t="e">
        <f t="shared" ca="1" si="853"/>
        <v>#N/A</v>
      </c>
      <c r="IY154" s="3" t="e">
        <f t="shared" ca="1" si="853"/>
        <v>#N/A</v>
      </c>
      <c r="IZ154" s="37" t="e">
        <f t="shared" ca="1" si="694"/>
        <v>#N/A</v>
      </c>
      <c r="JB154" s="3" t="str">
        <f t="shared" si="808"/>
        <v/>
      </c>
      <c r="JC154" s="55" t="e">
        <f t="shared" si="695"/>
        <v>#NUM!</v>
      </c>
      <c r="JD154" s="41" t="e">
        <f t="shared" si="809"/>
        <v>#NUM!</v>
      </c>
      <c r="JE154" s="41" t="e">
        <f t="shared" si="810"/>
        <v>#NUM!</v>
      </c>
      <c r="JF154" s="3" t="e">
        <f t="shared" si="811"/>
        <v>#NUM!</v>
      </c>
      <c r="JG154" s="41" t="e">
        <f t="shared" si="812"/>
        <v>#NUM!</v>
      </c>
      <c r="JH154" s="41" t="e">
        <f t="shared" si="813"/>
        <v>#NUM!</v>
      </c>
      <c r="JJ154" s="37" t="e">
        <f t="shared" si="814"/>
        <v>#NUM!</v>
      </c>
      <c r="JL154" s="3" t="e">
        <f t="shared" si="815"/>
        <v>#NUM!</v>
      </c>
      <c r="JM154" s="3" t="e">
        <f t="shared" ca="1" si="829"/>
        <v>#NUM!</v>
      </c>
      <c r="JP154" s="37" t="e">
        <f t="shared" ca="1" si="816"/>
        <v>#NUM!</v>
      </c>
      <c r="JR154" s="37" t="str">
        <f t="shared" si="817"/>
        <v/>
      </c>
      <c r="JS154" s="3" t="str">
        <f t="shared" si="818"/>
        <v/>
      </c>
      <c r="JT154" s="3" t="str">
        <f t="shared" ca="1" si="847"/>
        <v xml:space="preserve"> </v>
      </c>
      <c r="JU154" s="3" t="str">
        <f t="shared" ca="1" si="848"/>
        <v/>
      </c>
      <c r="JV154" s="3" t="str">
        <f t="shared" ca="1" si="848"/>
        <v/>
      </c>
      <c r="JW154" s="3" t="str">
        <f t="shared" ca="1" si="848"/>
        <v/>
      </c>
      <c r="JX154" s="3" t="str">
        <f t="shared" ca="1" si="841"/>
        <v/>
      </c>
      <c r="JY154" s="3" t="str">
        <f t="shared" ca="1" si="841"/>
        <v/>
      </c>
      <c r="JZ154" s="3" t="str">
        <f t="shared" ca="1" si="841"/>
        <v/>
      </c>
      <c r="KA154" s="3" t="str">
        <f t="shared" ca="1" si="841"/>
        <v/>
      </c>
      <c r="KB154" s="3" t="e">
        <f t="shared" ca="1" si="819"/>
        <v>#N/A</v>
      </c>
      <c r="KC154" s="3" t="str">
        <f t="shared" ca="1" si="849"/>
        <v xml:space="preserve"> </v>
      </c>
      <c r="KD154" s="3" t="str">
        <f t="shared" ca="1" si="850"/>
        <v/>
      </c>
      <c r="KE154" s="3" t="str">
        <f t="shared" ca="1" si="850"/>
        <v/>
      </c>
      <c r="KF154" s="3" t="str">
        <f t="shared" ca="1" si="850"/>
        <v/>
      </c>
      <c r="KG154" s="3" t="str">
        <f t="shared" ca="1" si="842"/>
        <v/>
      </c>
      <c r="KH154" s="3" t="str">
        <f t="shared" ca="1" si="842"/>
        <v/>
      </c>
      <c r="KI154" s="3" t="str">
        <f t="shared" ca="1" si="842"/>
        <v/>
      </c>
      <c r="KJ154" s="3" t="str">
        <f t="shared" ca="1" si="842"/>
        <v/>
      </c>
      <c r="KK154" s="3" t="e">
        <f t="shared" ca="1" si="820"/>
        <v>#N/A</v>
      </c>
      <c r="KU154" s="3" t="e">
        <f t="shared" si="821"/>
        <v>#NUM!</v>
      </c>
      <c r="KV154" s="3" t="e">
        <f t="shared" si="822"/>
        <v>#NUM!</v>
      </c>
      <c r="KW154" s="3" t="e">
        <f t="shared" ca="1" si="859"/>
        <v>#NUM!</v>
      </c>
      <c r="KX154" s="3" t="e">
        <f t="shared" ca="1" si="860"/>
        <v>#NUM!</v>
      </c>
      <c r="KY154" s="3" t="e">
        <f t="shared" ca="1" si="860"/>
        <v>#NUM!</v>
      </c>
      <c r="KZ154" s="3" t="e">
        <f t="shared" ca="1" si="860"/>
        <v>#NUM!</v>
      </c>
      <c r="LA154" s="3" t="e">
        <f t="shared" ca="1" si="854"/>
        <v>#NUM!</v>
      </c>
      <c r="LB154" s="3" t="e">
        <f t="shared" ca="1" si="854"/>
        <v>#NUM!</v>
      </c>
      <c r="LC154" s="3" t="e">
        <f t="shared" ca="1" si="854"/>
        <v>#NUM!</v>
      </c>
      <c r="LD154" s="3" t="e">
        <f t="shared" ca="1" si="854"/>
        <v>#NUM!</v>
      </c>
      <c r="LE154" s="3" t="e">
        <f t="shared" ca="1" si="855"/>
        <v>#NUM!</v>
      </c>
      <c r="LF154" s="3" t="e">
        <f t="shared" ca="1" si="855"/>
        <v>#NUM!</v>
      </c>
      <c r="LG154" s="3" t="e">
        <f t="shared" ca="1" si="855"/>
        <v>#NUM!</v>
      </c>
      <c r="LH154" s="3" t="e">
        <f t="shared" ca="1" si="855"/>
        <v>#NUM!</v>
      </c>
      <c r="LI154" s="3" t="e">
        <f t="shared" ca="1" si="856"/>
        <v>#NUM!</v>
      </c>
      <c r="LJ154" s="3" t="e">
        <f t="shared" ca="1" si="856"/>
        <v>#NUM!</v>
      </c>
      <c r="LK154" s="3" t="e">
        <f t="shared" ca="1" si="856"/>
        <v>#NUM!</v>
      </c>
      <c r="LL154" s="37" t="e">
        <f t="shared" ca="1" si="696"/>
        <v>#NUM!</v>
      </c>
    </row>
    <row r="155" spans="1:324" s="3" customFormat="1">
      <c r="A155" s="42" t="e">
        <f>IF(D155="","",Data!C163)</f>
        <v>#N/A</v>
      </c>
      <c r="B155" s="5" t="e">
        <f>IF(D155="","",Data!B163)</f>
        <v>#N/A</v>
      </c>
      <c r="C155" s="3">
        <v>147</v>
      </c>
      <c r="D155" s="3" t="e">
        <f>IF(Data!C163="", NA(), Data!C163)</f>
        <v>#N/A</v>
      </c>
      <c r="E155" s="3" t="str">
        <f>IF(Data!C163="", " ", Data!D163)</f>
        <v xml:space="preserve"> </v>
      </c>
      <c r="F155" s="3" t="str">
        <f>IF(E155=" "," ",Data!F$26)</f>
        <v xml:space="preserve"> </v>
      </c>
      <c r="G155" s="3" t="str">
        <f>IF($C155&lt;Data!$F$37,"x"," ")</f>
        <v xml:space="preserve"> </v>
      </c>
      <c r="H155" s="3" t="e">
        <f>IF(I155="",#REF!,I155)</f>
        <v>#N/A</v>
      </c>
      <c r="I155" s="2" t="e">
        <f t="shared" si="697"/>
        <v>#N/A</v>
      </c>
      <c r="J155" s="3" t="str">
        <f>IF(AND(Data!$F$37&lt;&gt;""),IF(AD155=$E155,1,""))</f>
        <v/>
      </c>
      <c r="K155" s="3">
        <f>IF(AND(Data!$F$40&lt;&gt;""),IF(AE155=$E155,2,""))</f>
        <v>2</v>
      </c>
      <c r="L155" s="3" t="str">
        <f>IF(AND(Data!$F$43&lt;&gt;""),IF(AF155=$E155,3,""))</f>
        <v/>
      </c>
      <c r="M155" s="3" t="str">
        <f>IF(AND(Data!$F$46&lt;&gt;""),IF(AG155=$E155,4,""))</f>
        <v/>
      </c>
      <c r="N155" s="3" t="str">
        <f>IF(AND(Data!$F$49&lt;&gt;""),IF(AH155=$E155,5,""))</f>
        <v/>
      </c>
      <c r="O155" s="3" t="str">
        <f>IF(AND(Calc!$LQ$3&lt;&gt;""),IF(AI155=$E155,6,""))</f>
        <v/>
      </c>
      <c r="P155" s="3">
        <f t="shared" si="698"/>
        <v>2</v>
      </c>
      <c r="Q155" s="3">
        <f t="shared" si="699"/>
        <v>2</v>
      </c>
      <c r="R155" s="3" t="str">
        <f t="shared" si="700"/>
        <v/>
      </c>
      <c r="S155" s="3" t="str">
        <f t="shared" si="701"/>
        <v/>
      </c>
      <c r="T155" s="3" t="str">
        <f t="shared" si="702"/>
        <v/>
      </c>
      <c r="U155" s="3">
        <f t="shared" si="703"/>
        <v>2</v>
      </c>
      <c r="V155" s="3">
        <f t="shared" si="704"/>
        <v>2</v>
      </c>
      <c r="W155" s="3" t="str">
        <f t="shared" si="705"/>
        <v/>
      </c>
      <c r="X155" s="3" t="str">
        <f t="shared" si="706"/>
        <v/>
      </c>
      <c r="Y155" s="3">
        <f t="shared" si="707"/>
        <v>2</v>
      </c>
      <c r="Z155" s="3">
        <f t="shared" si="708"/>
        <v>2</v>
      </c>
      <c r="AA155" s="3" t="str">
        <f t="shared" si="709"/>
        <v/>
      </c>
      <c r="AB155" s="3">
        <f t="shared" si="710"/>
        <v>2</v>
      </c>
      <c r="AC155" s="49">
        <f t="shared" si="711"/>
        <v>2</v>
      </c>
      <c r="AD155" s="3" t="str">
        <f>IF($C155&lt;Data!$F$37,E155,"")</f>
        <v/>
      </c>
      <c r="AE155" s="3" t="str">
        <f>IF(AND($C155&gt;=Data!$F$37),IF($C155&lt;Data!$F$40,E155,""))</f>
        <v xml:space="preserve"> </v>
      </c>
      <c r="AF155" s="3" t="b">
        <f>IF(AND($C155&gt;=Data!$F$40),IF($C155&lt;Data!$F$43,E155,""))</f>
        <v>0</v>
      </c>
      <c r="AG155" s="3" t="b">
        <f>IF(AND($C155&gt;=Data!$F$43),IF($C155&lt;Data!$F$46,E155,""))</f>
        <v>0</v>
      </c>
      <c r="AH155" s="3" t="b">
        <f>IF(AND($C155&gt;=Data!$F$46),IF($C155&lt;Data!$F$49,E155,""))</f>
        <v>0</v>
      </c>
      <c r="AI155" s="3" t="b">
        <f>IF(AND($C155&gt;=Data!$F$49),IF($C155&lt;=Calc!$LQ$3,E155,""))</f>
        <v>0</v>
      </c>
      <c r="AJ155" s="3" t="str">
        <f t="shared" si="643"/>
        <v xml:space="preserve"> </v>
      </c>
      <c r="AK155" s="3" t="str">
        <f t="shared" si="644"/>
        <v/>
      </c>
      <c r="AL155" s="3" t="e">
        <f t="shared" si="712"/>
        <v>#NUM!</v>
      </c>
      <c r="AM155" s="3" t="str">
        <f t="shared" si="713"/>
        <v/>
      </c>
      <c r="AN155" s="3" t="str">
        <f t="shared" si="714"/>
        <v/>
      </c>
      <c r="AO155" s="3" t="str">
        <f t="shared" si="715"/>
        <v/>
      </c>
      <c r="AP155" s="3" t="str">
        <f t="shared" si="716"/>
        <v/>
      </c>
      <c r="AQ155" s="3" t="e">
        <f t="shared" si="632"/>
        <v>#NUM!</v>
      </c>
      <c r="AR155" s="3" t="e">
        <f t="shared" si="633"/>
        <v>#NUM!</v>
      </c>
      <c r="AS155" s="3" t="str">
        <f t="shared" si="634"/>
        <v/>
      </c>
      <c r="AT155" s="3" t="str">
        <f t="shared" si="717"/>
        <v/>
      </c>
      <c r="AU155" s="3" t="str">
        <f t="shared" si="718"/>
        <v/>
      </c>
      <c r="AV155" s="3" t="e">
        <f t="shared" si="719"/>
        <v>#NUM!</v>
      </c>
      <c r="AW155" s="3" t="e">
        <f t="shared" si="720"/>
        <v>#NUM!</v>
      </c>
      <c r="AX155" s="3" t="str">
        <f t="shared" si="721"/>
        <v/>
      </c>
      <c r="AY155" s="3" t="str">
        <f t="shared" si="722"/>
        <v/>
      </c>
      <c r="AZ155" s="3" t="e">
        <f t="shared" si="723"/>
        <v>#NUM!</v>
      </c>
      <c r="BA155" s="3" t="e">
        <f t="shared" si="724"/>
        <v>#NUM!</v>
      </c>
      <c r="BB155" s="3" t="str">
        <f t="shared" si="725"/>
        <v/>
      </c>
      <c r="BC155" s="3" t="e">
        <f t="shared" si="726"/>
        <v>#NUM!</v>
      </c>
      <c r="BD155" s="3" t="e">
        <f t="shared" si="727"/>
        <v>#NUM!</v>
      </c>
      <c r="BE155" s="3" t="e">
        <f t="shared" si="728"/>
        <v>#NUM!</v>
      </c>
      <c r="BF155" s="9" t="e">
        <f t="shared" si="645"/>
        <v>#N/A</v>
      </c>
      <c r="BG155" s="3" t="e">
        <f t="shared" si="646"/>
        <v>#N/A</v>
      </c>
      <c r="BH155" s="3" t="e">
        <f t="shared" si="861"/>
        <v>#N/A</v>
      </c>
      <c r="BI155" s="3" t="e">
        <f t="shared" si="729"/>
        <v>#NUM!</v>
      </c>
      <c r="BJ155" s="44" t="str">
        <f t="shared" si="730"/>
        <v/>
      </c>
      <c r="BK155" s="52">
        <f t="shared" si="647"/>
        <v>2</v>
      </c>
      <c r="BL155" s="52" t="str">
        <f t="shared" ca="1" si="835"/>
        <v xml:space="preserve"> </v>
      </c>
      <c r="BM155" s="52" t="str">
        <f t="shared" ca="1" si="836"/>
        <v xml:space="preserve"> </v>
      </c>
      <c r="BN155" s="52" t="str">
        <f t="shared" ca="1" si="836"/>
        <v xml:space="preserve"> </v>
      </c>
      <c r="BO155" s="52" t="str">
        <f t="shared" ca="1" si="836"/>
        <v xml:space="preserve"> </v>
      </c>
      <c r="BP155" s="52" t="str">
        <f t="shared" ca="1" si="831"/>
        <v xml:space="preserve"> </v>
      </c>
      <c r="BQ155" s="52" t="str">
        <f t="shared" ca="1" si="831"/>
        <v xml:space="preserve"> </v>
      </c>
      <c r="BR155" s="52" t="e">
        <f t="shared" ca="1" si="648"/>
        <v>#N/A</v>
      </c>
      <c r="BS155" s="52"/>
      <c r="BT155" s="3" t="str">
        <f t="shared" si="649"/>
        <v/>
      </c>
      <c r="BU155" s="3">
        <f t="shared" si="650"/>
        <v>0</v>
      </c>
      <c r="BV155" s="3">
        <f t="shared" si="731"/>
        <v>1</v>
      </c>
      <c r="BW155" s="3">
        <f t="shared" si="732"/>
        <v>0</v>
      </c>
      <c r="BX155" s="3" t="str">
        <f t="shared" ca="1" si="651"/>
        <v xml:space="preserve"> </v>
      </c>
      <c r="BY155" s="3" t="str">
        <f t="shared" ca="1" si="837"/>
        <v/>
      </c>
      <c r="BZ155" s="3" t="str">
        <f t="shared" ca="1" si="837"/>
        <v/>
      </c>
      <c r="CA155" s="3" t="str">
        <f t="shared" ca="1" si="837"/>
        <v/>
      </c>
      <c r="CB155" s="3" t="str">
        <f t="shared" ca="1" si="832"/>
        <v/>
      </c>
      <c r="CC155" s="3" t="str">
        <f t="shared" ca="1" si="832"/>
        <v/>
      </c>
      <c r="CD155" s="3" t="str">
        <f t="shared" ca="1" si="652"/>
        <v/>
      </c>
      <c r="CE155" s="3" t="str">
        <f t="shared" ca="1" si="653"/>
        <v/>
      </c>
      <c r="CF155" s="3" t="str">
        <f t="shared" si="654"/>
        <v/>
      </c>
      <c r="CG155" s="37" t="e">
        <f t="shared" ca="1" si="655"/>
        <v>#N/A</v>
      </c>
      <c r="CH155" s="3" t="str">
        <f t="shared" si="656"/>
        <v/>
      </c>
      <c r="CI155" s="3">
        <f t="shared" si="733"/>
        <v>0</v>
      </c>
      <c r="CJ155" s="3">
        <f t="shared" si="823"/>
        <v>1</v>
      </c>
      <c r="CK155" s="3">
        <f t="shared" si="734"/>
        <v>0</v>
      </c>
      <c r="CL155" s="3" t="str">
        <f t="shared" ca="1" si="657"/>
        <v xml:space="preserve"> </v>
      </c>
      <c r="CM155" s="3" t="str">
        <f t="shared" ca="1" si="838"/>
        <v/>
      </c>
      <c r="CN155" s="3" t="str">
        <f t="shared" ca="1" si="838"/>
        <v/>
      </c>
      <c r="CO155" s="3" t="str">
        <f t="shared" ca="1" si="838"/>
        <v/>
      </c>
      <c r="CP155" s="3" t="str">
        <f t="shared" ca="1" si="833"/>
        <v/>
      </c>
      <c r="CQ155" s="3" t="str">
        <f t="shared" ca="1" si="833"/>
        <v/>
      </c>
      <c r="CR155" s="3" t="str">
        <f t="shared" ca="1" si="735"/>
        <v/>
      </c>
      <c r="CS155" s="3" t="str">
        <f t="shared" ca="1" si="658"/>
        <v/>
      </c>
      <c r="CT155" s="3" t="str">
        <f t="shared" si="736"/>
        <v/>
      </c>
      <c r="CU155" s="37" t="e">
        <f t="shared" ca="1" si="737"/>
        <v>#N/A</v>
      </c>
      <c r="CW155" s="3" t="str">
        <f t="shared" ca="1" si="738"/>
        <v/>
      </c>
      <c r="CX155" s="3">
        <f t="shared" ca="1" si="824"/>
        <v>0</v>
      </c>
      <c r="CY155" s="2">
        <f t="shared" ca="1" si="739"/>
        <v>0</v>
      </c>
      <c r="CZ155" s="3" t="str">
        <f t="shared" ca="1" si="659"/>
        <v/>
      </c>
      <c r="DA155" s="3" t="str">
        <f t="shared" ca="1" si="660"/>
        <v/>
      </c>
      <c r="DB155" s="3" t="str">
        <f t="shared" ca="1" si="661"/>
        <v/>
      </c>
      <c r="DC155" s="3" t="str">
        <f t="shared" ca="1" si="662"/>
        <v/>
      </c>
      <c r="DD155" s="37" t="e">
        <f t="shared" ca="1" si="663"/>
        <v>#N/A</v>
      </c>
      <c r="DE155" s="3" t="str">
        <f t="shared" ca="1" si="740"/>
        <v/>
      </c>
      <c r="DF155" s="3">
        <f t="shared" ca="1" si="825"/>
        <v>0</v>
      </c>
      <c r="DG155" s="2">
        <f t="shared" ca="1" si="741"/>
        <v>0</v>
      </c>
      <c r="DH155" s="3" t="str">
        <f t="shared" ca="1" si="664"/>
        <v/>
      </c>
      <c r="DI155" s="3" t="str">
        <f t="shared" ca="1" si="862"/>
        <v/>
      </c>
      <c r="DJ155" s="3" t="str">
        <f t="shared" ca="1" si="665"/>
        <v/>
      </c>
      <c r="DK155" s="3" t="str">
        <f t="shared" ca="1" si="742"/>
        <v/>
      </c>
      <c r="DL155" s="37" t="e">
        <f t="shared" ca="1" si="666"/>
        <v>#N/A</v>
      </c>
      <c r="DN155" s="2" t="str">
        <f t="shared" si="667"/>
        <v xml:space="preserve"> </v>
      </c>
      <c r="DO155" s="3" t="str">
        <f t="shared" si="743"/>
        <v xml:space="preserve"> </v>
      </c>
      <c r="DP155" s="3" t="str">
        <f t="shared" si="744"/>
        <v xml:space="preserve"> </v>
      </c>
      <c r="DT155" s="37" t="e">
        <f t="shared" si="668"/>
        <v>#N/A</v>
      </c>
      <c r="DU155" s="7">
        <v>148</v>
      </c>
      <c r="DV155" s="7">
        <v>62</v>
      </c>
      <c r="DW155" s="7">
        <v>86</v>
      </c>
      <c r="DX155" s="7"/>
      <c r="DY155" s="7" t="e">
        <f t="shared" si="669"/>
        <v>#NUM!</v>
      </c>
      <c r="DZ155" s="7" t="e">
        <f t="shared" si="670"/>
        <v>#NUM!</v>
      </c>
      <c r="EA155" s="7" t="e">
        <f t="shared" si="671"/>
        <v>#NUM!</v>
      </c>
      <c r="EB155" s="7" t="e">
        <f t="shared" si="745"/>
        <v>#NUM!</v>
      </c>
      <c r="EC155" s="3" t="e">
        <f t="shared" si="672"/>
        <v>#NUM!</v>
      </c>
      <c r="ED155" s="3" t="str">
        <f t="shared" si="746"/>
        <v/>
      </c>
      <c r="EE155" s="3" t="e">
        <f t="shared" si="747"/>
        <v>#DIV/0!</v>
      </c>
      <c r="EF155" s="3" t="str">
        <f t="shared" si="748"/>
        <v/>
      </c>
      <c r="EG155" s="3" t="str">
        <f t="shared" si="749"/>
        <v/>
      </c>
      <c r="EH155" s="3" t="str">
        <f t="shared" si="750"/>
        <v/>
      </c>
      <c r="EI155" s="3" t="str">
        <f t="shared" si="751"/>
        <v/>
      </c>
      <c r="EJ155" s="3" t="e">
        <f t="shared" si="752"/>
        <v>#DIV/0!</v>
      </c>
      <c r="EK155" s="3" t="e">
        <f t="shared" si="753"/>
        <v>#DIV/0!</v>
      </c>
      <c r="EL155" s="3" t="str">
        <f t="shared" si="754"/>
        <v/>
      </c>
      <c r="EM155" s="3" t="str">
        <f t="shared" si="755"/>
        <v/>
      </c>
      <c r="EN155" s="3" t="str">
        <f t="shared" si="756"/>
        <v/>
      </c>
      <c r="EO155" s="3" t="e">
        <f t="shared" si="757"/>
        <v>#DIV/0!</v>
      </c>
      <c r="EP155" s="3" t="e">
        <f t="shared" si="758"/>
        <v>#DIV/0!</v>
      </c>
      <c r="EQ155" s="3" t="str">
        <f t="shared" si="759"/>
        <v/>
      </c>
      <c r="ER155" s="3" t="str">
        <f t="shared" si="760"/>
        <v/>
      </c>
      <c r="ES155" s="3" t="e">
        <f t="shared" si="761"/>
        <v>#DIV/0!</v>
      </c>
      <c r="ET155" s="3" t="e">
        <f t="shared" si="762"/>
        <v>#DIV/0!</v>
      </c>
      <c r="EU155" s="3" t="str">
        <f t="shared" si="763"/>
        <v/>
      </c>
      <c r="EV155" s="3" t="e">
        <f t="shared" si="764"/>
        <v>#DIV/0!</v>
      </c>
      <c r="EW155" s="3" t="e">
        <f t="shared" si="765"/>
        <v>#DIV/0!</v>
      </c>
      <c r="EX155" s="3" t="e">
        <f t="shared" si="766"/>
        <v>#NUM!</v>
      </c>
      <c r="EZ155" s="40">
        <f t="shared" si="673"/>
        <v>1</v>
      </c>
      <c r="FA155" s="9" t="e">
        <f t="shared" si="674"/>
        <v>#NUM!</v>
      </c>
      <c r="FB155" s="9" t="e">
        <f t="shared" si="675"/>
        <v>#N/A</v>
      </c>
      <c r="FC155" s="9" t="e">
        <f t="shared" si="676"/>
        <v>#N/A</v>
      </c>
      <c r="FD155" s="9" t="e">
        <f t="shared" si="677"/>
        <v>#N/A</v>
      </c>
      <c r="FE155" s="3" t="e">
        <f t="shared" si="767"/>
        <v>#NUM!</v>
      </c>
      <c r="FG155" s="3" t="str">
        <f t="shared" si="768"/>
        <v/>
      </c>
      <c r="FH155" s="3" t="e">
        <f t="shared" si="769"/>
        <v>#DIV/0!</v>
      </c>
      <c r="FI155" s="3" t="str">
        <f t="shared" si="770"/>
        <v/>
      </c>
      <c r="FJ155" s="3" t="str">
        <f t="shared" si="771"/>
        <v/>
      </c>
      <c r="FK155" s="3" t="str">
        <f t="shared" si="772"/>
        <v/>
      </c>
      <c r="FL155" s="3" t="str">
        <f t="shared" si="773"/>
        <v/>
      </c>
      <c r="FM155" s="3" t="e">
        <f t="shared" si="774"/>
        <v>#DIV/0!</v>
      </c>
      <c r="FN155" s="3" t="e">
        <f t="shared" si="775"/>
        <v>#DIV/0!</v>
      </c>
      <c r="FO155" s="3" t="str">
        <f t="shared" si="776"/>
        <v/>
      </c>
      <c r="FP155" s="3" t="str">
        <f t="shared" si="777"/>
        <v/>
      </c>
      <c r="FQ155" s="3" t="str">
        <f t="shared" si="778"/>
        <v/>
      </c>
      <c r="FR155" s="3" t="e">
        <f t="shared" si="779"/>
        <v>#DIV/0!</v>
      </c>
      <c r="FS155" s="3" t="e">
        <f t="shared" si="780"/>
        <v>#DIV/0!</v>
      </c>
      <c r="FT155" s="3" t="str">
        <f t="shared" si="781"/>
        <v/>
      </c>
      <c r="FU155" s="3" t="str">
        <f t="shared" si="782"/>
        <v/>
      </c>
      <c r="FV155" s="3" t="e">
        <f t="shared" si="783"/>
        <v>#DIV/0!</v>
      </c>
      <c r="FW155" s="3" t="e">
        <f t="shared" si="784"/>
        <v>#DIV/0!</v>
      </c>
      <c r="FX155" s="3" t="str">
        <f t="shared" si="785"/>
        <v/>
      </c>
      <c r="FY155" s="3" t="e">
        <f t="shared" si="786"/>
        <v>#DIV/0!</v>
      </c>
      <c r="FZ155" s="3" t="e">
        <f t="shared" si="787"/>
        <v>#DIV/0!</v>
      </c>
      <c r="GA155" s="3" t="e">
        <f t="shared" si="788"/>
        <v>#NUM!</v>
      </c>
      <c r="GB155" s="3" t="str">
        <f t="shared" si="789"/>
        <v/>
      </c>
      <c r="GC155" s="3" t="str">
        <f t="shared" si="790"/>
        <v/>
      </c>
      <c r="GD155" s="3" t="str">
        <f t="shared" si="791"/>
        <v/>
      </c>
      <c r="GE155" s="3" t="str">
        <f t="shared" si="792"/>
        <v/>
      </c>
      <c r="GF155" s="3" t="str">
        <f t="shared" si="793"/>
        <v/>
      </c>
      <c r="GG155" s="3" t="str">
        <f t="shared" si="794"/>
        <v/>
      </c>
      <c r="GI155" s="9" t="str">
        <f t="shared" si="826"/>
        <v/>
      </c>
      <c r="GJ155" s="9" t="str">
        <f t="shared" si="795"/>
        <v/>
      </c>
      <c r="GK155" s="9" t="str">
        <f t="shared" si="796"/>
        <v/>
      </c>
      <c r="GL155" s="41" t="e">
        <f t="shared" si="797"/>
        <v>#DIV/0!</v>
      </c>
      <c r="GM155" s="41" t="e">
        <f t="shared" si="798"/>
        <v>#DIV/0!</v>
      </c>
      <c r="GN155" s="41" t="e">
        <f t="shared" si="678"/>
        <v>#N/A</v>
      </c>
      <c r="GO155" s="41" t="e">
        <f t="shared" si="679"/>
        <v>#N/A</v>
      </c>
      <c r="GP155" s="3" t="e">
        <f t="shared" si="799"/>
        <v>#NUM!</v>
      </c>
      <c r="GQ155" s="55" t="e">
        <f t="shared" si="680"/>
        <v>#NUM!</v>
      </c>
      <c r="GR155" s="55" t="e">
        <f t="shared" si="681"/>
        <v>#NUM!</v>
      </c>
      <c r="GS155" s="3" t="e">
        <f t="shared" si="682"/>
        <v>#NUM!</v>
      </c>
      <c r="GT155" s="3" t="e">
        <f t="shared" si="683"/>
        <v>#NUM!</v>
      </c>
      <c r="GU155" s="3" t="e">
        <f t="shared" si="684"/>
        <v>#NUM!</v>
      </c>
      <c r="GV155" s="3" t="e">
        <f t="shared" si="685"/>
        <v>#NUM!</v>
      </c>
      <c r="GX155" s="37" t="e">
        <f t="shared" si="686"/>
        <v>#NUM!</v>
      </c>
      <c r="GZ155" s="3" t="e">
        <f t="shared" si="687"/>
        <v>#NUM!</v>
      </c>
      <c r="HA155" s="3" t="e">
        <f t="shared" ca="1" si="827"/>
        <v>#NUM!</v>
      </c>
      <c r="HB155" s="2" t="e">
        <f t="shared" ca="1" si="830"/>
        <v>#NUM!</v>
      </c>
      <c r="HC155" s="2" t="e">
        <f t="shared" ca="1" si="834"/>
        <v>#NUM!</v>
      </c>
      <c r="HD155" s="39" t="e">
        <f t="shared" ca="1" si="800"/>
        <v>#NUM!</v>
      </c>
      <c r="HF155" s="3" t="str">
        <f t="shared" si="688"/>
        <v/>
      </c>
      <c r="HG155" s="3" t="str">
        <f t="shared" si="689"/>
        <v/>
      </c>
      <c r="HH155" s="3" t="str">
        <f t="shared" ca="1" si="843"/>
        <v xml:space="preserve"> </v>
      </c>
      <c r="HI155" s="3" t="str">
        <f t="shared" ca="1" si="844"/>
        <v/>
      </c>
      <c r="HJ155" s="3" t="str">
        <f t="shared" ca="1" si="844"/>
        <v/>
      </c>
      <c r="HK155" s="3" t="str">
        <f t="shared" ca="1" si="844"/>
        <v/>
      </c>
      <c r="HL155" s="3" t="str">
        <f t="shared" ca="1" si="839"/>
        <v/>
      </c>
      <c r="HM155" s="3" t="str">
        <f t="shared" ca="1" si="839"/>
        <v/>
      </c>
      <c r="HN155" s="3" t="str">
        <f t="shared" ca="1" si="839"/>
        <v/>
      </c>
      <c r="HO155" s="3" t="str">
        <f t="shared" ca="1" si="839"/>
        <v/>
      </c>
      <c r="HP155" s="37" t="e">
        <f t="shared" ca="1" si="690"/>
        <v>#N/A</v>
      </c>
      <c r="HQ155" s="3" t="str">
        <f t="shared" ca="1" si="845"/>
        <v xml:space="preserve"> </v>
      </c>
      <c r="HR155" s="3" t="str">
        <f t="shared" ca="1" si="846"/>
        <v/>
      </c>
      <c r="HS155" s="3" t="str">
        <f t="shared" ca="1" si="846"/>
        <v/>
      </c>
      <c r="HT155" s="3" t="str">
        <f t="shared" ca="1" si="846"/>
        <v/>
      </c>
      <c r="HU155" s="3" t="str">
        <f t="shared" ca="1" si="840"/>
        <v/>
      </c>
      <c r="HV155" s="3" t="str">
        <f t="shared" ca="1" si="840"/>
        <v/>
      </c>
      <c r="HW155" s="3" t="str">
        <f t="shared" ca="1" si="840"/>
        <v/>
      </c>
      <c r="HX155" s="3" t="str">
        <f t="shared" ca="1" si="840"/>
        <v/>
      </c>
      <c r="HY155" s="37" t="e">
        <f t="shared" ca="1" si="691"/>
        <v>#N/A</v>
      </c>
      <c r="IA155" s="3" t="e">
        <f t="shared" ca="1" si="801"/>
        <v>#NUM!</v>
      </c>
      <c r="IB155" s="3" t="e">
        <f t="shared" ca="1" si="828"/>
        <v>#NUM!</v>
      </c>
      <c r="IC155" s="2" t="e">
        <f t="shared" ca="1" si="802"/>
        <v>#NUM!</v>
      </c>
      <c r="ID155" s="37" t="e">
        <f t="shared" ca="1" si="692"/>
        <v>#NUM!</v>
      </c>
      <c r="IE155" s="3" t="e">
        <f t="shared" ca="1" si="803"/>
        <v>#NUM!</v>
      </c>
      <c r="IF155" s="3" t="e">
        <f t="shared" ca="1" si="804"/>
        <v>#NUM!</v>
      </c>
      <c r="IG155" s="2" t="e">
        <f t="shared" ca="1" si="805"/>
        <v>#NUM!</v>
      </c>
      <c r="IH155" s="37" t="e">
        <f t="shared" ca="1" si="693"/>
        <v>#NUM!</v>
      </c>
      <c r="II155" s="3" t="e">
        <f t="shared" si="806"/>
        <v>#N/A</v>
      </c>
      <c r="IJ155" s="3" t="e">
        <f t="shared" si="807"/>
        <v>#N/A</v>
      </c>
      <c r="IK155" s="3" t="e">
        <f t="shared" ca="1" si="857"/>
        <v>#N/A</v>
      </c>
      <c r="IL155" s="3" t="e">
        <f t="shared" ca="1" si="858"/>
        <v>#N/A</v>
      </c>
      <c r="IM155" s="3" t="e">
        <f t="shared" ca="1" si="858"/>
        <v>#N/A</v>
      </c>
      <c r="IN155" s="3" t="e">
        <f t="shared" ca="1" si="858"/>
        <v>#N/A</v>
      </c>
      <c r="IO155" s="3" t="e">
        <f t="shared" ca="1" si="851"/>
        <v>#N/A</v>
      </c>
      <c r="IP155" s="3" t="e">
        <f t="shared" ca="1" si="851"/>
        <v>#N/A</v>
      </c>
      <c r="IQ155" s="3" t="e">
        <f t="shared" ca="1" si="851"/>
        <v>#N/A</v>
      </c>
      <c r="IR155" s="3" t="e">
        <f t="shared" ca="1" si="851"/>
        <v>#N/A</v>
      </c>
      <c r="IS155" s="3" t="e">
        <f t="shared" ca="1" si="852"/>
        <v>#N/A</v>
      </c>
      <c r="IT155" s="3" t="e">
        <f t="shared" ca="1" si="852"/>
        <v>#N/A</v>
      </c>
      <c r="IU155" s="3" t="e">
        <f t="shared" ca="1" si="852"/>
        <v>#N/A</v>
      </c>
      <c r="IV155" s="3" t="e">
        <f t="shared" ca="1" si="852"/>
        <v>#N/A</v>
      </c>
      <c r="IW155" s="3" t="e">
        <f t="shared" ca="1" si="853"/>
        <v>#N/A</v>
      </c>
      <c r="IX155" s="3" t="e">
        <f t="shared" ca="1" si="853"/>
        <v>#N/A</v>
      </c>
      <c r="IY155" s="3" t="e">
        <f t="shared" ca="1" si="853"/>
        <v>#N/A</v>
      </c>
      <c r="IZ155" s="37" t="e">
        <f t="shared" ca="1" si="694"/>
        <v>#N/A</v>
      </c>
      <c r="JB155" s="3" t="str">
        <f t="shared" si="808"/>
        <v/>
      </c>
      <c r="JC155" s="55" t="e">
        <f t="shared" si="695"/>
        <v>#NUM!</v>
      </c>
      <c r="JD155" s="41" t="e">
        <f t="shared" si="809"/>
        <v>#NUM!</v>
      </c>
      <c r="JE155" s="41" t="e">
        <f t="shared" si="810"/>
        <v>#NUM!</v>
      </c>
      <c r="JF155" s="3" t="e">
        <f t="shared" si="811"/>
        <v>#NUM!</v>
      </c>
      <c r="JG155" s="41" t="e">
        <f t="shared" si="812"/>
        <v>#NUM!</v>
      </c>
      <c r="JH155" s="41" t="e">
        <f t="shared" si="813"/>
        <v>#NUM!</v>
      </c>
      <c r="JJ155" s="37" t="e">
        <f t="shared" si="814"/>
        <v>#NUM!</v>
      </c>
      <c r="JL155" s="3" t="e">
        <f t="shared" si="815"/>
        <v>#NUM!</v>
      </c>
      <c r="JM155" s="3" t="e">
        <f t="shared" ca="1" si="829"/>
        <v>#NUM!</v>
      </c>
      <c r="JP155" s="37" t="e">
        <f t="shared" ca="1" si="816"/>
        <v>#NUM!</v>
      </c>
      <c r="JR155" s="37" t="str">
        <f t="shared" si="817"/>
        <v/>
      </c>
      <c r="JS155" s="3" t="str">
        <f t="shared" si="818"/>
        <v/>
      </c>
      <c r="JT155" s="3" t="str">
        <f t="shared" ca="1" si="847"/>
        <v xml:space="preserve"> </v>
      </c>
      <c r="JU155" s="3" t="str">
        <f t="shared" ca="1" si="848"/>
        <v/>
      </c>
      <c r="JV155" s="3" t="str">
        <f t="shared" ca="1" si="848"/>
        <v/>
      </c>
      <c r="JW155" s="3" t="str">
        <f t="shared" ca="1" si="848"/>
        <v/>
      </c>
      <c r="JX155" s="3" t="str">
        <f t="shared" ca="1" si="841"/>
        <v/>
      </c>
      <c r="JY155" s="3" t="str">
        <f t="shared" ca="1" si="841"/>
        <v/>
      </c>
      <c r="JZ155" s="3" t="str">
        <f t="shared" ca="1" si="841"/>
        <v/>
      </c>
      <c r="KA155" s="3" t="str">
        <f t="shared" ca="1" si="841"/>
        <v/>
      </c>
      <c r="KB155" s="3" t="e">
        <f t="shared" ca="1" si="819"/>
        <v>#N/A</v>
      </c>
      <c r="KC155" s="3" t="str">
        <f t="shared" ca="1" si="849"/>
        <v xml:space="preserve"> </v>
      </c>
      <c r="KD155" s="3" t="str">
        <f t="shared" ca="1" si="850"/>
        <v/>
      </c>
      <c r="KE155" s="3" t="str">
        <f t="shared" ca="1" si="850"/>
        <v/>
      </c>
      <c r="KF155" s="3" t="str">
        <f t="shared" ca="1" si="850"/>
        <v/>
      </c>
      <c r="KG155" s="3" t="str">
        <f t="shared" ca="1" si="842"/>
        <v/>
      </c>
      <c r="KH155" s="3" t="str">
        <f t="shared" ca="1" si="842"/>
        <v/>
      </c>
      <c r="KI155" s="3" t="str">
        <f t="shared" ca="1" si="842"/>
        <v/>
      </c>
      <c r="KJ155" s="3" t="str">
        <f t="shared" ca="1" si="842"/>
        <v/>
      </c>
      <c r="KK155" s="3" t="e">
        <f t="shared" ca="1" si="820"/>
        <v>#N/A</v>
      </c>
      <c r="KU155" s="3" t="e">
        <f t="shared" si="821"/>
        <v>#NUM!</v>
      </c>
      <c r="KV155" s="3" t="e">
        <f t="shared" si="822"/>
        <v>#NUM!</v>
      </c>
      <c r="KW155" s="3" t="e">
        <f t="shared" ca="1" si="859"/>
        <v>#NUM!</v>
      </c>
      <c r="KX155" s="3" t="e">
        <f t="shared" ca="1" si="860"/>
        <v>#NUM!</v>
      </c>
      <c r="KY155" s="3" t="e">
        <f t="shared" ca="1" si="860"/>
        <v>#NUM!</v>
      </c>
      <c r="KZ155" s="3" t="e">
        <f t="shared" ca="1" si="860"/>
        <v>#NUM!</v>
      </c>
      <c r="LA155" s="3" t="e">
        <f t="shared" ca="1" si="854"/>
        <v>#NUM!</v>
      </c>
      <c r="LB155" s="3" t="e">
        <f t="shared" ca="1" si="854"/>
        <v>#NUM!</v>
      </c>
      <c r="LC155" s="3" t="e">
        <f t="shared" ca="1" si="854"/>
        <v>#NUM!</v>
      </c>
      <c r="LD155" s="3" t="e">
        <f t="shared" ca="1" si="854"/>
        <v>#NUM!</v>
      </c>
      <c r="LE155" s="3" t="e">
        <f t="shared" ca="1" si="855"/>
        <v>#NUM!</v>
      </c>
      <c r="LF155" s="3" t="e">
        <f t="shared" ca="1" si="855"/>
        <v>#NUM!</v>
      </c>
      <c r="LG155" s="3" t="e">
        <f t="shared" ca="1" si="855"/>
        <v>#NUM!</v>
      </c>
      <c r="LH155" s="3" t="e">
        <f t="shared" ca="1" si="855"/>
        <v>#NUM!</v>
      </c>
      <c r="LI155" s="3" t="e">
        <f t="shared" ca="1" si="856"/>
        <v>#NUM!</v>
      </c>
      <c r="LJ155" s="3" t="e">
        <f t="shared" ca="1" si="856"/>
        <v>#NUM!</v>
      </c>
      <c r="LK155" s="3" t="e">
        <f t="shared" ca="1" si="856"/>
        <v>#NUM!</v>
      </c>
      <c r="LL155" s="37" t="e">
        <f t="shared" ca="1" si="696"/>
        <v>#NUM!</v>
      </c>
    </row>
    <row r="156" spans="1:324" s="3" customFormat="1">
      <c r="A156" s="42" t="e">
        <f>IF(D156="","",Data!C164)</f>
        <v>#N/A</v>
      </c>
      <c r="B156" s="5" t="e">
        <f>IF(D156="","",Data!B164)</f>
        <v>#N/A</v>
      </c>
      <c r="C156" s="3">
        <v>148</v>
      </c>
      <c r="D156" s="3" t="e">
        <f>IF(Data!C164="", NA(), Data!C164)</f>
        <v>#N/A</v>
      </c>
      <c r="E156" s="3" t="str">
        <f>IF(Data!C164="", " ", Data!D164)</f>
        <v xml:space="preserve"> </v>
      </c>
      <c r="F156" s="3" t="str">
        <f>IF(E156=" "," ",Data!F$26)</f>
        <v xml:space="preserve"> </v>
      </c>
      <c r="G156" s="3" t="str">
        <f>IF($C156&lt;Data!$F$37,"x"," ")</f>
        <v xml:space="preserve"> </v>
      </c>
      <c r="H156" s="3" t="e">
        <f>IF(I156="",#REF!,I156)</f>
        <v>#N/A</v>
      </c>
      <c r="I156" s="2" t="e">
        <f t="shared" si="697"/>
        <v>#N/A</v>
      </c>
      <c r="J156" s="3" t="str">
        <f>IF(AND(Data!$F$37&lt;&gt;""),IF(AD156=$E156,1,""))</f>
        <v/>
      </c>
      <c r="K156" s="3">
        <f>IF(AND(Data!$F$40&lt;&gt;""),IF(AE156=$E156,2,""))</f>
        <v>2</v>
      </c>
      <c r="L156" s="3" t="str">
        <f>IF(AND(Data!$F$43&lt;&gt;""),IF(AF156=$E156,3,""))</f>
        <v/>
      </c>
      <c r="M156" s="3" t="str">
        <f>IF(AND(Data!$F$46&lt;&gt;""),IF(AG156=$E156,4,""))</f>
        <v/>
      </c>
      <c r="N156" s="3" t="str">
        <f>IF(AND(Data!$F$49&lt;&gt;""),IF(AH156=$E156,5,""))</f>
        <v/>
      </c>
      <c r="O156" s="3" t="str">
        <f>IF(AND(Calc!$LQ$3&lt;&gt;""),IF(AI156=$E156,6,""))</f>
        <v/>
      </c>
      <c r="P156" s="3">
        <f t="shared" si="698"/>
        <v>2</v>
      </c>
      <c r="Q156" s="3">
        <f t="shared" si="699"/>
        <v>2</v>
      </c>
      <c r="R156" s="3" t="str">
        <f t="shared" si="700"/>
        <v/>
      </c>
      <c r="S156" s="3" t="str">
        <f t="shared" si="701"/>
        <v/>
      </c>
      <c r="T156" s="3" t="str">
        <f t="shared" si="702"/>
        <v/>
      </c>
      <c r="U156" s="3">
        <f t="shared" si="703"/>
        <v>2</v>
      </c>
      <c r="V156" s="3">
        <f t="shared" si="704"/>
        <v>2</v>
      </c>
      <c r="W156" s="3" t="str">
        <f t="shared" si="705"/>
        <v/>
      </c>
      <c r="X156" s="3" t="str">
        <f t="shared" si="706"/>
        <v/>
      </c>
      <c r="Y156" s="3">
        <f t="shared" si="707"/>
        <v>2</v>
      </c>
      <c r="Z156" s="3">
        <f t="shared" si="708"/>
        <v>2</v>
      </c>
      <c r="AA156" s="3" t="str">
        <f t="shared" si="709"/>
        <v/>
      </c>
      <c r="AB156" s="3">
        <f t="shared" si="710"/>
        <v>2</v>
      </c>
      <c r="AC156" s="49">
        <f t="shared" si="711"/>
        <v>2</v>
      </c>
      <c r="AD156" s="3" t="str">
        <f>IF($C156&lt;Data!$F$37,E156,"")</f>
        <v/>
      </c>
      <c r="AE156" s="3" t="str">
        <f>IF(AND($C156&gt;=Data!$F$37),IF($C156&lt;Data!$F$40,E156,""))</f>
        <v xml:space="preserve"> </v>
      </c>
      <c r="AF156" s="3" t="b">
        <f>IF(AND($C156&gt;=Data!$F$40),IF($C156&lt;Data!$F$43,E156,""))</f>
        <v>0</v>
      </c>
      <c r="AG156" s="3" t="b">
        <f>IF(AND($C156&gt;=Data!$F$43),IF($C156&lt;Data!$F$46,E156,""))</f>
        <v>0</v>
      </c>
      <c r="AH156" s="3" t="b">
        <f>IF(AND($C156&gt;=Data!$F$46),IF($C156&lt;Data!$F$49,E156,""))</f>
        <v>0</v>
      </c>
      <c r="AI156" s="3" t="b">
        <f>IF(AND($C156&gt;=Data!$F$49),IF($C156&lt;=Calc!$LQ$3,E156,""))</f>
        <v>0</v>
      </c>
      <c r="AJ156" s="3" t="str">
        <f t="shared" si="643"/>
        <v xml:space="preserve"> </v>
      </c>
      <c r="AK156" s="3" t="str">
        <f t="shared" si="644"/>
        <v/>
      </c>
      <c r="AL156" s="3" t="e">
        <f t="shared" si="712"/>
        <v>#NUM!</v>
      </c>
      <c r="AM156" s="3" t="str">
        <f t="shared" si="713"/>
        <v/>
      </c>
      <c r="AN156" s="3" t="str">
        <f t="shared" si="714"/>
        <v/>
      </c>
      <c r="AO156" s="3" t="str">
        <f t="shared" si="715"/>
        <v/>
      </c>
      <c r="AP156" s="3" t="str">
        <f t="shared" si="716"/>
        <v/>
      </c>
      <c r="AQ156" s="3" t="e">
        <f t="shared" si="632"/>
        <v>#NUM!</v>
      </c>
      <c r="AR156" s="3" t="e">
        <f t="shared" si="633"/>
        <v>#NUM!</v>
      </c>
      <c r="AS156" s="3" t="str">
        <f t="shared" si="634"/>
        <v/>
      </c>
      <c r="AT156" s="3" t="str">
        <f t="shared" si="717"/>
        <v/>
      </c>
      <c r="AU156" s="3" t="str">
        <f t="shared" si="718"/>
        <v/>
      </c>
      <c r="AV156" s="3" t="e">
        <f t="shared" si="719"/>
        <v>#NUM!</v>
      </c>
      <c r="AW156" s="3" t="e">
        <f t="shared" si="720"/>
        <v>#NUM!</v>
      </c>
      <c r="AX156" s="3" t="str">
        <f t="shared" si="721"/>
        <v/>
      </c>
      <c r="AY156" s="3" t="str">
        <f t="shared" si="722"/>
        <v/>
      </c>
      <c r="AZ156" s="3" t="e">
        <f t="shared" si="723"/>
        <v>#NUM!</v>
      </c>
      <c r="BA156" s="3" t="e">
        <f t="shared" si="724"/>
        <v>#NUM!</v>
      </c>
      <c r="BB156" s="3" t="str">
        <f t="shared" si="725"/>
        <v/>
      </c>
      <c r="BC156" s="3" t="e">
        <f t="shared" si="726"/>
        <v>#NUM!</v>
      </c>
      <c r="BD156" s="3" t="e">
        <f t="shared" si="727"/>
        <v>#NUM!</v>
      </c>
      <c r="BE156" s="3" t="e">
        <f t="shared" si="728"/>
        <v>#NUM!</v>
      </c>
      <c r="BF156" s="9" t="e">
        <f t="shared" si="645"/>
        <v>#N/A</v>
      </c>
      <c r="BG156" s="3" t="e">
        <f t="shared" si="646"/>
        <v>#N/A</v>
      </c>
      <c r="BH156" s="3" t="e">
        <f t="shared" si="861"/>
        <v>#N/A</v>
      </c>
      <c r="BI156" s="3" t="e">
        <f t="shared" si="729"/>
        <v>#NUM!</v>
      </c>
      <c r="BJ156" s="44" t="str">
        <f t="shared" si="730"/>
        <v/>
      </c>
      <c r="BK156" s="52">
        <f t="shared" si="647"/>
        <v>2</v>
      </c>
      <c r="BL156" s="52" t="str">
        <f t="shared" ca="1" si="835"/>
        <v xml:space="preserve"> </v>
      </c>
      <c r="BM156" s="52" t="str">
        <f t="shared" ca="1" si="836"/>
        <v xml:space="preserve"> </v>
      </c>
      <c r="BN156" s="52" t="str">
        <f t="shared" ca="1" si="836"/>
        <v xml:space="preserve"> </v>
      </c>
      <c r="BO156" s="52" t="str">
        <f t="shared" ca="1" si="836"/>
        <v xml:space="preserve"> </v>
      </c>
      <c r="BP156" s="52" t="str">
        <f t="shared" ca="1" si="831"/>
        <v xml:space="preserve"> </v>
      </c>
      <c r="BQ156" s="52" t="str">
        <f t="shared" ca="1" si="831"/>
        <v xml:space="preserve"> </v>
      </c>
      <c r="BR156" s="52" t="e">
        <f t="shared" ca="1" si="648"/>
        <v>#N/A</v>
      </c>
      <c r="BS156" s="52"/>
      <c r="BT156" s="3" t="str">
        <f t="shared" si="649"/>
        <v/>
      </c>
      <c r="BU156" s="3">
        <f t="shared" si="650"/>
        <v>0</v>
      </c>
      <c r="BV156" s="3">
        <f t="shared" si="731"/>
        <v>1</v>
      </c>
      <c r="BW156" s="3">
        <f t="shared" si="732"/>
        <v>0</v>
      </c>
      <c r="BX156" s="3" t="str">
        <f t="shared" ca="1" si="651"/>
        <v xml:space="preserve"> </v>
      </c>
      <c r="BY156" s="3" t="str">
        <f t="shared" ca="1" si="837"/>
        <v/>
      </c>
      <c r="BZ156" s="3" t="str">
        <f t="shared" ca="1" si="837"/>
        <v/>
      </c>
      <c r="CA156" s="3" t="str">
        <f t="shared" ca="1" si="837"/>
        <v/>
      </c>
      <c r="CB156" s="3" t="str">
        <f t="shared" ca="1" si="832"/>
        <v/>
      </c>
      <c r="CC156" s="3" t="str">
        <f t="shared" ca="1" si="832"/>
        <v/>
      </c>
      <c r="CD156" s="3" t="str">
        <f t="shared" ca="1" si="652"/>
        <v/>
      </c>
      <c r="CE156" s="3" t="str">
        <f t="shared" ca="1" si="653"/>
        <v/>
      </c>
      <c r="CF156" s="3" t="str">
        <f t="shared" si="654"/>
        <v/>
      </c>
      <c r="CG156" s="37" t="e">
        <f t="shared" ca="1" si="655"/>
        <v>#N/A</v>
      </c>
      <c r="CH156" s="3" t="str">
        <f t="shared" si="656"/>
        <v/>
      </c>
      <c r="CI156" s="3">
        <f t="shared" si="733"/>
        <v>0</v>
      </c>
      <c r="CJ156" s="3">
        <f t="shared" si="823"/>
        <v>1</v>
      </c>
      <c r="CK156" s="3">
        <f t="shared" si="734"/>
        <v>0</v>
      </c>
      <c r="CL156" s="3" t="str">
        <f t="shared" ca="1" si="657"/>
        <v xml:space="preserve"> </v>
      </c>
      <c r="CM156" s="3" t="str">
        <f t="shared" ca="1" si="838"/>
        <v/>
      </c>
      <c r="CN156" s="3" t="str">
        <f t="shared" ca="1" si="838"/>
        <v/>
      </c>
      <c r="CO156" s="3" t="str">
        <f t="shared" ca="1" si="838"/>
        <v/>
      </c>
      <c r="CP156" s="3" t="str">
        <f t="shared" ca="1" si="833"/>
        <v/>
      </c>
      <c r="CQ156" s="3" t="str">
        <f t="shared" ca="1" si="833"/>
        <v/>
      </c>
      <c r="CR156" s="3" t="str">
        <f t="shared" ca="1" si="735"/>
        <v/>
      </c>
      <c r="CS156" s="3" t="str">
        <f t="shared" ca="1" si="658"/>
        <v/>
      </c>
      <c r="CT156" s="3" t="str">
        <f t="shared" si="736"/>
        <v/>
      </c>
      <c r="CU156" s="37" t="e">
        <f t="shared" ca="1" si="737"/>
        <v>#N/A</v>
      </c>
      <c r="CW156" s="3" t="str">
        <f t="shared" ca="1" si="738"/>
        <v/>
      </c>
      <c r="CX156" s="3">
        <f t="shared" ca="1" si="824"/>
        <v>0</v>
      </c>
      <c r="CY156" s="2">
        <f t="shared" ca="1" si="739"/>
        <v>0</v>
      </c>
      <c r="CZ156" s="3" t="str">
        <f t="shared" ca="1" si="659"/>
        <v/>
      </c>
      <c r="DA156" s="3" t="str">
        <f t="shared" ca="1" si="660"/>
        <v/>
      </c>
      <c r="DB156" s="3" t="str">
        <f t="shared" ca="1" si="661"/>
        <v/>
      </c>
      <c r="DC156" s="3" t="str">
        <f t="shared" ca="1" si="662"/>
        <v/>
      </c>
      <c r="DD156" s="37" t="e">
        <f t="shared" ca="1" si="663"/>
        <v>#N/A</v>
      </c>
      <c r="DE156" s="3" t="str">
        <f t="shared" ca="1" si="740"/>
        <v/>
      </c>
      <c r="DF156" s="3">
        <f t="shared" ca="1" si="825"/>
        <v>0</v>
      </c>
      <c r="DG156" s="2">
        <f t="shared" ca="1" si="741"/>
        <v>0</v>
      </c>
      <c r="DH156" s="3" t="str">
        <f t="shared" ca="1" si="664"/>
        <v/>
      </c>
      <c r="DI156" s="3" t="str">
        <f t="shared" ca="1" si="862"/>
        <v/>
      </c>
      <c r="DJ156" s="3" t="str">
        <f t="shared" ca="1" si="665"/>
        <v/>
      </c>
      <c r="DK156" s="3" t="str">
        <f t="shared" ca="1" si="742"/>
        <v/>
      </c>
      <c r="DL156" s="37" t="e">
        <f t="shared" ca="1" si="666"/>
        <v>#N/A</v>
      </c>
      <c r="DN156" s="2" t="str">
        <f t="shared" si="667"/>
        <v xml:space="preserve"> </v>
      </c>
      <c r="DO156" s="3" t="str">
        <f t="shared" si="743"/>
        <v xml:space="preserve"> </v>
      </c>
      <c r="DP156" s="3" t="str">
        <f t="shared" si="744"/>
        <v xml:space="preserve"> </v>
      </c>
      <c r="DT156" s="37" t="e">
        <f t="shared" si="668"/>
        <v>#N/A</v>
      </c>
      <c r="DU156" s="7">
        <v>149</v>
      </c>
      <c r="DV156" s="7">
        <v>63</v>
      </c>
      <c r="DW156" s="7">
        <v>87</v>
      </c>
      <c r="DX156" s="7"/>
      <c r="DY156" s="7" t="e">
        <f t="shared" si="669"/>
        <v>#NUM!</v>
      </c>
      <c r="DZ156" s="7" t="e">
        <f t="shared" si="670"/>
        <v>#NUM!</v>
      </c>
      <c r="EA156" s="7" t="e">
        <f t="shared" si="671"/>
        <v>#NUM!</v>
      </c>
      <c r="EB156" s="7" t="e">
        <f t="shared" si="745"/>
        <v>#NUM!</v>
      </c>
      <c r="EC156" s="3" t="e">
        <f t="shared" si="672"/>
        <v>#NUM!</v>
      </c>
      <c r="ED156" s="3" t="str">
        <f t="shared" si="746"/>
        <v/>
      </c>
      <c r="EE156" s="3" t="e">
        <f t="shared" si="747"/>
        <v>#DIV/0!</v>
      </c>
      <c r="EF156" s="3" t="str">
        <f t="shared" si="748"/>
        <v/>
      </c>
      <c r="EG156" s="3" t="str">
        <f t="shared" si="749"/>
        <v/>
      </c>
      <c r="EH156" s="3" t="str">
        <f t="shared" si="750"/>
        <v/>
      </c>
      <c r="EI156" s="3" t="str">
        <f t="shared" si="751"/>
        <v/>
      </c>
      <c r="EJ156" s="3" t="e">
        <f t="shared" si="752"/>
        <v>#DIV/0!</v>
      </c>
      <c r="EK156" s="3" t="e">
        <f t="shared" si="753"/>
        <v>#DIV/0!</v>
      </c>
      <c r="EL156" s="3" t="str">
        <f t="shared" si="754"/>
        <v/>
      </c>
      <c r="EM156" s="3" t="str">
        <f t="shared" si="755"/>
        <v/>
      </c>
      <c r="EN156" s="3" t="str">
        <f t="shared" si="756"/>
        <v/>
      </c>
      <c r="EO156" s="3" t="e">
        <f t="shared" si="757"/>
        <v>#DIV/0!</v>
      </c>
      <c r="EP156" s="3" t="e">
        <f t="shared" si="758"/>
        <v>#DIV/0!</v>
      </c>
      <c r="EQ156" s="3" t="str">
        <f t="shared" si="759"/>
        <v/>
      </c>
      <c r="ER156" s="3" t="str">
        <f t="shared" si="760"/>
        <v/>
      </c>
      <c r="ES156" s="3" t="e">
        <f t="shared" si="761"/>
        <v>#DIV/0!</v>
      </c>
      <c r="ET156" s="3" t="e">
        <f t="shared" si="762"/>
        <v>#DIV/0!</v>
      </c>
      <c r="EU156" s="3" t="str">
        <f t="shared" si="763"/>
        <v/>
      </c>
      <c r="EV156" s="3" t="e">
        <f t="shared" si="764"/>
        <v>#DIV/0!</v>
      </c>
      <c r="EW156" s="3" t="e">
        <f t="shared" si="765"/>
        <v>#DIV/0!</v>
      </c>
      <c r="EX156" s="3" t="e">
        <f t="shared" si="766"/>
        <v>#NUM!</v>
      </c>
      <c r="EZ156" s="40">
        <f t="shared" si="673"/>
        <v>1</v>
      </c>
      <c r="FA156" s="9" t="e">
        <f t="shared" si="674"/>
        <v>#NUM!</v>
      </c>
      <c r="FB156" s="9" t="e">
        <f t="shared" si="675"/>
        <v>#N/A</v>
      </c>
      <c r="FC156" s="9" t="e">
        <f t="shared" si="676"/>
        <v>#N/A</v>
      </c>
      <c r="FD156" s="9" t="e">
        <f t="shared" si="677"/>
        <v>#N/A</v>
      </c>
      <c r="FE156" s="3" t="e">
        <f t="shared" si="767"/>
        <v>#NUM!</v>
      </c>
      <c r="FG156" s="3" t="str">
        <f t="shared" si="768"/>
        <v/>
      </c>
      <c r="FH156" s="3" t="e">
        <f t="shared" si="769"/>
        <v>#DIV/0!</v>
      </c>
      <c r="FI156" s="3" t="str">
        <f t="shared" si="770"/>
        <v/>
      </c>
      <c r="FJ156" s="3" t="str">
        <f t="shared" si="771"/>
        <v/>
      </c>
      <c r="FK156" s="3" t="str">
        <f t="shared" si="772"/>
        <v/>
      </c>
      <c r="FL156" s="3" t="str">
        <f t="shared" si="773"/>
        <v/>
      </c>
      <c r="FM156" s="3" t="e">
        <f t="shared" si="774"/>
        <v>#DIV/0!</v>
      </c>
      <c r="FN156" s="3" t="e">
        <f t="shared" si="775"/>
        <v>#DIV/0!</v>
      </c>
      <c r="FO156" s="3" t="str">
        <f t="shared" si="776"/>
        <v/>
      </c>
      <c r="FP156" s="3" t="str">
        <f t="shared" si="777"/>
        <v/>
      </c>
      <c r="FQ156" s="3" t="str">
        <f t="shared" si="778"/>
        <v/>
      </c>
      <c r="FR156" s="3" t="e">
        <f t="shared" si="779"/>
        <v>#DIV/0!</v>
      </c>
      <c r="FS156" s="3" t="e">
        <f t="shared" si="780"/>
        <v>#DIV/0!</v>
      </c>
      <c r="FT156" s="3" t="str">
        <f t="shared" si="781"/>
        <v/>
      </c>
      <c r="FU156" s="3" t="str">
        <f t="shared" si="782"/>
        <v/>
      </c>
      <c r="FV156" s="3" t="e">
        <f t="shared" si="783"/>
        <v>#DIV/0!</v>
      </c>
      <c r="FW156" s="3" t="e">
        <f t="shared" si="784"/>
        <v>#DIV/0!</v>
      </c>
      <c r="FX156" s="3" t="str">
        <f t="shared" si="785"/>
        <v/>
      </c>
      <c r="FY156" s="3" t="e">
        <f t="shared" si="786"/>
        <v>#DIV/0!</v>
      </c>
      <c r="FZ156" s="3" t="e">
        <f t="shared" si="787"/>
        <v>#DIV/0!</v>
      </c>
      <c r="GA156" s="3" t="e">
        <f t="shared" si="788"/>
        <v>#NUM!</v>
      </c>
      <c r="GB156" s="3" t="str">
        <f t="shared" si="789"/>
        <v/>
      </c>
      <c r="GC156" s="3" t="str">
        <f t="shared" si="790"/>
        <v/>
      </c>
      <c r="GD156" s="3" t="str">
        <f t="shared" si="791"/>
        <v/>
      </c>
      <c r="GE156" s="3" t="str">
        <f t="shared" si="792"/>
        <v/>
      </c>
      <c r="GF156" s="3" t="str">
        <f t="shared" si="793"/>
        <v/>
      </c>
      <c r="GG156" s="3" t="str">
        <f t="shared" si="794"/>
        <v/>
      </c>
      <c r="GI156" s="9" t="str">
        <f t="shared" si="826"/>
        <v/>
      </c>
      <c r="GJ156" s="9" t="str">
        <f t="shared" si="795"/>
        <v/>
      </c>
      <c r="GK156" s="9" t="str">
        <f t="shared" si="796"/>
        <v/>
      </c>
      <c r="GL156" s="41" t="e">
        <f t="shared" si="797"/>
        <v>#DIV/0!</v>
      </c>
      <c r="GM156" s="41" t="e">
        <f t="shared" si="798"/>
        <v>#DIV/0!</v>
      </c>
      <c r="GN156" s="41" t="e">
        <f t="shared" si="678"/>
        <v>#N/A</v>
      </c>
      <c r="GO156" s="41" t="e">
        <f t="shared" si="679"/>
        <v>#N/A</v>
      </c>
      <c r="GP156" s="3" t="e">
        <f t="shared" si="799"/>
        <v>#NUM!</v>
      </c>
      <c r="GQ156" s="55" t="e">
        <f t="shared" si="680"/>
        <v>#NUM!</v>
      </c>
      <c r="GR156" s="55" t="e">
        <f t="shared" si="681"/>
        <v>#NUM!</v>
      </c>
      <c r="GS156" s="3" t="e">
        <f t="shared" si="682"/>
        <v>#NUM!</v>
      </c>
      <c r="GT156" s="3" t="e">
        <f t="shared" si="683"/>
        <v>#NUM!</v>
      </c>
      <c r="GU156" s="3" t="e">
        <f t="shared" si="684"/>
        <v>#NUM!</v>
      </c>
      <c r="GV156" s="3" t="e">
        <f t="shared" si="685"/>
        <v>#NUM!</v>
      </c>
      <c r="GX156" s="37" t="e">
        <f t="shared" si="686"/>
        <v>#NUM!</v>
      </c>
      <c r="GZ156" s="3" t="e">
        <f t="shared" si="687"/>
        <v>#NUM!</v>
      </c>
      <c r="HA156" s="3" t="e">
        <f t="shared" ca="1" si="827"/>
        <v>#NUM!</v>
      </c>
      <c r="HB156" s="2" t="e">
        <f t="shared" ca="1" si="830"/>
        <v>#NUM!</v>
      </c>
      <c r="HC156" s="2" t="e">
        <f t="shared" ca="1" si="834"/>
        <v>#NUM!</v>
      </c>
      <c r="HD156" s="39" t="e">
        <f t="shared" ca="1" si="800"/>
        <v>#NUM!</v>
      </c>
      <c r="HF156" s="3" t="str">
        <f t="shared" si="688"/>
        <v/>
      </c>
      <c r="HG156" s="3" t="str">
        <f t="shared" si="689"/>
        <v/>
      </c>
      <c r="HH156" s="3" t="str">
        <f t="shared" ca="1" si="843"/>
        <v xml:space="preserve"> </v>
      </c>
      <c r="HI156" s="3" t="str">
        <f t="shared" ca="1" si="844"/>
        <v/>
      </c>
      <c r="HJ156" s="3" t="str">
        <f t="shared" ca="1" si="844"/>
        <v/>
      </c>
      <c r="HK156" s="3" t="str">
        <f t="shared" ca="1" si="844"/>
        <v/>
      </c>
      <c r="HL156" s="3" t="str">
        <f t="shared" ca="1" si="839"/>
        <v/>
      </c>
      <c r="HM156" s="3" t="str">
        <f t="shared" ca="1" si="839"/>
        <v/>
      </c>
      <c r="HN156" s="3" t="str">
        <f t="shared" ca="1" si="839"/>
        <v/>
      </c>
      <c r="HO156" s="3" t="str">
        <f t="shared" ca="1" si="839"/>
        <v/>
      </c>
      <c r="HP156" s="37" t="e">
        <f t="shared" ca="1" si="690"/>
        <v>#N/A</v>
      </c>
      <c r="HQ156" s="3" t="str">
        <f t="shared" ca="1" si="845"/>
        <v xml:space="preserve"> </v>
      </c>
      <c r="HR156" s="3" t="str">
        <f t="shared" ca="1" si="846"/>
        <v/>
      </c>
      <c r="HS156" s="3" t="str">
        <f t="shared" ca="1" si="846"/>
        <v/>
      </c>
      <c r="HT156" s="3" t="str">
        <f t="shared" ca="1" si="846"/>
        <v/>
      </c>
      <c r="HU156" s="3" t="str">
        <f t="shared" ca="1" si="840"/>
        <v/>
      </c>
      <c r="HV156" s="3" t="str">
        <f t="shared" ca="1" si="840"/>
        <v/>
      </c>
      <c r="HW156" s="3" t="str">
        <f t="shared" ca="1" si="840"/>
        <v/>
      </c>
      <c r="HX156" s="3" t="str">
        <f t="shared" ca="1" si="840"/>
        <v/>
      </c>
      <c r="HY156" s="37" t="e">
        <f t="shared" ca="1" si="691"/>
        <v>#N/A</v>
      </c>
      <c r="IA156" s="3" t="e">
        <f t="shared" ca="1" si="801"/>
        <v>#NUM!</v>
      </c>
      <c r="IB156" s="3" t="e">
        <f t="shared" ca="1" si="828"/>
        <v>#NUM!</v>
      </c>
      <c r="IC156" s="2" t="e">
        <f t="shared" ca="1" si="802"/>
        <v>#NUM!</v>
      </c>
      <c r="ID156" s="37" t="e">
        <f t="shared" ca="1" si="692"/>
        <v>#NUM!</v>
      </c>
      <c r="IE156" s="3" t="e">
        <f t="shared" ca="1" si="803"/>
        <v>#NUM!</v>
      </c>
      <c r="IF156" s="3" t="e">
        <f t="shared" ca="1" si="804"/>
        <v>#NUM!</v>
      </c>
      <c r="IG156" s="2" t="e">
        <f t="shared" ca="1" si="805"/>
        <v>#NUM!</v>
      </c>
      <c r="IH156" s="37" t="e">
        <f t="shared" ca="1" si="693"/>
        <v>#NUM!</v>
      </c>
      <c r="II156" s="3" t="e">
        <f t="shared" si="806"/>
        <v>#N/A</v>
      </c>
      <c r="IJ156" s="3" t="e">
        <f t="shared" si="807"/>
        <v>#N/A</v>
      </c>
      <c r="IK156" s="3" t="e">
        <f t="shared" ca="1" si="857"/>
        <v>#N/A</v>
      </c>
      <c r="IL156" s="3" t="e">
        <f t="shared" ca="1" si="858"/>
        <v>#N/A</v>
      </c>
      <c r="IM156" s="3" t="e">
        <f t="shared" ca="1" si="858"/>
        <v>#N/A</v>
      </c>
      <c r="IN156" s="3" t="e">
        <f t="shared" ca="1" si="858"/>
        <v>#N/A</v>
      </c>
      <c r="IO156" s="3" t="e">
        <f t="shared" ca="1" si="851"/>
        <v>#N/A</v>
      </c>
      <c r="IP156" s="3" t="e">
        <f t="shared" ca="1" si="851"/>
        <v>#N/A</v>
      </c>
      <c r="IQ156" s="3" t="e">
        <f t="shared" ca="1" si="851"/>
        <v>#N/A</v>
      </c>
      <c r="IR156" s="3" t="e">
        <f t="shared" ca="1" si="851"/>
        <v>#N/A</v>
      </c>
      <c r="IS156" s="3" t="e">
        <f t="shared" ca="1" si="852"/>
        <v>#N/A</v>
      </c>
      <c r="IT156" s="3" t="e">
        <f t="shared" ca="1" si="852"/>
        <v>#N/A</v>
      </c>
      <c r="IU156" s="3" t="e">
        <f t="shared" ca="1" si="852"/>
        <v>#N/A</v>
      </c>
      <c r="IV156" s="3" t="e">
        <f t="shared" ca="1" si="852"/>
        <v>#N/A</v>
      </c>
      <c r="IW156" s="3" t="e">
        <f t="shared" ca="1" si="853"/>
        <v>#N/A</v>
      </c>
      <c r="IX156" s="3" t="e">
        <f t="shared" ca="1" si="853"/>
        <v>#N/A</v>
      </c>
      <c r="IY156" s="3" t="e">
        <f t="shared" ca="1" si="853"/>
        <v>#N/A</v>
      </c>
      <c r="IZ156" s="37" t="e">
        <f t="shared" ca="1" si="694"/>
        <v>#N/A</v>
      </c>
      <c r="JB156" s="3" t="str">
        <f t="shared" si="808"/>
        <v/>
      </c>
      <c r="JC156" s="55" t="e">
        <f t="shared" si="695"/>
        <v>#NUM!</v>
      </c>
      <c r="JD156" s="41" t="e">
        <f t="shared" si="809"/>
        <v>#NUM!</v>
      </c>
      <c r="JE156" s="41" t="e">
        <f t="shared" si="810"/>
        <v>#NUM!</v>
      </c>
      <c r="JF156" s="3" t="e">
        <f t="shared" si="811"/>
        <v>#NUM!</v>
      </c>
      <c r="JG156" s="41" t="e">
        <f t="shared" si="812"/>
        <v>#NUM!</v>
      </c>
      <c r="JH156" s="41" t="e">
        <f t="shared" si="813"/>
        <v>#NUM!</v>
      </c>
      <c r="JJ156" s="37" t="e">
        <f t="shared" si="814"/>
        <v>#NUM!</v>
      </c>
      <c r="JL156" s="3" t="e">
        <f t="shared" si="815"/>
        <v>#NUM!</v>
      </c>
      <c r="JM156" s="3" t="e">
        <f t="shared" ca="1" si="829"/>
        <v>#NUM!</v>
      </c>
      <c r="JP156" s="37" t="e">
        <f t="shared" ca="1" si="816"/>
        <v>#NUM!</v>
      </c>
      <c r="JR156" s="37" t="str">
        <f t="shared" si="817"/>
        <v/>
      </c>
      <c r="JS156" s="3" t="str">
        <f t="shared" si="818"/>
        <v/>
      </c>
      <c r="JT156" s="3" t="str">
        <f t="shared" ca="1" si="847"/>
        <v xml:space="preserve"> </v>
      </c>
      <c r="JU156" s="3" t="str">
        <f t="shared" ca="1" si="848"/>
        <v/>
      </c>
      <c r="JV156" s="3" t="str">
        <f t="shared" ca="1" si="848"/>
        <v/>
      </c>
      <c r="JW156" s="3" t="str">
        <f t="shared" ca="1" si="848"/>
        <v/>
      </c>
      <c r="JX156" s="3" t="str">
        <f t="shared" ca="1" si="841"/>
        <v/>
      </c>
      <c r="JY156" s="3" t="str">
        <f t="shared" ca="1" si="841"/>
        <v/>
      </c>
      <c r="JZ156" s="3" t="str">
        <f t="shared" ca="1" si="841"/>
        <v/>
      </c>
      <c r="KA156" s="3" t="str">
        <f t="shared" ca="1" si="841"/>
        <v/>
      </c>
      <c r="KB156" s="3" t="e">
        <f t="shared" ca="1" si="819"/>
        <v>#N/A</v>
      </c>
      <c r="KC156" s="3" t="str">
        <f t="shared" ca="1" si="849"/>
        <v xml:space="preserve"> </v>
      </c>
      <c r="KD156" s="3" t="str">
        <f t="shared" ca="1" si="850"/>
        <v/>
      </c>
      <c r="KE156" s="3" t="str">
        <f t="shared" ca="1" si="850"/>
        <v/>
      </c>
      <c r="KF156" s="3" t="str">
        <f t="shared" ca="1" si="850"/>
        <v/>
      </c>
      <c r="KG156" s="3" t="str">
        <f t="shared" ca="1" si="842"/>
        <v/>
      </c>
      <c r="KH156" s="3" t="str">
        <f t="shared" ca="1" si="842"/>
        <v/>
      </c>
      <c r="KI156" s="3" t="str">
        <f t="shared" ca="1" si="842"/>
        <v/>
      </c>
      <c r="KJ156" s="3" t="str">
        <f t="shared" ca="1" si="842"/>
        <v/>
      </c>
      <c r="KK156" s="3" t="e">
        <f t="shared" ca="1" si="820"/>
        <v>#N/A</v>
      </c>
      <c r="KU156" s="3" t="e">
        <f t="shared" si="821"/>
        <v>#NUM!</v>
      </c>
      <c r="KV156" s="3" t="e">
        <f t="shared" si="822"/>
        <v>#NUM!</v>
      </c>
      <c r="KW156" s="3" t="e">
        <f t="shared" ca="1" si="859"/>
        <v>#NUM!</v>
      </c>
      <c r="KX156" s="3" t="e">
        <f t="shared" ca="1" si="860"/>
        <v>#NUM!</v>
      </c>
      <c r="KY156" s="3" t="e">
        <f t="shared" ca="1" si="860"/>
        <v>#NUM!</v>
      </c>
      <c r="KZ156" s="3" t="e">
        <f t="shared" ca="1" si="860"/>
        <v>#NUM!</v>
      </c>
      <c r="LA156" s="3" t="e">
        <f t="shared" ca="1" si="854"/>
        <v>#NUM!</v>
      </c>
      <c r="LB156" s="3" t="e">
        <f t="shared" ca="1" si="854"/>
        <v>#NUM!</v>
      </c>
      <c r="LC156" s="3" t="e">
        <f t="shared" ca="1" si="854"/>
        <v>#NUM!</v>
      </c>
      <c r="LD156" s="3" t="e">
        <f t="shared" ca="1" si="854"/>
        <v>#NUM!</v>
      </c>
      <c r="LE156" s="3" t="e">
        <f t="shared" ca="1" si="855"/>
        <v>#NUM!</v>
      </c>
      <c r="LF156" s="3" t="e">
        <f t="shared" ca="1" si="855"/>
        <v>#NUM!</v>
      </c>
      <c r="LG156" s="3" t="e">
        <f t="shared" ca="1" si="855"/>
        <v>#NUM!</v>
      </c>
      <c r="LH156" s="3" t="e">
        <f t="shared" ca="1" si="855"/>
        <v>#NUM!</v>
      </c>
      <c r="LI156" s="3" t="e">
        <f t="shared" ca="1" si="856"/>
        <v>#NUM!</v>
      </c>
      <c r="LJ156" s="3" t="e">
        <f t="shared" ca="1" si="856"/>
        <v>#NUM!</v>
      </c>
      <c r="LK156" s="3" t="e">
        <f t="shared" ca="1" si="856"/>
        <v>#NUM!</v>
      </c>
      <c r="LL156" s="37" t="e">
        <f t="shared" ca="1" si="696"/>
        <v>#NUM!</v>
      </c>
    </row>
    <row r="157" spans="1:324" s="3" customFormat="1">
      <c r="A157" s="42" t="e">
        <f>IF(D157="","",Data!C165)</f>
        <v>#N/A</v>
      </c>
      <c r="B157" s="5" t="e">
        <f>IF(D157="","",Data!B165)</f>
        <v>#N/A</v>
      </c>
      <c r="C157" s="3">
        <v>149</v>
      </c>
      <c r="D157" s="3" t="e">
        <f>IF(Data!C165="", NA(), Data!C165)</f>
        <v>#N/A</v>
      </c>
      <c r="E157" s="3" t="str">
        <f>IF(Data!C165="", " ", Data!D165)</f>
        <v xml:space="preserve"> </v>
      </c>
      <c r="F157" s="3" t="str">
        <f>IF(E157=" "," ",Data!F$26)</f>
        <v xml:space="preserve"> </v>
      </c>
      <c r="G157" s="3" t="str">
        <f>IF($C157&lt;Data!$F$37,"x"," ")</f>
        <v xml:space="preserve"> </v>
      </c>
      <c r="H157" s="3" t="e">
        <f>IF(I157="",#REF!,I157)</f>
        <v>#N/A</v>
      </c>
      <c r="I157" s="2" t="e">
        <f t="shared" si="697"/>
        <v>#N/A</v>
      </c>
      <c r="J157" s="3" t="str">
        <f>IF(AND(Data!$F$37&lt;&gt;""),IF(AD157=$E157,1,""))</f>
        <v/>
      </c>
      <c r="K157" s="3">
        <f>IF(AND(Data!$F$40&lt;&gt;""),IF(AE157=$E157,2,""))</f>
        <v>2</v>
      </c>
      <c r="L157" s="3" t="str">
        <f>IF(AND(Data!$F$43&lt;&gt;""),IF(AF157=$E157,3,""))</f>
        <v/>
      </c>
      <c r="M157" s="3" t="str">
        <f>IF(AND(Data!$F$46&lt;&gt;""),IF(AG157=$E157,4,""))</f>
        <v/>
      </c>
      <c r="N157" s="3" t="str">
        <f>IF(AND(Data!$F$49&lt;&gt;""),IF(AH157=$E157,5,""))</f>
        <v/>
      </c>
      <c r="O157" s="3" t="str">
        <f>IF(AND(Calc!$LQ$3&lt;&gt;""),IF(AI157=$E157,6,""))</f>
        <v/>
      </c>
      <c r="P157" s="3">
        <f t="shared" si="698"/>
        <v>2</v>
      </c>
      <c r="Q157" s="3">
        <f t="shared" si="699"/>
        <v>2</v>
      </c>
      <c r="R157" s="3" t="str">
        <f t="shared" si="700"/>
        <v/>
      </c>
      <c r="S157" s="3" t="str">
        <f t="shared" si="701"/>
        <v/>
      </c>
      <c r="T157" s="3" t="str">
        <f t="shared" si="702"/>
        <v/>
      </c>
      <c r="U157" s="3">
        <f t="shared" si="703"/>
        <v>2</v>
      </c>
      <c r="V157" s="3">
        <f t="shared" si="704"/>
        <v>2</v>
      </c>
      <c r="W157" s="3" t="str">
        <f t="shared" si="705"/>
        <v/>
      </c>
      <c r="X157" s="3" t="str">
        <f t="shared" si="706"/>
        <v/>
      </c>
      <c r="Y157" s="3">
        <f t="shared" si="707"/>
        <v>2</v>
      </c>
      <c r="Z157" s="3">
        <f t="shared" si="708"/>
        <v>2</v>
      </c>
      <c r="AA157" s="3" t="str">
        <f t="shared" si="709"/>
        <v/>
      </c>
      <c r="AB157" s="3">
        <f t="shared" si="710"/>
        <v>2</v>
      </c>
      <c r="AC157" s="49">
        <f t="shared" si="711"/>
        <v>2</v>
      </c>
      <c r="AD157" s="3" t="str">
        <f>IF($C157&lt;Data!$F$37,E157,"")</f>
        <v/>
      </c>
      <c r="AE157" s="3" t="str">
        <f>IF(AND($C157&gt;=Data!$F$37),IF($C157&lt;Data!$F$40,E157,""))</f>
        <v xml:space="preserve"> </v>
      </c>
      <c r="AF157" s="3" t="b">
        <f>IF(AND($C157&gt;=Data!$F$40),IF($C157&lt;Data!$F$43,E157,""))</f>
        <v>0</v>
      </c>
      <c r="AG157" s="3" t="b">
        <f>IF(AND($C157&gt;=Data!$F$43),IF($C157&lt;Data!$F$46,E157,""))</f>
        <v>0</v>
      </c>
      <c r="AH157" s="3" t="b">
        <f>IF(AND($C157&gt;=Data!$F$46),IF($C157&lt;Data!$F$49,E157,""))</f>
        <v>0</v>
      </c>
      <c r="AI157" s="3" t="b">
        <f>IF(AND($C157&gt;=Data!$F$49),IF($C157&lt;=Calc!$LQ$3,E157,""))</f>
        <v>0</v>
      </c>
      <c r="AJ157" s="3" t="str">
        <f t="shared" si="643"/>
        <v xml:space="preserve"> </v>
      </c>
      <c r="AK157" s="3" t="str">
        <f t="shared" si="644"/>
        <v/>
      </c>
      <c r="AL157" s="3" t="e">
        <f t="shared" si="712"/>
        <v>#NUM!</v>
      </c>
      <c r="AM157" s="3" t="str">
        <f t="shared" si="713"/>
        <v/>
      </c>
      <c r="AN157" s="3" t="str">
        <f t="shared" si="714"/>
        <v/>
      </c>
      <c r="AO157" s="3" t="str">
        <f t="shared" si="715"/>
        <v/>
      </c>
      <c r="AP157" s="3" t="str">
        <f t="shared" si="716"/>
        <v/>
      </c>
      <c r="AQ157" s="3" t="e">
        <f t="shared" si="632"/>
        <v>#NUM!</v>
      </c>
      <c r="AR157" s="3" t="e">
        <f t="shared" si="633"/>
        <v>#NUM!</v>
      </c>
      <c r="AS157" s="3" t="str">
        <f t="shared" si="634"/>
        <v/>
      </c>
      <c r="AT157" s="3" t="str">
        <f t="shared" si="717"/>
        <v/>
      </c>
      <c r="AU157" s="3" t="str">
        <f t="shared" si="718"/>
        <v/>
      </c>
      <c r="AV157" s="3" t="e">
        <f t="shared" si="719"/>
        <v>#NUM!</v>
      </c>
      <c r="AW157" s="3" t="e">
        <f t="shared" si="720"/>
        <v>#NUM!</v>
      </c>
      <c r="AX157" s="3" t="str">
        <f t="shared" si="721"/>
        <v/>
      </c>
      <c r="AY157" s="3" t="str">
        <f t="shared" si="722"/>
        <v/>
      </c>
      <c r="AZ157" s="3" t="e">
        <f t="shared" si="723"/>
        <v>#NUM!</v>
      </c>
      <c r="BA157" s="3" t="e">
        <f t="shared" si="724"/>
        <v>#NUM!</v>
      </c>
      <c r="BB157" s="3" t="str">
        <f t="shared" si="725"/>
        <v/>
      </c>
      <c r="BC157" s="3" t="e">
        <f t="shared" si="726"/>
        <v>#NUM!</v>
      </c>
      <c r="BD157" s="3" t="e">
        <f t="shared" si="727"/>
        <v>#NUM!</v>
      </c>
      <c r="BE157" s="3" t="e">
        <f t="shared" si="728"/>
        <v>#NUM!</v>
      </c>
      <c r="BF157" s="9" t="e">
        <f t="shared" si="645"/>
        <v>#N/A</v>
      </c>
      <c r="BG157" s="3" t="e">
        <f t="shared" si="646"/>
        <v>#N/A</v>
      </c>
      <c r="BH157" s="3" t="e">
        <f t="shared" si="861"/>
        <v>#N/A</v>
      </c>
      <c r="BI157" s="3" t="e">
        <f t="shared" si="729"/>
        <v>#NUM!</v>
      </c>
      <c r="BJ157" s="44" t="str">
        <f t="shared" si="730"/>
        <v/>
      </c>
      <c r="BK157" s="52">
        <f t="shared" si="647"/>
        <v>2</v>
      </c>
      <c r="BL157" s="52" t="str">
        <f t="shared" ca="1" si="835"/>
        <v xml:space="preserve"> </v>
      </c>
      <c r="BM157" s="52" t="str">
        <f t="shared" ca="1" si="836"/>
        <v xml:space="preserve"> </v>
      </c>
      <c r="BN157" s="52" t="str">
        <f t="shared" ca="1" si="836"/>
        <v xml:space="preserve"> </v>
      </c>
      <c r="BO157" s="52" t="str">
        <f t="shared" ca="1" si="836"/>
        <v xml:space="preserve"> </v>
      </c>
      <c r="BP157" s="52" t="str">
        <f t="shared" ca="1" si="831"/>
        <v xml:space="preserve"> </v>
      </c>
      <c r="BQ157" s="52" t="str">
        <f t="shared" ca="1" si="831"/>
        <v xml:space="preserve"> </v>
      </c>
      <c r="BR157" s="52" t="e">
        <f t="shared" ca="1" si="648"/>
        <v>#N/A</v>
      </c>
      <c r="BS157" s="52"/>
      <c r="BT157" s="3" t="str">
        <f t="shared" si="649"/>
        <v/>
      </c>
      <c r="BU157" s="3">
        <f t="shared" si="650"/>
        <v>0</v>
      </c>
      <c r="BV157" s="3">
        <f t="shared" si="731"/>
        <v>1</v>
      </c>
      <c r="BW157" s="3">
        <f t="shared" si="732"/>
        <v>0</v>
      </c>
      <c r="BX157" s="3" t="str">
        <f t="shared" ca="1" si="651"/>
        <v xml:space="preserve"> </v>
      </c>
      <c r="BY157" s="3" t="str">
        <f t="shared" ca="1" si="837"/>
        <v/>
      </c>
      <c r="BZ157" s="3" t="str">
        <f t="shared" ca="1" si="837"/>
        <v/>
      </c>
      <c r="CA157" s="3" t="str">
        <f t="shared" ca="1" si="837"/>
        <v/>
      </c>
      <c r="CB157" s="3" t="str">
        <f t="shared" ca="1" si="832"/>
        <v/>
      </c>
      <c r="CC157" s="3" t="str">
        <f t="shared" ca="1" si="832"/>
        <v/>
      </c>
      <c r="CD157" s="3" t="str">
        <f t="shared" ca="1" si="652"/>
        <v/>
      </c>
      <c r="CE157" s="3" t="str">
        <f t="shared" ca="1" si="653"/>
        <v/>
      </c>
      <c r="CF157" s="3" t="str">
        <f t="shared" si="654"/>
        <v/>
      </c>
      <c r="CG157" s="37" t="e">
        <f t="shared" ca="1" si="655"/>
        <v>#N/A</v>
      </c>
      <c r="CH157" s="3" t="str">
        <f t="shared" si="656"/>
        <v/>
      </c>
      <c r="CI157" s="3">
        <f t="shared" si="733"/>
        <v>0</v>
      </c>
      <c r="CJ157" s="3">
        <f t="shared" si="823"/>
        <v>1</v>
      </c>
      <c r="CK157" s="3">
        <f t="shared" si="734"/>
        <v>0</v>
      </c>
      <c r="CL157" s="3" t="str">
        <f t="shared" ca="1" si="657"/>
        <v xml:space="preserve"> </v>
      </c>
      <c r="CM157" s="3" t="str">
        <f t="shared" ca="1" si="838"/>
        <v/>
      </c>
      <c r="CN157" s="3" t="str">
        <f t="shared" ca="1" si="838"/>
        <v/>
      </c>
      <c r="CO157" s="3" t="str">
        <f t="shared" ca="1" si="838"/>
        <v/>
      </c>
      <c r="CP157" s="3" t="str">
        <f t="shared" ca="1" si="833"/>
        <v/>
      </c>
      <c r="CQ157" s="3" t="str">
        <f t="shared" ca="1" si="833"/>
        <v/>
      </c>
      <c r="CR157" s="3" t="str">
        <f t="shared" ca="1" si="735"/>
        <v/>
      </c>
      <c r="CS157" s="3" t="str">
        <f t="shared" ca="1" si="658"/>
        <v/>
      </c>
      <c r="CT157" s="3" t="str">
        <f t="shared" si="736"/>
        <v/>
      </c>
      <c r="CU157" s="37" t="e">
        <f t="shared" ca="1" si="737"/>
        <v>#N/A</v>
      </c>
      <c r="CW157" s="3" t="str">
        <f t="shared" ca="1" si="738"/>
        <v/>
      </c>
      <c r="CX157" s="3">
        <f t="shared" ca="1" si="824"/>
        <v>0</v>
      </c>
      <c r="CY157" s="2">
        <f t="shared" ca="1" si="739"/>
        <v>0</v>
      </c>
      <c r="CZ157" s="3" t="str">
        <f t="shared" ca="1" si="659"/>
        <v/>
      </c>
      <c r="DA157" s="3" t="str">
        <f t="shared" ca="1" si="660"/>
        <v/>
      </c>
      <c r="DB157" s="3" t="str">
        <f t="shared" ca="1" si="661"/>
        <v/>
      </c>
      <c r="DC157" s="3" t="str">
        <f t="shared" ca="1" si="662"/>
        <v/>
      </c>
      <c r="DD157" s="37" t="e">
        <f t="shared" ca="1" si="663"/>
        <v>#N/A</v>
      </c>
      <c r="DE157" s="3" t="str">
        <f t="shared" ca="1" si="740"/>
        <v/>
      </c>
      <c r="DF157" s="3">
        <f t="shared" ca="1" si="825"/>
        <v>0</v>
      </c>
      <c r="DG157" s="2">
        <f t="shared" ca="1" si="741"/>
        <v>0</v>
      </c>
      <c r="DH157" s="3" t="str">
        <f t="shared" ca="1" si="664"/>
        <v/>
      </c>
      <c r="DI157" s="3" t="str">
        <f t="shared" ca="1" si="862"/>
        <v/>
      </c>
      <c r="DJ157" s="3" t="str">
        <f t="shared" ca="1" si="665"/>
        <v/>
      </c>
      <c r="DK157" s="3" t="str">
        <f t="shared" ca="1" si="742"/>
        <v/>
      </c>
      <c r="DL157" s="37" t="e">
        <f t="shared" ca="1" si="666"/>
        <v>#N/A</v>
      </c>
      <c r="DN157" s="2" t="str">
        <f t="shared" si="667"/>
        <v xml:space="preserve"> </v>
      </c>
      <c r="DO157" s="3" t="str">
        <f t="shared" si="743"/>
        <v xml:space="preserve"> </v>
      </c>
      <c r="DP157" s="3" t="str">
        <f t="shared" si="744"/>
        <v xml:space="preserve"> </v>
      </c>
      <c r="DT157" s="37" t="e">
        <f t="shared" si="668"/>
        <v>#N/A</v>
      </c>
      <c r="DU157" s="7">
        <v>150</v>
      </c>
      <c r="DV157" s="7">
        <v>63</v>
      </c>
      <c r="DW157" s="7">
        <v>87</v>
      </c>
      <c r="DX157" s="7"/>
      <c r="DY157" s="7" t="e">
        <f t="shared" si="669"/>
        <v>#NUM!</v>
      </c>
      <c r="DZ157" s="7" t="e">
        <f t="shared" si="670"/>
        <v>#NUM!</v>
      </c>
      <c r="EA157" s="7" t="e">
        <f t="shared" si="671"/>
        <v>#NUM!</v>
      </c>
      <c r="EB157" s="7" t="e">
        <f t="shared" si="745"/>
        <v>#NUM!</v>
      </c>
      <c r="EC157" s="3" t="e">
        <f t="shared" si="672"/>
        <v>#NUM!</v>
      </c>
      <c r="ED157" s="3" t="str">
        <f t="shared" si="746"/>
        <v/>
      </c>
      <c r="EE157" s="3" t="e">
        <f t="shared" si="747"/>
        <v>#DIV/0!</v>
      </c>
      <c r="EF157" s="3" t="str">
        <f t="shared" si="748"/>
        <v/>
      </c>
      <c r="EG157" s="3" t="str">
        <f t="shared" si="749"/>
        <v/>
      </c>
      <c r="EH157" s="3" t="str">
        <f t="shared" si="750"/>
        <v/>
      </c>
      <c r="EI157" s="3" t="str">
        <f t="shared" si="751"/>
        <v/>
      </c>
      <c r="EJ157" s="3" t="e">
        <f t="shared" si="752"/>
        <v>#DIV/0!</v>
      </c>
      <c r="EK157" s="3" t="e">
        <f t="shared" si="753"/>
        <v>#DIV/0!</v>
      </c>
      <c r="EL157" s="3" t="str">
        <f t="shared" si="754"/>
        <v/>
      </c>
      <c r="EM157" s="3" t="str">
        <f t="shared" si="755"/>
        <v/>
      </c>
      <c r="EN157" s="3" t="str">
        <f t="shared" si="756"/>
        <v/>
      </c>
      <c r="EO157" s="3" t="e">
        <f t="shared" si="757"/>
        <v>#DIV/0!</v>
      </c>
      <c r="EP157" s="3" t="e">
        <f t="shared" si="758"/>
        <v>#DIV/0!</v>
      </c>
      <c r="EQ157" s="3" t="str">
        <f t="shared" si="759"/>
        <v/>
      </c>
      <c r="ER157" s="3" t="str">
        <f t="shared" si="760"/>
        <v/>
      </c>
      <c r="ES157" s="3" t="e">
        <f t="shared" si="761"/>
        <v>#DIV/0!</v>
      </c>
      <c r="ET157" s="3" t="e">
        <f t="shared" si="762"/>
        <v>#DIV/0!</v>
      </c>
      <c r="EU157" s="3" t="str">
        <f t="shared" si="763"/>
        <v/>
      </c>
      <c r="EV157" s="3" t="e">
        <f t="shared" si="764"/>
        <v>#DIV/0!</v>
      </c>
      <c r="EW157" s="3" t="e">
        <f t="shared" si="765"/>
        <v>#DIV/0!</v>
      </c>
      <c r="EX157" s="3" t="e">
        <f t="shared" si="766"/>
        <v>#NUM!</v>
      </c>
      <c r="EZ157" s="40">
        <f t="shared" si="673"/>
        <v>1</v>
      </c>
      <c r="FA157" s="9" t="e">
        <f t="shared" si="674"/>
        <v>#NUM!</v>
      </c>
      <c r="FB157" s="9" t="e">
        <f t="shared" si="675"/>
        <v>#N/A</v>
      </c>
      <c r="FC157" s="9" t="e">
        <f t="shared" si="676"/>
        <v>#N/A</v>
      </c>
      <c r="FD157" s="9" t="e">
        <f t="shared" si="677"/>
        <v>#N/A</v>
      </c>
      <c r="FE157" s="3" t="e">
        <f t="shared" si="767"/>
        <v>#NUM!</v>
      </c>
      <c r="FG157" s="3" t="str">
        <f t="shared" si="768"/>
        <v/>
      </c>
      <c r="FH157" s="3" t="e">
        <f t="shared" si="769"/>
        <v>#DIV/0!</v>
      </c>
      <c r="FI157" s="3" t="str">
        <f t="shared" si="770"/>
        <v/>
      </c>
      <c r="FJ157" s="3" t="str">
        <f t="shared" si="771"/>
        <v/>
      </c>
      <c r="FK157" s="3" t="str">
        <f t="shared" si="772"/>
        <v/>
      </c>
      <c r="FL157" s="3" t="str">
        <f t="shared" si="773"/>
        <v/>
      </c>
      <c r="FM157" s="3" t="e">
        <f t="shared" si="774"/>
        <v>#DIV/0!</v>
      </c>
      <c r="FN157" s="3" t="e">
        <f t="shared" si="775"/>
        <v>#DIV/0!</v>
      </c>
      <c r="FO157" s="3" t="str">
        <f t="shared" si="776"/>
        <v/>
      </c>
      <c r="FP157" s="3" t="str">
        <f t="shared" si="777"/>
        <v/>
      </c>
      <c r="FQ157" s="3" t="str">
        <f t="shared" si="778"/>
        <v/>
      </c>
      <c r="FR157" s="3" t="e">
        <f t="shared" si="779"/>
        <v>#DIV/0!</v>
      </c>
      <c r="FS157" s="3" t="e">
        <f t="shared" si="780"/>
        <v>#DIV/0!</v>
      </c>
      <c r="FT157" s="3" t="str">
        <f t="shared" si="781"/>
        <v/>
      </c>
      <c r="FU157" s="3" t="str">
        <f t="shared" si="782"/>
        <v/>
      </c>
      <c r="FV157" s="3" t="e">
        <f t="shared" si="783"/>
        <v>#DIV/0!</v>
      </c>
      <c r="FW157" s="3" t="e">
        <f t="shared" si="784"/>
        <v>#DIV/0!</v>
      </c>
      <c r="FX157" s="3" t="str">
        <f t="shared" si="785"/>
        <v/>
      </c>
      <c r="FY157" s="3" t="e">
        <f t="shared" si="786"/>
        <v>#DIV/0!</v>
      </c>
      <c r="FZ157" s="3" t="e">
        <f t="shared" si="787"/>
        <v>#DIV/0!</v>
      </c>
      <c r="GA157" s="3" t="e">
        <f t="shared" si="788"/>
        <v>#NUM!</v>
      </c>
      <c r="GB157" s="3" t="str">
        <f t="shared" si="789"/>
        <v/>
      </c>
      <c r="GC157" s="3" t="str">
        <f t="shared" si="790"/>
        <v/>
      </c>
      <c r="GD157" s="3" t="str">
        <f t="shared" si="791"/>
        <v/>
      </c>
      <c r="GE157" s="3" t="str">
        <f t="shared" si="792"/>
        <v/>
      </c>
      <c r="GF157" s="3" t="str">
        <f t="shared" si="793"/>
        <v/>
      </c>
      <c r="GG157" s="3" t="str">
        <f t="shared" si="794"/>
        <v/>
      </c>
      <c r="GI157" s="9" t="str">
        <f t="shared" si="826"/>
        <v/>
      </c>
      <c r="GJ157" s="9" t="str">
        <f t="shared" si="795"/>
        <v/>
      </c>
      <c r="GK157" s="9" t="str">
        <f t="shared" si="796"/>
        <v/>
      </c>
      <c r="GL157" s="41" t="e">
        <f t="shared" si="797"/>
        <v>#DIV/0!</v>
      </c>
      <c r="GM157" s="41" t="e">
        <f t="shared" si="798"/>
        <v>#DIV/0!</v>
      </c>
      <c r="GN157" s="41" t="e">
        <f t="shared" si="678"/>
        <v>#N/A</v>
      </c>
      <c r="GO157" s="41" t="e">
        <f t="shared" si="679"/>
        <v>#N/A</v>
      </c>
      <c r="GP157" s="3" t="e">
        <f t="shared" si="799"/>
        <v>#NUM!</v>
      </c>
      <c r="GQ157" s="55" t="e">
        <f t="shared" si="680"/>
        <v>#NUM!</v>
      </c>
      <c r="GR157" s="55" t="e">
        <f t="shared" si="681"/>
        <v>#NUM!</v>
      </c>
      <c r="GS157" s="3" t="e">
        <f t="shared" si="682"/>
        <v>#NUM!</v>
      </c>
      <c r="GT157" s="3" t="e">
        <f t="shared" si="683"/>
        <v>#NUM!</v>
      </c>
      <c r="GU157" s="3" t="e">
        <f t="shared" si="684"/>
        <v>#NUM!</v>
      </c>
      <c r="GV157" s="3" t="e">
        <f t="shared" si="685"/>
        <v>#NUM!</v>
      </c>
      <c r="GX157" s="37" t="e">
        <f t="shared" si="686"/>
        <v>#NUM!</v>
      </c>
      <c r="GZ157" s="3" t="e">
        <f t="shared" si="687"/>
        <v>#NUM!</v>
      </c>
      <c r="HA157" s="3" t="e">
        <f t="shared" ca="1" si="827"/>
        <v>#NUM!</v>
      </c>
      <c r="HB157" s="2" t="e">
        <f t="shared" ca="1" si="830"/>
        <v>#NUM!</v>
      </c>
      <c r="HC157" s="2" t="e">
        <f t="shared" ca="1" si="834"/>
        <v>#NUM!</v>
      </c>
      <c r="HD157" s="39" t="e">
        <f t="shared" ca="1" si="800"/>
        <v>#NUM!</v>
      </c>
      <c r="HF157" s="3" t="str">
        <f t="shared" si="688"/>
        <v/>
      </c>
      <c r="HG157" s="3" t="str">
        <f t="shared" si="689"/>
        <v/>
      </c>
      <c r="HH157" s="3" t="str">
        <f t="shared" ca="1" si="843"/>
        <v xml:space="preserve"> </v>
      </c>
      <c r="HI157" s="3" t="str">
        <f t="shared" ca="1" si="844"/>
        <v/>
      </c>
      <c r="HJ157" s="3" t="str">
        <f t="shared" ca="1" si="844"/>
        <v/>
      </c>
      <c r="HK157" s="3" t="str">
        <f t="shared" ca="1" si="844"/>
        <v/>
      </c>
      <c r="HL157" s="3" t="str">
        <f t="shared" ca="1" si="839"/>
        <v/>
      </c>
      <c r="HM157" s="3" t="str">
        <f t="shared" ca="1" si="839"/>
        <v/>
      </c>
      <c r="HN157" s="3" t="str">
        <f t="shared" ca="1" si="839"/>
        <v/>
      </c>
      <c r="HO157" s="3" t="str">
        <f t="shared" ca="1" si="839"/>
        <v/>
      </c>
      <c r="HP157" s="37" t="e">
        <f t="shared" ca="1" si="690"/>
        <v>#N/A</v>
      </c>
      <c r="HQ157" s="3" t="str">
        <f t="shared" ca="1" si="845"/>
        <v xml:space="preserve"> </v>
      </c>
      <c r="HR157" s="3" t="str">
        <f t="shared" ca="1" si="846"/>
        <v/>
      </c>
      <c r="HS157" s="3" t="str">
        <f t="shared" ca="1" si="846"/>
        <v/>
      </c>
      <c r="HT157" s="3" t="str">
        <f t="shared" ca="1" si="846"/>
        <v/>
      </c>
      <c r="HU157" s="3" t="str">
        <f t="shared" ca="1" si="840"/>
        <v/>
      </c>
      <c r="HV157" s="3" t="str">
        <f t="shared" ca="1" si="840"/>
        <v/>
      </c>
      <c r="HW157" s="3" t="str">
        <f t="shared" ca="1" si="840"/>
        <v/>
      </c>
      <c r="HX157" s="3" t="str">
        <f t="shared" ca="1" si="840"/>
        <v/>
      </c>
      <c r="HY157" s="37" t="e">
        <f t="shared" ca="1" si="691"/>
        <v>#N/A</v>
      </c>
      <c r="IA157" s="3" t="e">
        <f t="shared" ca="1" si="801"/>
        <v>#NUM!</v>
      </c>
      <c r="IB157" s="3" t="e">
        <f t="shared" ca="1" si="828"/>
        <v>#NUM!</v>
      </c>
      <c r="IC157" s="2" t="e">
        <f t="shared" ca="1" si="802"/>
        <v>#NUM!</v>
      </c>
      <c r="ID157" s="37" t="e">
        <f t="shared" ca="1" si="692"/>
        <v>#NUM!</v>
      </c>
      <c r="IE157" s="3" t="e">
        <f t="shared" ca="1" si="803"/>
        <v>#NUM!</v>
      </c>
      <c r="IF157" s="3" t="e">
        <f t="shared" ca="1" si="804"/>
        <v>#NUM!</v>
      </c>
      <c r="IG157" s="2" t="e">
        <f t="shared" ca="1" si="805"/>
        <v>#NUM!</v>
      </c>
      <c r="IH157" s="37" t="e">
        <f t="shared" ca="1" si="693"/>
        <v>#NUM!</v>
      </c>
      <c r="II157" s="3" t="e">
        <f t="shared" si="806"/>
        <v>#N/A</v>
      </c>
      <c r="IJ157" s="3" t="e">
        <f t="shared" si="807"/>
        <v>#N/A</v>
      </c>
      <c r="IK157" s="3" t="e">
        <f t="shared" ca="1" si="857"/>
        <v>#N/A</v>
      </c>
      <c r="IL157" s="3" t="e">
        <f t="shared" ca="1" si="858"/>
        <v>#N/A</v>
      </c>
      <c r="IM157" s="3" t="e">
        <f t="shared" ca="1" si="858"/>
        <v>#N/A</v>
      </c>
      <c r="IN157" s="3" t="e">
        <f t="shared" ca="1" si="858"/>
        <v>#N/A</v>
      </c>
      <c r="IO157" s="3" t="e">
        <f t="shared" ca="1" si="851"/>
        <v>#N/A</v>
      </c>
      <c r="IP157" s="3" t="e">
        <f t="shared" ca="1" si="851"/>
        <v>#N/A</v>
      </c>
      <c r="IQ157" s="3" t="e">
        <f t="shared" ca="1" si="851"/>
        <v>#N/A</v>
      </c>
      <c r="IR157" s="3" t="e">
        <f t="shared" ca="1" si="851"/>
        <v>#N/A</v>
      </c>
      <c r="IS157" s="3" t="e">
        <f t="shared" ca="1" si="852"/>
        <v>#N/A</v>
      </c>
      <c r="IT157" s="3" t="e">
        <f t="shared" ca="1" si="852"/>
        <v>#N/A</v>
      </c>
      <c r="IU157" s="3" t="e">
        <f t="shared" ca="1" si="852"/>
        <v>#N/A</v>
      </c>
      <c r="IV157" s="3" t="e">
        <f t="shared" ca="1" si="852"/>
        <v>#N/A</v>
      </c>
      <c r="IW157" s="3" t="e">
        <f t="shared" ca="1" si="853"/>
        <v>#N/A</v>
      </c>
      <c r="IX157" s="3" t="e">
        <f t="shared" ca="1" si="853"/>
        <v>#N/A</v>
      </c>
      <c r="IY157" s="3" t="e">
        <f t="shared" ca="1" si="853"/>
        <v>#N/A</v>
      </c>
      <c r="IZ157" s="37" t="e">
        <f t="shared" ca="1" si="694"/>
        <v>#N/A</v>
      </c>
      <c r="JB157" s="3" t="str">
        <f t="shared" si="808"/>
        <v/>
      </c>
      <c r="JC157" s="55" t="e">
        <f t="shared" si="695"/>
        <v>#NUM!</v>
      </c>
      <c r="JD157" s="41" t="e">
        <f t="shared" si="809"/>
        <v>#NUM!</v>
      </c>
      <c r="JE157" s="41" t="e">
        <f t="shared" si="810"/>
        <v>#NUM!</v>
      </c>
      <c r="JF157" s="3" t="e">
        <f t="shared" si="811"/>
        <v>#NUM!</v>
      </c>
      <c r="JG157" s="41" t="e">
        <f t="shared" si="812"/>
        <v>#NUM!</v>
      </c>
      <c r="JH157" s="41" t="e">
        <f t="shared" si="813"/>
        <v>#NUM!</v>
      </c>
      <c r="JJ157" s="37" t="e">
        <f t="shared" si="814"/>
        <v>#NUM!</v>
      </c>
      <c r="JL157" s="3" t="e">
        <f t="shared" si="815"/>
        <v>#NUM!</v>
      </c>
      <c r="JM157" s="3" t="e">
        <f t="shared" ca="1" si="829"/>
        <v>#NUM!</v>
      </c>
      <c r="JP157" s="37" t="e">
        <f t="shared" ca="1" si="816"/>
        <v>#NUM!</v>
      </c>
      <c r="JR157" s="37" t="str">
        <f t="shared" si="817"/>
        <v/>
      </c>
      <c r="JS157" s="3" t="str">
        <f t="shared" si="818"/>
        <v/>
      </c>
      <c r="JT157" s="3" t="str">
        <f t="shared" ca="1" si="847"/>
        <v xml:space="preserve"> </v>
      </c>
      <c r="JU157" s="3" t="str">
        <f t="shared" ca="1" si="848"/>
        <v/>
      </c>
      <c r="JV157" s="3" t="str">
        <f t="shared" ca="1" si="848"/>
        <v/>
      </c>
      <c r="JW157" s="3" t="str">
        <f t="shared" ca="1" si="848"/>
        <v/>
      </c>
      <c r="JX157" s="3" t="str">
        <f t="shared" ca="1" si="841"/>
        <v/>
      </c>
      <c r="JY157" s="3" t="str">
        <f t="shared" ca="1" si="841"/>
        <v/>
      </c>
      <c r="JZ157" s="3" t="str">
        <f t="shared" ca="1" si="841"/>
        <v/>
      </c>
      <c r="KA157" s="3" t="str">
        <f t="shared" ca="1" si="841"/>
        <v/>
      </c>
      <c r="KB157" s="3" t="e">
        <f t="shared" ca="1" si="819"/>
        <v>#N/A</v>
      </c>
      <c r="KC157" s="3" t="str">
        <f t="shared" ca="1" si="849"/>
        <v xml:space="preserve"> </v>
      </c>
      <c r="KD157" s="3" t="str">
        <f t="shared" ca="1" si="850"/>
        <v/>
      </c>
      <c r="KE157" s="3" t="str">
        <f t="shared" ca="1" si="850"/>
        <v/>
      </c>
      <c r="KF157" s="3" t="str">
        <f t="shared" ca="1" si="850"/>
        <v/>
      </c>
      <c r="KG157" s="3" t="str">
        <f t="shared" ca="1" si="842"/>
        <v/>
      </c>
      <c r="KH157" s="3" t="str">
        <f t="shared" ca="1" si="842"/>
        <v/>
      </c>
      <c r="KI157" s="3" t="str">
        <f t="shared" ca="1" si="842"/>
        <v/>
      </c>
      <c r="KJ157" s="3" t="str">
        <f t="shared" ca="1" si="842"/>
        <v/>
      </c>
      <c r="KK157" s="3" t="e">
        <f t="shared" ca="1" si="820"/>
        <v>#N/A</v>
      </c>
      <c r="KU157" s="3" t="e">
        <f t="shared" si="821"/>
        <v>#NUM!</v>
      </c>
      <c r="KV157" s="3" t="e">
        <f t="shared" si="822"/>
        <v>#NUM!</v>
      </c>
      <c r="KW157" s="3" t="e">
        <f t="shared" ca="1" si="859"/>
        <v>#NUM!</v>
      </c>
      <c r="KX157" s="3" t="e">
        <f t="shared" ca="1" si="860"/>
        <v>#NUM!</v>
      </c>
      <c r="KY157" s="3" t="e">
        <f t="shared" ca="1" si="860"/>
        <v>#NUM!</v>
      </c>
      <c r="KZ157" s="3" t="e">
        <f t="shared" ca="1" si="860"/>
        <v>#NUM!</v>
      </c>
      <c r="LA157" s="3" t="e">
        <f t="shared" ca="1" si="854"/>
        <v>#NUM!</v>
      </c>
      <c r="LB157" s="3" t="e">
        <f t="shared" ca="1" si="854"/>
        <v>#NUM!</v>
      </c>
      <c r="LC157" s="3" t="e">
        <f t="shared" ca="1" si="854"/>
        <v>#NUM!</v>
      </c>
      <c r="LD157" s="3" t="e">
        <f t="shared" ca="1" si="854"/>
        <v>#NUM!</v>
      </c>
      <c r="LE157" s="3" t="e">
        <f t="shared" ca="1" si="855"/>
        <v>#NUM!</v>
      </c>
      <c r="LF157" s="3" t="e">
        <f t="shared" ca="1" si="855"/>
        <v>#NUM!</v>
      </c>
      <c r="LG157" s="3" t="e">
        <f t="shared" ca="1" si="855"/>
        <v>#NUM!</v>
      </c>
      <c r="LH157" s="3" t="e">
        <f t="shared" ca="1" si="855"/>
        <v>#NUM!</v>
      </c>
      <c r="LI157" s="3" t="e">
        <f t="shared" ca="1" si="856"/>
        <v>#NUM!</v>
      </c>
      <c r="LJ157" s="3" t="e">
        <f t="shared" ca="1" si="856"/>
        <v>#NUM!</v>
      </c>
      <c r="LK157" s="3" t="e">
        <f t="shared" ca="1" si="856"/>
        <v>#NUM!</v>
      </c>
      <c r="LL157" s="37" t="e">
        <f t="shared" ca="1" si="696"/>
        <v>#NUM!</v>
      </c>
    </row>
    <row r="158" spans="1:324" s="3" customFormat="1">
      <c r="A158" s="42" t="e">
        <f>IF(D158="","",Data!C166)</f>
        <v>#N/A</v>
      </c>
      <c r="B158" s="5" t="e">
        <f>IF(D158="","",Data!B166)</f>
        <v>#N/A</v>
      </c>
      <c r="C158" s="3">
        <v>150</v>
      </c>
      <c r="D158" s="3" t="e">
        <f>IF(Data!C166="", NA(), Data!C166)</f>
        <v>#N/A</v>
      </c>
      <c r="E158" s="3" t="str">
        <f>IF(Data!C166="", " ", Data!D166)</f>
        <v xml:space="preserve"> </v>
      </c>
      <c r="F158" s="3" t="str">
        <f>IF(E158=" "," ",Data!F$26)</f>
        <v xml:space="preserve"> </v>
      </c>
      <c r="G158" s="3" t="str">
        <f>IF($C158&lt;Data!$F$37,"x"," ")</f>
        <v xml:space="preserve"> </v>
      </c>
      <c r="H158" s="3" t="e">
        <f>IF(I158="",#REF!,I158)</f>
        <v>#N/A</v>
      </c>
      <c r="I158" s="2" t="e">
        <f t="shared" si="697"/>
        <v>#N/A</v>
      </c>
      <c r="J158" s="3" t="str">
        <f>IF(AND(Data!$F$37&lt;&gt;""),IF(AD158=$E158,1,""))</f>
        <v/>
      </c>
      <c r="K158" s="3">
        <f>IF(AND(Data!$F$40&lt;&gt;""),IF(AE158=$E158,2,""))</f>
        <v>2</v>
      </c>
      <c r="L158" s="3" t="str">
        <f>IF(AND(Data!$F$43&lt;&gt;""),IF(AF158=$E158,3,""))</f>
        <v/>
      </c>
      <c r="M158" s="3" t="str">
        <f>IF(AND(Data!$F$46&lt;&gt;""),IF(AG158=$E158,4,""))</f>
        <v/>
      </c>
      <c r="N158" s="3" t="str">
        <f>IF(AND(Data!$F$49&lt;&gt;""),IF(AH158=$E158,5,""))</f>
        <v/>
      </c>
      <c r="O158" s="3" t="str">
        <f>IF(AND(Calc!$LQ$3&lt;&gt;""),IF(AI158=$E158,6,""))</f>
        <v/>
      </c>
      <c r="P158" s="3">
        <f t="shared" si="698"/>
        <v>2</v>
      </c>
      <c r="Q158" s="3">
        <f t="shared" si="699"/>
        <v>2</v>
      </c>
      <c r="R158" s="3" t="str">
        <f t="shared" si="700"/>
        <v/>
      </c>
      <c r="S158" s="3" t="str">
        <f t="shared" si="701"/>
        <v/>
      </c>
      <c r="T158" s="3" t="str">
        <f t="shared" si="702"/>
        <v/>
      </c>
      <c r="U158" s="3">
        <f t="shared" si="703"/>
        <v>2</v>
      </c>
      <c r="V158" s="3">
        <f t="shared" si="704"/>
        <v>2</v>
      </c>
      <c r="W158" s="3" t="str">
        <f t="shared" si="705"/>
        <v/>
      </c>
      <c r="X158" s="3" t="str">
        <f t="shared" si="706"/>
        <v/>
      </c>
      <c r="Y158" s="3">
        <f t="shared" si="707"/>
        <v>2</v>
      </c>
      <c r="Z158" s="3">
        <f t="shared" si="708"/>
        <v>2</v>
      </c>
      <c r="AA158" s="3" t="str">
        <f t="shared" si="709"/>
        <v/>
      </c>
      <c r="AB158" s="3">
        <f t="shared" si="710"/>
        <v>2</v>
      </c>
      <c r="AC158" s="49">
        <f t="shared" si="711"/>
        <v>2</v>
      </c>
      <c r="AD158" s="3" t="str">
        <f>IF($C158&lt;Data!$F$37,E158,"")</f>
        <v/>
      </c>
      <c r="AE158" s="3" t="str">
        <f>IF(AND($C158&gt;=Data!$F$37),IF($C158&lt;Data!$F$40,E158,""))</f>
        <v xml:space="preserve"> </v>
      </c>
      <c r="AF158" s="3" t="b">
        <f>IF(AND($C158&gt;=Data!$F$40),IF($C158&lt;Data!$F$43,E158,""))</f>
        <v>0</v>
      </c>
      <c r="AG158" s="3" t="b">
        <f>IF(AND($C158&gt;=Data!$F$43),IF($C158&lt;Data!$F$46,E158,""))</f>
        <v>0</v>
      </c>
      <c r="AH158" s="3" t="b">
        <f>IF(AND($C158&gt;=Data!$F$46),IF($C158&lt;Data!$F$49,E158,""))</f>
        <v>0</v>
      </c>
      <c r="AI158" s="3" t="b">
        <f>IF(AND($C158&gt;=Data!$F$49),IF($C158&lt;=Calc!$LQ$3,E158,""))</f>
        <v>0</v>
      </c>
      <c r="AJ158" s="3" t="str">
        <f t="shared" si="643"/>
        <v xml:space="preserve"> </v>
      </c>
      <c r="AK158" s="3" t="str">
        <f t="shared" si="644"/>
        <v/>
      </c>
      <c r="AL158" s="3" t="e">
        <f t="shared" si="712"/>
        <v>#NUM!</v>
      </c>
      <c r="AM158" s="3" t="str">
        <f t="shared" si="713"/>
        <v/>
      </c>
      <c r="AN158" s="3" t="str">
        <f t="shared" si="714"/>
        <v/>
      </c>
      <c r="AO158" s="3" t="str">
        <f t="shared" si="715"/>
        <v/>
      </c>
      <c r="AP158" s="3" t="str">
        <f t="shared" si="716"/>
        <v/>
      </c>
      <c r="AQ158" s="3" t="e">
        <f t="shared" si="632"/>
        <v>#NUM!</v>
      </c>
      <c r="AR158" s="3" t="e">
        <f t="shared" si="633"/>
        <v>#NUM!</v>
      </c>
      <c r="AS158" s="3" t="str">
        <f t="shared" si="634"/>
        <v/>
      </c>
      <c r="AT158" s="3" t="str">
        <f t="shared" si="717"/>
        <v/>
      </c>
      <c r="AU158" s="3" t="str">
        <f t="shared" si="718"/>
        <v/>
      </c>
      <c r="AV158" s="3" t="e">
        <f t="shared" si="719"/>
        <v>#NUM!</v>
      </c>
      <c r="AW158" s="3" t="e">
        <f t="shared" si="720"/>
        <v>#NUM!</v>
      </c>
      <c r="AX158" s="3" t="str">
        <f t="shared" si="721"/>
        <v/>
      </c>
      <c r="AY158" s="3" t="str">
        <f t="shared" si="722"/>
        <v/>
      </c>
      <c r="AZ158" s="3" t="e">
        <f t="shared" si="723"/>
        <v>#NUM!</v>
      </c>
      <c r="BA158" s="3" t="e">
        <f t="shared" si="724"/>
        <v>#NUM!</v>
      </c>
      <c r="BB158" s="3" t="str">
        <f t="shared" si="725"/>
        <v/>
      </c>
      <c r="BC158" s="3" t="e">
        <f t="shared" si="726"/>
        <v>#NUM!</v>
      </c>
      <c r="BD158" s="3" t="e">
        <f t="shared" si="727"/>
        <v>#NUM!</v>
      </c>
      <c r="BE158" s="3" t="e">
        <f t="shared" si="728"/>
        <v>#NUM!</v>
      </c>
      <c r="BF158" s="9" t="e">
        <f t="shared" si="645"/>
        <v>#N/A</v>
      </c>
      <c r="BG158" s="3" t="e">
        <f t="shared" si="646"/>
        <v>#N/A</v>
      </c>
      <c r="BH158" s="3" t="e">
        <f t="shared" si="861"/>
        <v>#N/A</v>
      </c>
      <c r="BI158" s="3" t="e">
        <f t="shared" si="729"/>
        <v>#NUM!</v>
      </c>
      <c r="BJ158" s="44" t="str">
        <f t="shared" si="730"/>
        <v/>
      </c>
      <c r="BK158" s="52">
        <f t="shared" si="647"/>
        <v>2</v>
      </c>
      <c r="BL158" s="52" t="str">
        <f t="shared" ca="1" si="835"/>
        <v xml:space="preserve"> </v>
      </c>
      <c r="BM158" s="52" t="str">
        <f t="shared" ca="1" si="836"/>
        <v xml:space="preserve"> </v>
      </c>
      <c r="BN158" s="52" t="str">
        <f t="shared" ca="1" si="836"/>
        <v xml:space="preserve"> </v>
      </c>
      <c r="BO158" s="52" t="str">
        <f t="shared" ca="1" si="836"/>
        <v xml:space="preserve"> </v>
      </c>
      <c r="BP158" s="52" t="str">
        <f t="shared" ca="1" si="831"/>
        <v xml:space="preserve"> </v>
      </c>
      <c r="BQ158" s="52" t="str">
        <f t="shared" ca="1" si="831"/>
        <v xml:space="preserve"> </v>
      </c>
      <c r="BR158" s="52" t="e">
        <f t="shared" ca="1" si="648"/>
        <v>#N/A</v>
      </c>
      <c r="BS158" s="52"/>
      <c r="BT158" s="3" t="str">
        <f t="shared" si="649"/>
        <v/>
      </c>
      <c r="BU158" s="3">
        <f t="shared" si="650"/>
        <v>0</v>
      </c>
      <c r="BV158" s="3">
        <f t="shared" si="731"/>
        <v>1</v>
      </c>
      <c r="BW158" s="3">
        <f t="shared" si="732"/>
        <v>0</v>
      </c>
      <c r="BX158" s="3" t="str">
        <f t="shared" ca="1" si="651"/>
        <v xml:space="preserve"> </v>
      </c>
      <c r="BY158" s="3" t="str">
        <f t="shared" ca="1" si="837"/>
        <v/>
      </c>
      <c r="BZ158" s="3" t="str">
        <f t="shared" ca="1" si="837"/>
        <v/>
      </c>
      <c r="CA158" s="3" t="str">
        <f t="shared" ca="1" si="837"/>
        <v/>
      </c>
      <c r="CB158" s="3" t="str">
        <f t="shared" ca="1" si="832"/>
        <v/>
      </c>
      <c r="CC158" s="3" t="str">
        <f t="shared" ca="1" si="832"/>
        <v/>
      </c>
      <c r="CD158" s="3" t="str">
        <f t="shared" ca="1" si="652"/>
        <v/>
      </c>
      <c r="CE158" s="3" t="str">
        <f t="shared" ca="1" si="653"/>
        <v/>
      </c>
      <c r="CF158" s="3" t="str">
        <f t="shared" si="654"/>
        <v/>
      </c>
      <c r="CG158" s="37" t="e">
        <f t="shared" ca="1" si="655"/>
        <v>#N/A</v>
      </c>
      <c r="CH158" s="3" t="str">
        <f t="shared" si="656"/>
        <v/>
      </c>
      <c r="CI158" s="3">
        <f t="shared" si="733"/>
        <v>0</v>
      </c>
      <c r="CJ158" s="3">
        <f t="shared" si="823"/>
        <v>1</v>
      </c>
      <c r="CK158" s="3">
        <f t="shared" si="734"/>
        <v>0</v>
      </c>
      <c r="CL158" s="3" t="str">
        <f t="shared" ca="1" si="657"/>
        <v xml:space="preserve"> </v>
      </c>
      <c r="CM158" s="3" t="str">
        <f t="shared" ca="1" si="838"/>
        <v/>
      </c>
      <c r="CN158" s="3" t="str">
        <f t="shared" ca="1" si="838"/>
        <v/>
      </c>
      <c r="CO158" s="3" t="str">
        <f t="shared" ca="1" si="838"/>
        <v/>
      </c>
      <c r="CP158" s="3" t="str">
        <f t="shared" ca="1" si="833"/>
        <v/>
      </c>
      <c r="CQ158" s="3" t="str">
        <f t="shared" ca="1" si="833"/>
        <v/>
      </c>
      <c r="CR158" s="3" t="str">
        <f t="shared" ca="1" si="735"/>
        <v/>
      </c>
      <c r="CS158" s="3" t="str">
        <f t="shared" ca="1" si="658"/>
        <v/>
      </c>
      <c r="CT158" s="3" t="str">
        <f t="shared" si="736"/>
        <v/>
      </c>
      <c r="CU158" s="37" t="e">
        <f t="shared" ca="1" si="737"/>
        <v>#N/A</v>
      </c>
      <c r="CW158" s="3" t="str">
        <f t="shared" ca="1" si="738"/>
        <v/>
      </c>
      <c r="CX158" s="3">
        <f t="shared" ca="1" si="824"/>
        <v>0</v>
      </c>
      <c r="CY158" s="2">
        <f t="shared" ca="1" si="739"/>
        <v>0</v>
      </c>
      <c r="CZ158" s="3" t="str">
        <f t="shared" ca="1" si="659"/>
        <v/>
      </c>
      <c r="DA158" s="3" t="str">
        <f t="shared" ca="1" si="660"/>
        <v/>
      </c>
      <c r="DB158" s="3" t="str">
        <f t="shared" ca="1" si="661"/>
        <v/>
      </c>
      <c r="DC158" s="3" t="str">
        <f t="shared" ca="1" si="662"/>
        <v/>
      </c>
      <c r="DD158" s="37" t="e">
        <f t="shared" ca="1" si="663"/>
        <v>#N/A</v>
      </c>
      <c r="DE158" s="3" t="str">
        <f t="shared" ca="1" si="740"/>
        <v/>
      </c>
      <c r="DF158" s="3">
        <f t="shared" ca="1" si="825"/>
        <v>0</v>
      </c>
      <c r="DG158" s="2">
        <f t="shared" ca="1" si="741"/>
        <v>0</v>
      </c>
      <c r="DH158" s="3" t="str">
        <f t="shared" ca="1" si="664"/>
        <v/>
      </c>
      <c r="DI158" s="3" t="str">
        <f t="shared" ca="1" si="862"/>
        <v/>
      </c>
      <c r="DJ158" s="3" t="str">
        <f t="shared" ca="1" si="665"/>
        <v/>
      </c>
      <c r="DK158" s="3" t="str">
        <f t="shared" ca="1" si="742"/>
        <v/>
      </c>
      <c r="DL158" s="37" t="e">
        <f t="shared" ca="1" si="666"/>
        <v>#N/A</v>
      </c>
      <c r="DN158" s="2" t="str">
        <f t="shared" si="667"/>
        <v xml:space="preserve"> </v>
      </c>
      <c r="DO158" s="3" t="str">
        <f t="shared" si="743"/>
        <v xml:space="preserve"> </v>
      </c>
      <c r="DP158" s="3" t="str">
        <f t="shared" si="744"/>
        <v xml:space="preserve"> </v>
      </c>
      <c r="DT158" s="37" t="e">
        <f t="shared" si="668"/>
        <v>#N/A</v>
      </c>
      <c r="DU158" s="7">
        <v>151</v>
      </c>
      <c r="DV158" s="7">
        <v>64</v>
      </c>
      <c r="DW158" s="7">
        <v>88</v>
      </c>
      <c r="DX158" s="7"/>
      <c r="DY158" s="7" t="e">
        <f t="shared" si="669"/>
        <v>#NUM!</v>
      </c>
      <c r="DZ158" s="7" t="e">
        <f t="shared" si="670"/>
        <v>#NUM!</v>
      </c>
      <c r="EA158" s="7" t="e">
        <f t="shared" si="671"/>
        <v>#NUM!</v>
      </c>
      <c r="EB158" s="7" t="e">
        <f t="shared" si="745"/>
        <v>#NUM!</v>
      </c>
      <c r="EC158" s="3" t="e">
        <f t="shared" si="672"/>
        <v>#NUM!</v>
      </c>
      <c r="ED158" s="3" t="str">
        <f t="shared" si="746"/>
        <v/>
      </c>
      <c r="EE158" s="3" t="e">
        <f t="shared" si="747"/>
        <v>#DIV/0!</v>
      </c>
      <c r="EF158" s="3" t="str">
        <f t="shared" si="748"/>
        <v/>
      </c>
      <c r="EG158" s="3" t="str">
        <f t="shared" si="749"/>
        <v/>
      </c>
      <c r="EH158" s="3" t="str">
        <f t="shared" si="750"/>
        <v/>
      </c>
      <c r="EI158" s="3" t="str">
        <f t="shared" si="751"/>
        <v/>
      </c>
      <c r="EJ158" s="3" t="e">
        <f t="shared" si="752"/>
        <v>#DIV/0!</v>
      </c>
      <c r="EK158" s="3" t="e">
        <f t="shared" si="753"/>
        <v>#DIV/0!</v>
      </c>
      <c r="EL158" s="3" t="str">
        <f t="shared" si="754"/>
        <v/>
      </c>
      <c r="EM158" s="3" t="str">
        <f t="shared" si="755"/>
        <v/>
      </c>
      <c r="EN158" s="3" t="str">
        <f t="shared" si="756"/>
        <v/>
      </c>
      <c r="EO158" s="3" t="e">
        <f t="shared" si="757"/>
        <v>#DIV/0!</v>
      </c>
      <c r="EP158" s="3" t="e">
        <f t="shared" si="758"/>
        <v>#DIV/0!</v>
      </c>
      <c r="EQ158" s="3" t="str">
        <f t="shared" si="759"/>
        <v/>
      </c>
      <c r="ER158" s="3" t="str">
        <f t="shared" si="760"/>
        <v/>
      </c>
      <c r="ES158" s="3" t="e">
        <f t="shared" si="761"/>
        <v>#DIV/0!</v>
      </c>
      <c r="ET158" s="3" t="e">
        <f t="shared" si="762"/>
        <v>#DIV/0!</v>
      </c>
      <c r="EU158" s="3" t="str">
        <f t="shared" si="763"/>
        <v/>
      </c>
      <c r="EV158" s="3" t="e">
        <f t="shared" si="764"/>
        <v>#DIV/0!</v>
      </c>
      <c r="EW158" s="3" t="e">
        <f t="shared" si="765"/>
        <v>#DIV/0!</v>
      </c>
      <c r="EX158" s="3" t="e">
        <f t="shared" si="766"/>
        <v>#NUM!</v>
      </c>
      <c r="EZ158" s="40">
        <f t="shared" si="673"/>
        <v>1</v>
      </c>
      <c r="FA158" s="9" t="e">
        <f t="shared" si="674"/>
        <v>#NUM!</v>
      </c>
      <c r="FB158" s="9" t="e">
        <f t="shared" si="675"/>
        <v>#N/A</v>
      </c>
      <c r="FC158" s="9" t="e">
        <f t="shared" si="676"/>
        <v>#N/A</v>
      </c>
      <c r="FD158" s="9" t="e">
        <f t="shared" si="677"/>
        <v>#N/A</v>
      </c>
      <c r="FE158" s="3" t="e">
        <f t="shared" si="767"/>
        <v>#NUM!</v>
      </c>
      <c r="FG158" s="3" t="str">
        <f t="shared" si="768"/>
        <v/>
      </c>
      <c r="FH158" s="3" t="e">
        <f t="shared" si="769"/>
        <v>#DIV/0!</v>
      </c>
      <c r="FI158" s="3" t="str">
        <f t="shared" si="770"/>
        <v/>
      </c>
      <c r="FJ158" s="3" t="str">
        <f t="shared" si="771"/>
        <v/>
      </c>
      <c r="FK158" s="3" t="str">
        <f t="shared" si="772"/>
        <v/>
      </c>
      <c r="FL158" s="3" t="str">
        <f t="shared" si="773"/>
        <v/>
      </c>
      <c r="FM158" s="3" t="e">
        <f t="shared" si="774"/>
        <v>#DIV/0!</v>
      </c>
      <c r="FN158" s="3" t="e">
        <f t="shared" si="775"/>
        <v>#DIV/0!</v>
      </c>
      <c r="FO158" s="3" t="str">
        <f t="shared" si="776"/>
        <v/>
      </c>
      <c r="FP158" s="3" t="str">
        <f t="shared" si="777"/>
        <v/>
      </c>
      <c r="FQ158" s="3" t="str">
        <f t="shared" si="778"/>
        <v/>
      </c>
      <c r="FR158" s="3" t="e">
        <f t="shared" si="779"/>
        <v>#DIV/0!</v>
      </c>
      <c r="FS158" s="3" t="e">
        <f t="shared" si="780"/>
        <v>#DIV/0!</v>
      </c>
      <c r="FT158" s="3" t="str">
        <f t="shared" si="781"/>
        <v/>
      </c>
      <c r="FU158" s="3" t="str">
        <f t="shared" si="782"/>
        <v/>
      </c>
      <c r="FV158" s="3" t="e">
        <f t="shared" si="783"/>
        <v>#DIV/0!</v>
      </c>
      <c r="FW158" s="3" t="e">
        <f t="shared" si="784"/>
        <v>#DIV/0!</v>
      </c>
      <c r="FX158" s="3" t="str">
        <f t="shared" si="785"/>
        <v/>
      </c>
      <c r="FY158" s="3" t="e">
        <f t="shared" si="786"/>
        <v>#DIV/0!</v>
      </c>
      <c r="FZ158" s="3" t="e">
        <f t="shared" si="787"/>
        <v>#DIV/0!</v>
      </c>
      <c r="GA158" s="3" t="e">
        <f t="shared" si="788"/>
        <v>#NUM!</v>
      </c>
      <c r="GB158" s="3" t="str">
        <f t="shared" si="789"/>
        <v/>
      </c>
      <c r="GC158" s="3" t="str">
        <f t="shared" si="790"/>
        <v/>
      </c>
      <c r="GD158" s="3" t="str">
        <f t="shared" si="791"/>
        <v/>
      </c>
      <c r="GE158" s="3" t="str">
        <f t="shared" si="792"/>
        <v/>
      </c>
      <c r="GF158" s="3" t="str">
        <f t="shared" si="793"/>
        <v/>
      </c>
      <c r="GG158" s="3" t="str">
        <f t="shared" si="794"/>
        <v/>
      </c>
      <c r="GI158" s="9" t="str">
        <f t="shared" si="826"/>
        <v/>
      </c>
      <c r="GJ158" s="9" t="str">
        <f t="shared" si="795"/>
        <v/>
      </c>
      <c r="GK158" s="9" t="str">
        <f t="shared" si="796"/>
        <v/>
      </c>
      <c r="GL158" s="41" t="e">
        <f t="shared" si="797"/>
        <v>#DIV/0!</v>
      </c>
      <c r="GM158" s="41" t="e">
        <f t="shared" si="798"/>
        <v>#DIV/0!</v>
      </c>
      <c r="GN158" s="41" t="e">
        <f t="shared" si="678"/>
        <v>#N/A</v>
      </c>
      <c r="GO158" s="41" t="e">
        <f t="shared" si="679"/>
        <v>#N/A</v>
      </c>
      <c r="GP158" s="3" t="e">
        <f t="shared" si="799"/>
        <v>#NUM!</v>
      </c>
      <c r="GQ158" s="55" t="e">
        <f t="shared" si="680"/>
        <v>#NUM!</v>
      </c>
      <c r="GR158" s="55" t="e">
        <f t="shared" si="681"/>
        <v>#NUM!</v>
      </c>
      <c r="GS158" s="3" t="e">
        <f t="shared" si="682"/>
        <v>#NUM!</v>
      </c>
      <c r="GT158" s="3" t="e">
        <f t="shared" si="683"/>
        <v>#NUM!</v>
      </c>
      <c r="GU158" s="3" t="e">
        <f t="shared" si="684"/>
        <v>#NUM!</v>
      </c>
      <c r="GV158" s="3" t="e">
        <f t="shared" si="685"/>
        <v>#NUM!</v>
      </c>
      <c r="GX158" s="37" t="e">
        <f t="shared" si="686"/>
        <v>#NUM!</v>
      </c>
      <c r="GZ158" s="3" t="e">
        <f t="shared" si="687"/>
        <v>#NUM!</v>
      </c>
      <c r="HA158" s="3" t="e">
        <f t="shared" ca="1" si="827"/>
        <v>#NUM!</v>
      </c>
      <c r="HB158" s="2" t="e">
        <f t="shared" ca="1" si="830"/>
        <v>#NUM!</v>
      </c>
      <c r="HC158" s="2" t="e">
        <f t="shared" ca="1" si="834"/>
        <v>#NUM!</v>
      </c>
      <c r="HD158" s="39" t="e">
        <f t="shared" ca="1" si="800"/>
        <v>#NUM!</v>
      </c>
      <c r="HF158" s="3" t="str">
        <f t="shared" si="688"/>
        <v/>
      </c>
      <c r="HG158" s="3" t="str">
        <f t="shared" si="689"/>
        <v/>
      </c>
      <c r="HH158" s="3" t="str">
        <f t="shared" ca="1" si="843"/>
        <v xml:space="preserve"> </v>
      </c>
      <c r="HI158" s="3" t="str">
        <f t="shared" ca="1" si="844"/>
        <v/>
      </c>
      <c r="HJ158" s="3" t="str">
        <f t="shared" ca="1" si="844"/>
        <v/>
      </c>
      <c r="HK158" s="3" t="str">
        <f t="shared" ca="1" si="844"/>
        <v/>
      </c>
      <c r="HL158" s="3" t="str">
        <f t="shared" ca="1" si="839"/>
        <v/>
      </c>
      <c r="HM158" s="3" t="str">
        <f t="shared" ca="1" si="839"/>
        <v/>
      </c>
      <c r="HN158" s="3" t="str">
        <f t="shared" ca="1" si="839"/>
        <v/>
      </c>
      <c r="HO158" s="3" t="str">
        <f t="shared" ca="1" si="839"/>
        <v/>
      </c>
      <c r="HP158" s="37" t="e">
        <f t="shared" ca="1" si="690"/>
        <v>#N/A</v>
      </c>
      <c r="HQ158" s="3" t="str">
        <f t="shared" ca="1" si="845"/>
        <v xml:space="preserve"> </v>
      </c>
      <c r="HR158" s="3" t="str">
        <f t="shared" ca="1" si="846"/>
        <v/>
      </c>
      <c r="HS158" s="3" t="str">
        <f t="shared" ca="1" si="846"/>
        <v/>
      </c>
      <c r="HT158" s="3" t="str">
        <f t="shared" ca="1" si="846"/>
        <v/>
      </c>
      <c r="HU158" s="3" t="str">
        <f t="shared" ca="1" si="840"/>
        <v/>
      </c>
      <c r="HV158" s="3" t="str">
        <f t="shared" ca="1" si="840"/>
        <v/>
      </c>
      <c r="HW158" s="3" t="str">
        <f t="shared" ca="1" si="840"/>
        <v/>
      </c>
      <c r="HX158" s="3" t="str">
        <f t="shared" ca="1" si="840"/>
        <v/>
      </c>
      <c r="HY158" s="37" t="e">
        <f t="shared" ca="1" si="691"/>
        <v>#N/A</v>
      </c>
      <c r="IA158" s="3" t="e">
        <f t="shared" ca="1" si="801"/>
        <v>#NUM!</v>
      </c>
      <c r="IB158" s="3" t="e">
        <f t="shared" ca="1" si="828"/>
        <v>#NUM!</v>
      </c>
      <c r="IC158" s="2" t="e">
        <f t="shared" ca="1" si="802"/>
        <v>#NUM!</v>
      </c>
      <c r="ID158" s="37" t="e">
        <f t="shared" ca="1" si="692"/>
        <v>#NUM!</v>
      </c>
      <c r="IE158" s="3" t="e">
        <f t="shared" ca="1" si="803"/>
        <v>#NUM!</v>
      </c>
      <c r="IF158" s="3" t="e">
        <f t="shared" ca="1" si="804"/>
        <v>#NUM!</v>
      </c>
      <c r="IG158" s="2" t="e">
        <f t="shared" ca="1" si="805"/>
        <v>#NUM!</v>
      </c>
      <c r="IH158" s="37" t="e">
        <f t="shared" ca="1" si="693"/>
        <v>#NUM!</v>
      </c>
      <c r="II158" s="3" t="e">
        <f t="shared" si="806"/>
        <v>#N/A</v>
      </c>
      <c r="IJ158" s="3" t="e">
        <f t="shared" si="807"/>
        <v>#N/A</v>
      </c>
      <c r="IK158" s="3" t="e">
        <f t="shared" ca="1" si="857"/>
        <v>#N/A</v>
      </c>
      <c r="IL158" s="3" t="e">
        <f t="shared" ca="1" si="858"/>
        <v>#N/A</v>
      </c>
      <c r="IM158" s="3" t="e">
        <f t="shared" ca="1" si="858"/>
        <v>#N/A</v>
      </c>
      <c r="IN158" s="3" t="e">
        <f t="shared" ca="1" si="858"/>
        <v>#N/A</v>
      </c>
      <c r="IO158" s="3" t="e">
        <f t="shared" ca="1" si="851"/>
        <v>#N/A</v>
      </c>
      <c r="IP158" s="3" t="e">
        <f t="shared" ca="1" si="851"/>
        <v>#N/A</v>
      </c>
      <c r="IQ158" s="3" t="e">
        <f t="shared" ca="1" si="851"/>
        <v>#N/A</v>
      </c>
      <c r="IR158" s="3" t="e">
        <f t="shared" ca="1" si="851"/>
        <v>#N/A</v>
      </c>
      <c r="IS158" s="3" t="e">
        <f t="shared" ca="1" si="852"/>
        <v>#N/A</v>
      </c>
      <c r="IT158" s="3" t="e">
        <f t="shared" ca="1" si="852"/>
        <v>#N/A</v>
      </c>
      <c r="IU158" s="3" t="e">
        <f t="shared" ca="1" si="852"/>
        <v>#N/A</v>
      </c>
      <c r="IV158" s="3" t="e">
        <f t="shared" ca="1" si="852"/>
        <v>#N/A</v>
      </c>
      <c r="IW158" s="3" t="e">
        <f t="shared" ca="1" si="853"/>
        <v>#N/A</v>
      </c>
      <c r="IX158" s="3" t="e">
        <f t="shared" ca="1" si="853"/>
        <v>#N/A</v>
      </c>
      <c r="IY158" s="3" t="e">
        <f t="shared" ca="1" si="853"/>
        <v>#N/A</v>
      </c>
      <c r="IZ158" s="37" t="e">
        <f t="shared" ca="1" si="694"/>
        <v>#N/A</v>
      </c>
      <c r="JB158" s="3" t="str">
        <f t="shared" si="808"/>
        <v/>
      </c>
      <c r="JC158" s="55" t="e">
        <f t="shared" si="695"/>
        <v>#NUM!</v>
      </c>
      <c r="JD158" s="41" t="e">
        <f t="shared" si="809"/>
        <v>#NUM!</v>
      </c>
      <c r="JE158" s="41" t="e">
        <f t="shared" si="810"/>
        <v>#NUM!</v>
      </c>
      <c r="JF158" s="3" t="e">
        <f t="shared" si="811"/>
        <v>#NUM!</v>
      </c>
      <c r="JG158" s="41" t="e">
        <f t="shared" si="812"/>
        <v>#NUM!</v>
      </c>
      <c r="JH158" s="41" t="e">
        <f t="shared" si="813"/>
        <v>#NUM!</v>
      </c>
      <c r="JJ158" s="37" t="e">
        <f t="shared" si="814"/>
        <v>#NUM!</v>
      </c>
      <c r="JL158" s="3" t="e">
        <f t="shared" si="815"/>
        <v>#NUM!</v>
      </c>
      <c r="JM158" s="3" t="e">
        <f t="shared" ca="1" si="829"/>
        <v>#NUM!</v>
      </c>
      <c r="JP158" s="37" t="e">
        <f t="shared" ca="1" si="816"/>
        <v>#NUM!</v>
      </c>
      <c r="JR158" s="37" t="str">
        <f t="shared" si="817"/>
        <v/>
      </c>
      <c r="JS158" s="3" t="str">
        <f t="shared" si="818"/>
        <v/>
      </c>
      <c r="JT158" s="3" t="str">
        <f t="shared" ca="1" si="847"/>
        <v xml:space="preserve"> </v>
      </c>
      <c r="JU158" s="3" t="str">
        <f t="shared" ca="1" si="848"/>
        <v/>
      </c>
      <c r="JV158" s="3" t="str">
        <f t="shared" ca="1" si="848"/>
        <v/>
      </c>
      <c r="JW158" s="3" t="str">
        <f t="shared" ca="1" si="848"/>
        <v/>
      </c>
      <c r="JX158" s="3" t="str">
        <f t="shared" ca="1" si="841"/>
        <v/>
      </c>
      <c r="JY158" s="3" t="str">
        <f t="shared" ca="1" si="841"/>
        <v/>
      </c>
      <c r="JZ158" s="3" t="str">
        <f t="shared" ca="1" si="841"/>
        <v/>
      </c>
      <c r="KA158" s="3" t="str">
        <f t="shared" ca="1" si="841"/>
        <v/>
      </c>
      <c r="KB158" s="3" t="e">
        <f t="shared" ca="1" si="819"/>
        <v>#N/A</v>
      </c>
      <c r="KC158" s="3" t="str">
        <f t="shared" ca="1" si="849"/>
        <v xml:space="preserve"> </v>
      </c>
      <c r="KD158" s="3" t="str">
        <f t="shared" ca="1" si="850"/>
        <v/>
      </c>
      <c r="KE158" s="3" t="str">
        <f t="shared" ca="1" si="850"/>
        <v/>
      </c>
      <c r="KF158" s="3" t="str">
        <f t="shared" ca="1" si="850"/>
        <v/>
      </c>
      <c r="KG158" s="3" t="str">
        <f t="shared" ca="1" si="842"/>
        <v/>
      </c>
      <c r="KH158" s="3" t="str">
        <f t="shared" ca="1" si="842"/>
        <v/>
      </c>
      <c r="KI158" s="3" t="str">
        <f t="shared" ca="1" si="842"/>
        <v/>
      </c>
      <c r="KJ158" s="3" t="str">
        <f t="shared" ca="1" si="842"/>
        <v/>
      </c>
      <c r="KK158" s="3" t="e">
        <f t="shared" ca="1" si="820"/>
        <v>#N/A</v>
      </c>
      <c r="KU158" s="3" t="e">
        <f t="shared" si="821"/>
        <v>#NUM!</v>
      </c>
      <c r="KV158" s="3" t="e">
        <f t="shared" si="822"/>
        <v>#NUM!</v>
      </c>
      <c r="KW158" s="3" t="e">
        <f t="shared" ca="1" si="859"/>
        <v>#NUM!</v>
      </c>
      <c r="KX158" s="3" t="e">
        <f t="shared" ca="1" si="860"/>
        <v>#NUM!</v>
      </c>
      <c r="KY158" s="3" t="e">
        <f t="shared" ca="1" si="860"/>
        <v>#NUM!</v>
      </c>
      <c r="KZ158" s="3" t="e">
        <f t="shared" ca="1" si="860"/>
        <v>#NUM!</v>
      </c>
      <c r="LA158" s="3" t="e">
        <f t="shared" ca="1" si="854"/>
        <v>#NUM!</v>
      </c>
      <c r="LB158" s="3" t="e">
        <f t="shared" ca="1" si="854"/>
        <v>#NUM!</v>
      </c>
      <c r="LC158" s="3" t="e">
        <f t="shared" ca="1" si="854"/>
        <v>#NUM!</v>
      </c>
      <c r="LD158" s="3" t="e">
        <f t="shared" ca="1" si="854"/>
        <v>#NUM!</v>
      </c>
      <c r="LE158" s="3" t="e">
        <f t="shared" ca="1" si="855"/>
        <v>#NUM!</v>
      </c>
      <c r="LF158" s="3" t="e">
        <f t="shared" ca="1" si="855"/>
        <v>#NUM!</v>
      </c>
      <c r="LG158" s="3" t="e">
        <f t="shared" ca="1" si="855"/>
        <v>#NUM!</v>
      </c>
      <c r="LH158" s="3" t="e">
        <f t="shared" ca="1" si="855"/>
        <v>#NUM!</v>
      </c>
      <c r="LI158" s="3" t="e">
        <f t="shared" ca="1" si="856"/>
        <v>#NUM!</v>
      </c>
      <c r="LJ158" s="3" t="e">
        <f t="shared" ca="1" si="856"/>
        <v>#NUM!</v>
      </c>
      <c r="LK158" s="3" t="e">
        <f t="shared" ca="1" si="856"/>
        <v>#NUM!</v>
      </c>
      <c r="LL158" s="37" t="e">
        <f t="shared" ca="1" si="696"/>
        <v>#NUM!</v>
      </c>
    </row>
    <row r="159" spans="1:324" s="3" customFormat="1">
      <c r="A159" s="42" t="e">
        <f>IF(D159="","",Data!C167)</f>
        <v>#N/A</v>
      </c>
      <c r="B159" s="5" t="e">
        <f>IF(D159="","",Data!B167)</f>
        <v>#N/A</v>
      </c>
      <c r="C159" s="3">
        <v>151</v>
      </c>
      <c r="D159" s="3" t="e">
        <f>IF(Data!C167="", NA(), Data!C167)</f>
        <v>#N/A</v>
      </c>
      <c r="E159" s="3" t="str">
        <f>IF(Data!C167="", " ", Data!D167)</f>
        <v xml:space="preserve"> </v>
      </c>
      <c r="F159" s="3" t="str">
        <f>IF(E159=" "," ",Data!F$26)</f>
        <v xml:space="preserve"> </v>
      </c>
      <c r="G159" s="3" t="str">
        <f>IF($C159&lt;Data!$F$37,"x"," ")</f>
        <v xml:space="preserve"> </v>
      </c>
      <c r="H159" s="3" t="e">
        <f>IF(I159="",#REF!,I159)</f>
        <v>#N/A</v>
      </c>
      <c r="I159" s="2" t="e">
        <f t="shared" si="697"/>
        <v>#N/A</v>
      </c>
      <c r="J159" s="3" t="str">
        <f>IF(AND(Data!$F$37&lt;&gt;""),IF(AD159=$E159,1,""))</f>
        <v/>
      </c>
      <c r="K159" s="3">
        <f>IF(AND(Data!$F$40&lt;&gt;""),IF(AE159=$E159,2,""))</f>
        <v>2</v>
      </c>
      <c r="L159" s="3" t="str">
        <f>IF(AND(Data!$F$43&lt;&gt;""),IF(AF159=$E159,3,""))</f>
        <v/>
      </c>
      <c r="M159" s="3" t="str">
        <f>IF(AND(Data!$F$46&lt;&gt;""),IF(AG159=$E159,4,""))</f>
        <v/>
      </c>
      <c r="N159" s="3" t="str">
        <f>IF(AND(Data!$F$49&lt;&gt;""),IF(AH159=$E159,5,""))</f>
        <v/>
      </c>
      <c r="O159" s="3" t="str">
        <f>IF(AND(Calc!$LQ$3&lt;&gt;""),IF(AI159=$E159,6,""))</f>
        <v/>
      </c>
      <c r="P159" s="3">
        <f t="shared" si="698"/>
        <v>2</v>
      </c>
      <c r="Q159" s="3">
        <f t="shared" si="699"/>
        <v>2</v>
      </c>
      <c r="R159" s="3" t="str">
        <f t="shared" si="700"/>
        <v/>
      </c>
      <c r="S159" s="3" t="str">
        <f t="shared" si="701"/>
        <v/>
      </c>
      <c r="T159" s="3" t="str">
        <f t="shared" si="702"/>
        <v/>
      </c>
      <c r="U159" s="3">
        <f t="shared" si="703"/>
        <v>2</v>
      </c>
      <c r="V159" s="3">
        <f t="shared" si="704"/>
        <v>2</v>
      </c>
      <c r="W159" s="3" t="str">
        <f t="shared" si="705"/>
        <v/>
      </c>
      <c r="X159" s="3" t="str">
        <f t="shared" si="706"/>
        <v/>
      </c>
      <c r="Y159" s="3">
        <f t="shared" si="707"/>
        <v>2</v>
      </c>
      <c r="Z159" s="3">
        <f t="shared" si="708"/>
        <v>2</v>
      </c>
      <c r="AA159" s="3" t="str">
        <f t="shared" si="709"/>
        <v/>
      </c>
      <c r="AB159" s="3">
        <f t="shared" si="710"/>
        <v>2</v>
      </c>
      <c r="AC159" s="49">
        <f t="shared" si="711"/>
        <v>2</v>
      </c>
      <c r="AD159" s="3" t="str">
        <f>IF($C159&lt;Data!$F$37,E159,"")</f>
        <v/>
      </c>
      <c r="AE159" s="3" t="str">
        <f>IF(AND($C159&gt;=Data!$F$37),IF($C159&lt;Data!$F$40,E159,""))</f>
        <v xml:space="preserve"> </v>
      </c>
      <c r="AF159" s="3" t="b">
        <f>IF(AND($C159&gt;=Data!$F$40),IF($C159&lt;Data!$F$43,E159,""))</f>
        <v>0</v>
      </c>
      <c r="AG159" s="3" t="b">
        <f>IF(AND($C159&gt;=Data!$F$43),IF($C159&lt;Data!$F$46,E159,""))</f>
        <v>0</v>
      </c>
      <c r="AH159" s="3" t="b">
        <f>IF(AND($C159&gt;=Data!$F$46),IF($C159&lt;Data!$F$49,E159,""))</f>
        <v>0</v>
      </c>
      <c r="AI159" s="3" t="b">
        <f>IF(AND($C159&gt;=Data!$F$49),IF($C159&lt;=Calc!$LQ$3,E159,""))</f>
        <v>0</v>
      </c>
      <c r="AJ159" s="3" t="str">
        <f t="shared" si="643"/>
        <v xml:space="preserve"> </v>
      </c>
      <c r="AK159" s="3" t="str">
        <f t="shared" si="644"/>
        <v/>
      </c>
      <c r="AL159" s="3" t="e">
        <f t="shared" si="712"/>
        <v>#NUM!</v>
      </c>
      <c r="AM159" s="3" t="str">
        <f t="shared" si="713"/>
        <v/>
      </c>
      <c r="AN159" s="3" t="str">
        <f t="shared" si="714"/>
        <v/>
      </c>
      <c r="AO159" s="3" t="str">
        <f t="shared" si="715"/>
        <v/>
      </c>
      <c r="AP159" s="3" t="str">
        <f t="shared" si="716"/>
        <v/>
      </c>
      <c r="AQ159" s="3" t="e">
        <f t="shared" si="632"/>
        <v>#NUM!</v>
      </c>
      <c r="AR159" s="3" t="e">
        <f t="shared" si="633"/>
        <v>#NUM!</v>
      </c>
      <c r="AS159" s="3" t="str">
        <f t="shared" si="634"/>
        <v/>
      </c>
      <c r="AT159" s="3" t="str">
        <f t="shared" si="717"/>
        <v/>
      </c>
      <c r="AU159" s="3" t="str">
        <f t="shared" si="718"/>
        <v/>
      </c>
      <c r="AV159" s="3" t="e">
        <f t="shared" si="719"/>
        <v>#NUM!</v>
      </c>
      <c r="AW159" s="3" t="e">
        <f t="shared" si="720"/>
        <v>#NUM!</v>
      </c>
      <c r="AX159" s="3" t="str">
        <f t="shared" si="721"/>
        <v/>
      </c>
      <c r="AY159" s="3" t="str">
        <f t="shared" si="722"/>
        <v/>
      </c>
      <c r="AZ159" s="3" t="e">
        <f t="shared" si="723"/>
        <v>#NUM!</v>
      </c>
      <c r="BA159" s="3" t="e">
        <f t="shared" si="724"/>
        <v>#NUM!</v>
      </c>
      <c r="BB159" s="3" t="str">
        <f t="shared" si="725"/>
        <v/>
      </c>
      <c r="BC159" s="3" t="e">
        <f t="shared" si="726"/>
        <v>#NUM!</v>
      </c>
      <c r="BD159" s="3" t="e">
        <f t="shared" si="727"/>
        <v>#NUM!</v>
      </c>
      <c r="BE159" s="3" t="e">
        <f t="shared" si="728"/>
        <v>#NUM!</v>
      </c>
      <c r="BF159" s="9" t="e">
        <f t="shared" si="645"/>
        <v>#N/A</v>
      </c>
      <c r="BG159" s="3" t="e">
        <f t="shared" si="646"/>
        <v>#N/A</v>
      </c>
      <c r="BH159" s="3" t="e">
        <f t="shared" si="861"/>
        <v>#N/A</v>
      </c>
      <c r="BI159" s="3" t="e">
        <f t="shared" si="729"/>
        <v>#NUM!</v>
      </c>
      <c r="BJ159" s="44" t="str">
        <f t="shared" si="730"/>
        <v/>
      </c>
      <c r="BK159" s="52">
        <f t="shared" si="647"/>
        <v>2</v>
      </c>
      <c r="BL159" s="52" t="str">
        <f t="shared" ca="1" si="835"/>
        <v xml:space="preserve"> </v>
      </c>
      <c r="BM159" s="52" t="str">
        <f t="shared" ca="1" si="836"/>
        <v xml:space="preserve"> </v>
      </c>
      <c r="BN159" s="52" t="str">
        <f t="shared" ca="1" si="836"/>
        <v xml:space="preserve"> </v>
      </c>
      <c r="BO159" s="52" t="str">
        <f t="shared" ca="1" si="836"/>
        <v xml:space="preserve"> </v>
      </c>
      <c r="BP159" s="52" t="str">
        <f t="shared" ca="1" si="831"/>
        <v xml:space="preserve"> </v>
      </c>
      <c r="BQ159" s="52" t="str">
        <f t="shared" ca="1" si="831"/>
        <v xml:space="preserve"> </v>
      </c>
      <c r="BR159" s="52" t="e">
        <f t="shared" ca="1" si="648"/>
        <v>#N/A</v>
      </c>
      <c r="BS159" s="52"/>
      <c r="BT159" s="3" t="str">
        <f t="shared" si="649"/>
        <v/>
      </c>
      <c r="BU159" s="3">
        <f t="shared" si="650"/>
        <v>0</v>
      </c>
      <c r="BV159" s="3">
        <f t="shared" si="731"/>
        <v>1</v>
      </c>
      <c r="BW159" s="3">
        <f t="shared" si="732"/>
        <v>0</v>
      </c>
      <c r="BX159" s="3" t="str">
        <f t="shared" ca="1" si="651"/>
        <v xml:space="preserve"> </v>
      </c>
      <c r="BY159" s="3" t="str">
        <f t="shared" ca="1" si="837"/>
        <v/>
      </c>
      <c r="BZ159" s="3" t="str">
        <f t="shared" ca="1" si="837"/>
        <v/>
      </c>
      <c r="CA159" s="3" t="str">
        <f t="shared" ca="1" si="837"/>
        <v/>
      </c>
      <c r="CB159" s="3" t="str">
        <f t="shared" ca="1" si="832"/>
        <v/>
      </c>
      <c r="CC159" s="3" t="str">
        <f t="shared" ca="1" si="832"/>
        <v/>
      </c>
      <c r="CD159" s="3" t="str">
        <f t="shared" ca="1" si="652"/>
        <v/>
      </c>
      <c r="CE159" s="3" t="str">
        <f t="shared" ca="1" si="653"/>
        <v/>
      </c>
      <c r="CF159" s="3" t="str">
        <f t="shared" si="654"/>
        <v/>
      </c>
      <c r="CG159" s="37" t="e">
        <f t="shared" ca="1" si="655"/>
        <v>#N/A</v>
      </c>
      <c r="CH159" s="3" t="str">
        <f t="shared" si="656"/>
        <v/>
      </c>
      <c r="CI159" s="3">
        <f t="shared" si="733"/>
        <v>0</v>
      </c>
      <c r="CJ159" s="3">
        <f t="shared" si="823"/>
        <v>1</v>
      </c>
      <c r="CK159" s="3">
        <f t="shared" si="734"/>
        <v>0</v>
      </c>
      <c r="CL159" s="3" t="str">
        <f t="shared" ca="1" si="657"/>
        <v xml:space="preserve"> </v>
      </c>
      <c r="CM159" s="3" t="str">
        <f t="shared" ca="1" si="838"/>
        <v/>
      </c>
      <c r="CN159" s="3" t="str">
        <f t="shared" ca="1" si="838"/>
        <v/>
      </c>
      <c r="CO159" s="3" t="str">
        <f t="shared" ca="1" si="838"/>
        <v/>
      </c>
      <c r="CP159" s="3" t="str">
        <f t="shared" ca="1" si="833"/>
        <v/>
      </c>
      <c r="CQ159" s="3" t="str">
        <f t="shared" ca="1" si="833"/>
        <v/>
      </c>
      <c r="CR159" s="3" t="str">
        <f t="shared" ca="1" si="735"/>
        <v/>
      </c>
      <c r="CS159" s="3" t="str">
        <f t="shared" ca="1" si="658"/>
        <v/>
      </c>
      <c r="CT159" s="3" t="str">
        <f t="shared" si="736"/>
        <v/>
      </c>
      <c r="CU159" s="37" t="e">
        <f t="shared" ca="1" si="737"/>
        <v>#N/A</v>
      </c>
      <c r="CW159" s="3" t="str">
        <f t="shared" ca="1" si="738"/>
        <v/>
      </c>
      <c r="CX159" s="3">
        <f t="shared" ca="1" si="824"/>
        <v>0</v>
      </c>
      <c r="CY159" s="2">
        <f t="shared" ca="1" si="739"/>
        <v>0</v>
      </c>
      <c r="CZ159" s="3" t="str">
        <f t="shared" ca="1" si="659"/>
        <v/>
      </c>
      <c r="DA159" s="3" t="str">
        <f t="shared" ca="1" si="660"/>
        <v/>
      </c>
      <c r="DB159" s="3" t="str">
        <f t="shared" ca="1" si="661"/>
        <v/>
      </c>
      <c r="DC159" s="3" t="str">
        <f t="shared" ca="1" si="662"/>
        <v/>
      </c>
      <c r="DD159" s="37" t="e">
        <f t="shared" ca="1" si="663"/>
        <v>#N/A</v>
      </c>
      <c r="DE159" s="3" t="str">
        <f t="shared" ca="1" si="740"/>
        <v/>
      </c>
      <c r="DF159" s="3">
        <f t="shared" ca="1" si="825"/>
        <v>0</v>
      </c>
      <c r="DG159" s="2">
        <f t="shared" ca="1" si="741"/>
        <v>0</v>
      </c>
      <c r="DH159" s="3" t="str">
        <f t="shared" ca="1" si="664"/>
        <v/>
      </c>
      <c r="DI159" s="3" t="str">
        <f t="shared" ca="1" si="862"/>
        <v/>
      </c>
      <c r="DJ159" s="3" t="str">
        <f t="shared" ca="1" si="665"/>
        <v/>
      </c>
      <c r="DK159" s="3" t="str">
        <f t="shared" ca="1" si="742"/>
        <v/>
      </c>
      <c r="DL159" s="37" t="e">
        <f t="shared" ca="1" si="666"/>
        <v>#N/A</v>
      </c>
      <c r="DN159" s="2" t="str">
        <f t="shared" si="667"/>
        <v xml:space="preserve"> </v>
      </c>
      <c r="DO159" s="3" t="str">
        <f t="shared" si="743"/>
        <v xml:space="preserve"> </v>
      </c>
      <c r="DP159" s="3" t="str">
        <f t="shared" si="744"/>
        <v xml:space="preserve"> </v>
      </c>
      <c r="DT159" s="37" t="e">
        <f t="shared" si="668"/>
        <v>#N/A</v>
      </c>
      <c r="DU159" s="7">
        <v>152</v>
      </c>
      <c r="DV159" s="7">
        <v>64</v>
      </c>
      <c r="DW159" s="7">
        <v>89</v>
      </c>
      <c r="DX159" s="7"/>
      <c r="DY159" s="7" t="e">
        <f t="shared" si="669"/>
        <v>#NUM!</v>
      </c>
      <c r="DZ159" s="7" t="e">
        <f t="shared" si="670"/>
        <v>#NUM!</v>
      </c>
      <c r="EA159" s="7" t="e">
        <f t="shared" si="671"/>
        <v>#NUM!</v>
      </c>
      <c r="EB159" s="7" t="e">
        <f t="shared" si="745"/>
        <v>#NUM!</v>
      </c>
      <c r="EC159" s="3" t="e">
        <f t="shared" si="672"/>
        <v>#NUM!</v>
      </c>
      <c r="ED159" s="3" t="str">
        <f t="shared" si="746"/>
        <v/>
      </c>
      <c r="EE159" s="3" t="e">
        <f t="shared" si="747"/>
        <v>#DIV/0!</v>
      </c>
      <c r="EF159" s="3" t="str">
        <f t="shared" si="748"/>
        <v/>
      </c>
      <c r="EG159" s="3" t="str">
        <f t="shared" si="749"/>
        <v/>
      </c>
      <c r="EH159" s="3" t="str">
        <f t="shared" si="750"/>
        <v/>
      </c>
      <c r="EI159" s="3" t="str">
        <f t="shared" si="751"/>
        <v/>
      </c>
      <c r="EJ159" s="3" t="e">
        <f t="shared" si="752"/>
        <v>#DIV/0!</v>
      </c>
      <c r="EK159" s="3" t="e">
        <f t="shared" si="753"/>
        <v>#DIV/0!</v>
      </c>
      <c r="EL159" s="3" t="str">
        <f t="shared" si="754"/>
        <v/>
      </c>
      <c r="EM159" s="3" t="str">
        <f t="shared" si="755"/>
        <v/>
      </c>
      <c r="EN159" s="3" t="str">
        <f t="shared" si="756"/>
        <v/>
      </c>
      <c r="EO159" s="3" t="e">
        <f t="shared" si="757"/>
        <v>#DIV/0!</v>
      </c>
      <c r="EP159" s="3" t="e">
        <f t="shared" si="758"/>
        <v>#DIV/0!</v>
      </c>
      <c r="EQ159" s="3" t="str">
        <f t="shared" si="759"/>
        <v/>
      </c>
      <c r="ER159" s="3" t="str">
        <f t="shared" si="760"/>
        <v/>
      </c>
      <c r="ES159" s="3" t="e">
        <f t="shared" si="761"/>
        <v>#DIV/0!</v>
      </c>
      <c r="ET159" s="3" t="e">
        <f t="shared" si="762"/>
        <v>#DIV/0!</v>
      </c>
      <c r="EU159" s="3" t="str">
        <f t="shared" si="763"/>
        <v/>
      </c>
      <c r="EV159" s="3" t="e">
        <f t="shared" si="764"/>
        <v>#DIV/0!</v>
      </c>
      <c r="EW159" s="3" t="e">
        <f t="shared" si="765"/>
        <v>#DIV/0!</v>
      </c>
      <c r="EX159" s="3" t="e">
        <f t="shared" si="766"/>
        <v>#NUM!</v>
      </c>
      <c r="EZ159" s="40">
        <f t="shared" si="673"/>
        <v>1</v>
      </c>
      <c r="FA159" s="9" t="e">
        <f t="shared" si="674"/>
        <v>#NUM!</v>
      </c>
      <c r="FB159" s="9" t="e">
        <f t="shared" si="675"/>
        <v>#N/A</v>
      </c>
      <c r="FC159" s="9" t="e">
        <f t="shared" si="676"/>
        <v>#N/A</v>
      </c>
      <c r="FD159" s="9" t="e">
        <f t="shared" si="677"/>
        <v>#N/A</v>
      </c>
      <c r="FE159" s="3" t="e">
        <f t="shared" si="767"/>
        <v>#NUM!</v>
      </c>
      <c r="FG159" s="3" t="str">
        <f t="shared" si="768"/>
        <v/>
      </c>
      <c r="FH159" s="3" t="e">
        <f t="shared" si="769"/>
        <v>#DIV/0!</v>
      </c>
      <c r="FI159" s="3" t="str">
        <f t="shared" si="770"/>
        <v/>
      </c>
      <c r="FJ159" s="3" t="str">
        <f t="shared" si="771"/>
        <v/>
      </c>
      <c r="FK159" s="3" t="str">
        <f t="shared" si="772"/>
        <v/>
      </c>
      <c r="FL159" s="3" t="str">
        <f t="shared" si="773"/>
        <v/>
      </c>
      <c r="FM159" s="3" t="e">
        <f t="shared" si="774"/>
        <v>#DIV/0!</v>
      </c>
      <c r="FN159" s="3" t="e">
        <f t="shared" si="775"/>
        <v>#DIV/0!</v>
      </c>
      <c r="FO159" s="3" t="str">
        <f t="shared" si="776"/>
        <v/>
      </c>
      <c r="FP159" s="3" t="str">
        <f t="shared" si="777"/>
        <v/>
      </c>
      <c r="FQ159" s="3" t="str">
        <f t="shared" si="778"/>
        <v/>
      </c>
      <c r="FR159" s="3" t="e">
        <f t="shared" si="779"/>
        <v>#DIV/0!</v>
      </c>
      <c r="FS159" s="3" t="e">
        <f t="shared" si="780"/>
        <v>#DIV/0!</v>
      </c>
      <c r="FT159" s="3" t="str">
        <f t="shared" si="781"/>
        <v/>
      </c>
      <c r="FU159" s="3" t="str">
        <f t="shared" si="782"/>
        <v/>
      </c>
      <c r="FV159" s="3" t="e">
        <f t="shared" si="783"/>
        <v>#DIV/0!</v>
      </c>
      <c r="FW159" s="3" t="e">
        <f t="shared" si="784"/>
        <v>#DIV/0!</v>
      </c>
      <c r="FX159" s="3" t="str">
        <f t="shared" si="785"/>
        <v/>
      </c>
      <c r="FY159" s="3" t="e">
        <f t="shared" si="786"/>
        <v>#DIV/0!</v>
      </c>
      <c r="FZ159" s="3" t="e">
        <f t="shared" si="787"/>
        <v>#DIV/0!</v>
      </c>
      <c r="GA159" s="3" t="e">
        <f t="shared" si="788"/>
        <v>#NUM!</v>
      </c>
      <c r="GB159" s="3" t="str">
        <f t="shared" si="789"/>
        <v/>
      </c>
      <c r="GC159" s="3" t="str">
        <f t="shared" si="790"/>
        <v/>
      </c>
      <c r="GD159" s="3" t="str">
        <f t="shared" si="791"/>
        <v/>
      </c>
      <c r="GE159" s="3" t="str">
        <f t="shared" si="792"/>
        <v/>
      </c>
      <c r="GF159" s="3" t="str">
        <f t="shared" si="793"/>
        <v/>
      </c>
      <c r="GG159" s="3" t="str">
        <f t="shared" si="794"/>
        <v/>
      </c>
      <c r="GI159" s="9" t="str">
        <f t="shared" si="826"/>
        <v/>
      </c>
      <c r="GJ159" s="9" t="str">
        <f t="shared" si="795"/>
        <v/>
      </c>
      <c r="GK159" s="9" t="str">
        <f t="shared" si="796"/>
        <v/>
      </c>
      <c r="GL159" s="41" t="e">
        <f t="shared" si="797"/>
        <v>#DIV/0!</v>
      </c>
      <c r="GM159" s="41" t="e">
        <f t="shared" si="798"/>
        <v>#DIV/0!</v>
      </c>
      <c r="GN159" s="41" t="e">
        <f t="shared" si="678"/>
        <v>#N/A</v>
      </c>
      <c r="GO159" s="41" t="e">
        <f t="shared" si="679"/>
        <v>#N/A</v>
      </c>
      <c r="GP159" s="3" t="e">
        <f t="shared" si="799"/>
        <v>#NUM!</v>
      </c>
      <c r="GQ159" s="55" t="e">
        <f t="shared" si="680"/>
        <v>#NUM!</v>
      </c>
      <c r="GR159" s="55" t="e">
        <f t="shared" si="681"/>
        <v>#NUM!</v>
      </c>
      <c r="GS159" s="3" t="e">
        <f t="shared" si="682"/>
        <v>#NUM!</v>
      </c>
      <c r="GT159" s="3" t="e">
        <f t="shared" si="683"/>
        <v>#NUM!</v>
      </c>
      <c r="GU159" s="3" t="e">
        <f t="shared" si="684"/>
        <v>#NUM!</v>
      </c>
      <c r="GV159" s="3" t="e">
        <f t="shared" si="685"/>
        <v>#NUM!</v>
      </c>
      <c r="GX159" s="37" t="e">
        <f t="shared" si="686"/>
        <v>#NUM!</v>
      </c>
      <c r="GZ159" s="3" t="e">
        <f t="shared" si="687"/>
        <v>#NUM!</v>
      </c>
      <c r="HA159" s="3" t="e">
        <f t="shared" ca="1" si="827"/>
        <v>#NUM!</v>
      </c>
      <c r="HB159" s="2" t="e">
        <f t="shared" ca="1" si="830"/>
        <v>#NUM!</v>
      </c>
      <c r="HC159" s="2" t="e">
        <f t="shared" ca="1" si="834"/>
        <v>#NUM!</v>
      </c>
      <c r="HD159" s="39" t="e">
        <f t="shared" ca="1" si="800"/>
        <v>#NUM!</v>
      </c>
      <c r="HF159" s="3" t="str">
        <f t="shared" si="688"/>
        <v/>
      </c>
      <c r="HG159" s="3" t="str">
        <f t="shared" si="689"/>
        <v/>
      </c>
      <c r="HH159" s="3" t="str">
        <f t="shared" ca="1" si="843"/>
        <v xml:space="preserve"> </v>
      </c>
      <c r="HI159" s="3" t="str">
        <f t="shared" ca="1" si="844"/>
        <v/>
      </c>
      <c r="HJ159" s="3" t="str">
        <f t="shared" ca="1" si="844"/>
        <v/>
      </c>
      <c r="HK159" s="3" t="str">
        <f t="shared" ca="1" si="844"/>
        <v/>
      </c>
      <c r="HL159" s="3" t="str">
        <f t="shared" ca="1" si="839"/>
        <v/>
      </c>
      <c r="HM159" s="3" t="str">
        <f t="shared" ca="1" si="839"/>
        <v/>
      </c>
      <c r="HN159" s="3" t="str">
        <f t="shared" ca="1" si="839"/>
        <v/>
      </c>
      <c r="HO159" s="3" t="str">
        <f t="shared" ca="1" si="839"/>
        <v/>
      </c>
      <c r="HP159" s="37" t="e">
        <f t="shared" ca="1" si="690"/>
        <v>#N/A</v>
      </c>
      <c r="HQ159" s="3" t="str">
        <f t="shared" ca="1" si="845"/>
        <v xml:space="preserve"> </v>
      </c>
      <c r="HR159" s="3" t="str">
        <f t="shared" ca="1" si="846"/>
        <v/>
      </c>
      <c r="HS159" s="3" t="str">
        <f t="shared" ca="1" si="846"/>
        <v/>
      </c>
      <c r="HT159" s="3" t="str">
        <f t="shared" ca="1" si="846"/>
        <v/>
      </c>
      <c r="HU159" s="3" t="str">
        <f t="shared" ca="1" si="840"/>
        <v/>
      </c>
      <c r="HV159" s="3" t="str">
        <f t="shared" ca="1" si="840"/>
        <v/>
      </c>
      <c r="HW159" s="3" t="str">
        <f t="shared" ca="1" si="840"/>
        <v/>
      </c>
      <c r="HX159" s="3" t="str">
        <f t="shared" ca="1" si="840"/>
        <v/>
      </c>
      <c r="HY159" s="37" t="e">
        <f t="shared" ca="1" si="691"/>
        <v>#N/A</v>
      </c>
      <c r="IA159" s="3" t="e">
        <f t="shared" ca="1" si="801"/>
        <v>#NUM!</v>
      </c>
      <c r="IB159" s="3" t="e">
        <f t="shared" ca="1" si="828"/>
        <v>#NUM!</v>
      </c>
      <c r="IC159" s="2" t="e">
        <f t="shared" ca="1" si="802"/>
        <v>#NUM!</v>
      </c>
      <c r="ID159" s="37" t="e">
        <f t="shared" ca="1" si="692"/>
        <v>#NUM!</v>
      </c>
      <c r="IE159" s="3" t="e">
        <f t="shared" ca="1" si="803"/>
        <v>#NUM!</v>
      </c>
      <c r="IF159" s="3" t="e">
        <f t="shared" ca="1" si="804"/>
        <v>#NUM!</v>
      </c>
      <c r="IG159" s="2" t="e">
        <f t="shared" ca="1" si="805"/>
        <v>#NUM!</v>
      </c>
      <c r="IH159" s="37" t="e">
        <f t="shared" ca="1" si="693"/>
        <v>#NUM!</v>
      </c>
      <c r="II159" s="3" t="e">
        <f t="shared" si="806"/>
        <v>#N/A</v>
      </c>
      <c r="IJ159" s="3" t="e">
        <f t="shared" si="807"/>
        <v>#N/A</v>
      </c>
      <c r="IK159" s="3" t="e">
        <f t="shared" ca="1" si="857"/>
        <v>#N/A</v>
      </c>
      <c r="IL159" s="3" t="e">
        <f t="shared" ca="1" si="858"/>
        <v>#N/A</v>
      </c>
      <c r="IM159" s="3" t="e">
        <f t="shared" ca="1" si="858"/>
        <v>#N/A</v>
      </c>
      <c r="IN159" s="3" t="e">
        <f t="shared" ca="1" si="858"/>
        <v>#N/A</v>
      </c>
      <c r="IO159" s="3" t="e">
        <f t="shared" ca="1" si="851"/>
        <v>#N/A</v>
      </c>
      <c r="IP159" s="3" t="e">
        <f t="shared" ca="1" si="851"/>
        <v>#N/A</v>
      </c>
      <c r="IQ159" s="3" t="e">
        <f t="shared" ca="1" si="851"/>
        <v>#N/A</v>
      </c>
      <c r="IR159" s="3" t="e">
        <f t="shared" ca="1" si="851"/>
        <v>#N/A</v>
      </c>
      <c r="IS159" s="3" t="e">
        <f t="shared" ca="1" si="852"/>
        <v>#N/A</v>
      </c>
      <c r="IT159" s="3" t="e">
        <f t="shared" ca="1" si="852"/>
        <v>#N/A</v>
      </c>
      <c r="IU159" s="3" t="e">
        <f t="shared" ca="1" si="852"/>
        <v>#N/A</v>
      </c>
      <c r="IV159" s="3" t="e">
        <f t="shared" ca="1" si="852"/>
        <v>#N/A</v>
      </c>
      <c r="IW159" s="3" t="e">
        <f t="shared" ca="1" si="853"/>
        <v>#N/A</v>
      </c>
      <c r="IX159" s="3" t="e">
        <f t="shared" ca="1" si="853"/>
        <v>#N/A</v>
      </c>
      <c r="IY159" s="3" t="e">
        <f t="shared" ca="1" si="853"/>
        <v>#N/A</v>
      </c>
      <c r="IZ159" s="37" t="e">
        <f t="shared" ca="1" si="694"/>
        <v>#N/A</v>
      </c>
      <c r="JB159" s="3" t="str">
        <f t="shared" si="808"/>
        <v/>
      </c>
      <c r="JC159" s="55" t="e">
        <f t="shared" si="695"/>
        <v>#NUM!</v>
      </c>
      <c r="JD159" s="41" t="e">
        <f t="shared" si="809"/>
        <v>#NUM!</v>
      </c>
      <c r="JE159" s="41" t="e">
        <f t="shared" si="810"/>
        <v>#NUM!</v>
      </c>
      <c r="JF159" s="3" t="e">
        <f t="shared" si="811"/>
        <v>#NUM!</v>
      </c>
      <c r="JG159" s="41" t="e">
        <f t="shared" si="812"/>
        <v>#NUM!</v>
      </c>
      <c r="JH159" s="41" t="e">
        <f t="shared" si="813"/>
        <v>#NUM!</v>
      </c>
      <c r="JJ159" s="37" t="e">
        <f t="shared" si="814"/>
        <v>#NUM!</v>
      </c>
      <c r="JL159" s="3" t="e">
        <f t="shared" si="815"/>
        <v>#NUM!</v>
      </c>
      <c r="JM159" s="3" t="e">
        <f t="shared" ca="1" si="829"/>
        <v>#NUM!</v>
      </c>
      <c r="JP159" s="37" t="e">
        <f t="shared" ca="1" si="816"/>
        <v>#NUM!</v>
      </c>
      <c r="JR159" s="37" t="str">
        <f t="shared" si="817"/>
        <v/>
      </c>
      <c r="JS159" s="3" t="str">
        <f t="shared" si="818"/>
        <v/>
      </c>
      <c r="JT159" s="3" t="str">
        <f t="shared" ca="1" si="847"/>
        <v xml:space="preserve"> </v>
      </c>
      <c r="JU159" s="3" t="str">
        <f t="shared" ca="1" si="848"/>
        <v/>
      </c>
      <c r="JV159" s="3" t="str">
        <f t="shared" ca="1" si="848"/>
        <v/>
      </c>
      <c r="JW159" s="3" t="str">
        <f t="shared" ca="1" si="848"/>
        <v/>
      </c>
      <c r="JX159" s="3" t="str">
        <f t="shared" ca="1" si="841"/>
        <v/>
      </c>
      <c r="JY159" s="3" t="str">
        <f t="shared" ca="1" si="841"/>
        <v/>
      </c>
      <c r="JZ159" s="3" t="str">
        <f t="shared" ca="1" si="841"/>
        <v/>
      </c>
      <c r="KA159" s="3" t="str">
        <f t="shared" ca="1" si="841"/>
        <v/>
      </c>
      <c r="KB159" s="3" t="e">
        <f t="shared" ca="1" si="819"/>
        <v>#N/A</v>
      </c>
      <c r="KC159" s="3" t="str">
        <f t="shared" ca="1" si="849"/>
        <v xml:space="preserve"> </v>
      </c>
      <c r="KD159" s="3" t="str">
        <f t="shared" ca="1" si="850"/>
        <v/>
      </c>
      <c r="KE159" s="3" t="str">
        <f t="shared" ca="1" si="850"/>
        <v/>
      </c>
      <c r="KF159" s="3" t="str">
        <f t="shared" ca="1" si="850"/>
        <v/>
      </c>
      <c r="KG159" s="3" t="str">
        <f t="shared" ca="1" si="842"/>
        <v/>
      </c>
      <c r="KH159" s="3" t="str">
        <f t="shared" ca="1" si="842"/>
        <v/>
      </c>
      <c r="KI159" s="3" t="str">
        <f t="shared" ca="1" si="842"/>
        <v/>
      </c>
      <c r="KJ159" s="3" t="str">
        <f t="shared" ca="1" si="842"/>
        <v/>
      </c>
      <c r="KK159" s="3" t="e">
        <f t="shared" ca="1" si="820"/>
        <v>#N/A</v>
      </c>
      <c r="KU159" s="3" t="e">
        <f t="shared" si="821"/>
        <v>#NUM!</v>
      </c>
      <c r="KV159" s="3" t="e">
        <f t="shared" si="822"/>
        <v>#NUM!</v>
      </c>
      <c r="KW159" s="3" t="e">
        <f t="shared" ca="1" si="859"/>
        <v>#NUM!</v>
      </c>
      <c r="KX159" s="3" t="e">
        <f t="shared" ca="1" si="860"/>
        <v>#NUM!</v>
      </c>
      <c r="KY159" s="3" t="e">
        <f t="shared" ca="1" si="860"/>
        <v>#NUM!</v>
      </c>
      <c r="KZ159" s="3" t="e">
        <f t="shared" ca="1" si="860"/>
        <v>#NUM!</v>
      </c>
      <c r="LA159" s="3" t="e">
        <f t="shared" ca="1" si="854"/>
        <v>#NUM!</v>
      </c>
      <c r="LB159" s="3" t="e">
        <f t="shared" ca="1" si="854"/>
        <v>#NUM!</v>
      </c>
      <c r="LC159" s="3" t="e">
        <f t="shared" ca="1" si="854"/>
        <v>#NUM!</v>
      </c>
      <c r="LD159" s="3" t="e">
        <f t="shared" ca="1" si="854"/>
        <v>#NUM!</v>
      </c>
      <c r="LE159" s="3" t="e">
        <f t="shared" ca="1" si="855"/>
        <v>#NUM!</v>
      </c>
      <c r="LF159" s="3" t="e">
        <f t="shared" ca="1" si="855"/>
        <v>#NUM!</v>
      </c>
      <c r="LG159" s="3" t="e">
        <f t="shared" ca="1" si="855"/>
        <v>#NUM!</v>
      </c>
      <c r="LH159" s="3" t="e">
        <f t="shared" ca="1" si="855"/>
        <v>#NUM!</v>
      </c>
      <c r="LI159" s="3" t="e">
        <f t="shared" ca="1" si="856"/>
        <v>#NUM!</v>
      </c>
      <c r="LJ159" s="3" t="e">
        <f t="shared" ca="1" si="856"/>
        <v>#NUM!</v>
      </c>
      <c r="LK159" s="3" t="e">
        <f t="shared" ca="1" si="856"/>
        <v>#NUM!</v>
      </c>
      <c r="LL159" s="37" t="e">
        <f t="shared" ca="1" si="696"/>
        <v>#NUM!</v>
      </c>
    </row>
    <row r="160" spans="1:324" s="3" customFormat="1">
      <c r="A160" s="42" t="e">
        <f>IF(D160="","",Data!C168)</f>
        <v>#N/A</v>
      </c>
      <c r="B160" s="5" t="e">
        <f>IF(D160="","",Data!B168)</f>
        <v>#N/A</v>
      </c>
      <c r="C160" s="3">
        <v>152</v>
      </c>
      <c r="D160" s="3" t="e">
        <f>IF(Data!C168="", NA(), Data!C168)</f>
        <v>#N/A</v>
      </c>
      <c r="E160" s="3" t="str">
        <f>IF(Data!C168="", " ", Data!D168)</f>
        <v xml:space="preserve"> </v>
      </c>
      <c r="F160" s="3" t="str">
        <f>IF(E160=" "," ",Data!F$26)</f>
        <v xml:space="preserve"> </v>
      </c>
      <c r="G160" s="3" t="str">
        <f>IF($C160&lt;Data!$F$37,"x"," ")</f>
        <v xml:space="preserve"> </v>
      </c>
      <c r="H160" s="3" t="e">
        <f>IF(I160="",#REF!,I160)</f>
        <v>#N/A</v>
      </c>
      <c r="I160" s="2" t="e">
        <f t="shared" si="697"/>
        <v>#N/A</v>
      </c>
      <c r="J160" s="3" t="str">
        <f>IF(AND(Data!$F$37&lt;&gt;""),IF(AD160=$E160,1,""))</f>
        <v/>
      </c>
      <c r="K160" s="3">
        <f>IF(AND(Data!$F$40&lt;&gt;""),IF(AE160=$E160,2,""))</f>
        <v>2</v>
      </c>
      <c r="L160" s="3" t="str">
        <f>IF(AND(Data!$F$43&lt;&gt;""),IF(AF160=$E160,3,""))</f>
        <v/>
      </c>
      <c r="M160" s="3" t="str">
        <f>IF(AND(Data!$F$46&lt;&gt;""),IF(AG160=$E160,4,""))</f>
        <v/>
      </c>
      <c r="N160" s="3" t="str">
        <f>IF(AND(Data!$F$49&lt;&gt;""),IF(AH160=$E160,5,""))</f>
        <v/>
      </c>
      <c r="O160" s="3" t="str">
        <f>IF(AND(Calc!$LQ$3&lt;&gt;""),IF(AI160=$E160,6,""))</f>
        <v/>
      </c>
      <c r="P160" s="3">
        <f t="shared" si="698"/>
        <v>2</v>
      </c>
      <c r="Q160" s="3">
        <f t="shared" si="699"/>
        <v>2</v>
      </c>
      <c r="R160" s="3" t="str">
        <f t="shared" si="700"/>
        <v/>
      </c>
      <c r="S160" s="3" t="str">
        <f t="shared" si="701"/>
        <v/>
      </c>
      <c r="T160" s="3" t="str">
        <f t="shared" si="702"/>
        <v/>
      </c>
      <c r="U160" s="3">
        <f t="shared" si="703"/>
        <v>2</v>
      </c>
      <c r="V160" s="3">
        <f t="shared" si="704"/>
        <v>2</v>
      </c>
      <c r="W160" s="3" t="str">
        <f t="shared" si="705"/>
        <v/>
      </c>
      <c r="X160" s="3" t="str">
        <f t="shared" si="706"/>
        <v/>
      </c>
      <c r="Y160" s="3">
        <f t="shared" si="707"/>
        <v>2</v>
      </c>
      <c r="Z160" s="3">
        <f t="shared" si="708"/>
        <v>2</v>
      </c>
      <c r="AA160" s="3" t="str">
        <f t="shared" si="709"/>
        <v/>
      </c>
      <c r="AB160" s="3">
        <f t="shared" si="710"/>
        <v>2</v>
      </c>
      <c r="AC160" s="49">
        <f t="shared" si="711"/>
        <v>2</v>
      </c>
      <c r="AD160" s="3" t="str">
        <f>IF($C160&lt;Data!$F$37,E160,"")</f>
        <v/>
      </c>
      <c r="AE160" s="3" t="str">
        <f>IF(AND($C160&gt;=Data!$F$37),IF($C160&lt;Data!$F$40,E160,""))</f>
        <v xml:space="preserve"> </v>
      </c>
      <c r="AF160" s="3" t="b">
        <f>IF(AND($C160&gt;=Data!$F$40),IF($C160&lt;Data!$F$43,E160,""))</f>
        <v>0</v>
      </c>
      <c r="AG160" s="3" t="b">
        <f>IF(AND($C160&gt;=Data!$F$43),IF($C160&lt;Data!$F$46,E160,""))</f>
        <v>0</v>
      </c>
      <c r="AH160" s="3" t="b">
        <f>IF(AND($C160&gt;=Data!$F$46),IF($C160&lt;Data!$F$49,E160,""))</f>
        <v>0</v>
      </c>
      <c r="AI160" s="3" t="b">
        <f>IF(AND($C160&gt;=Data!$F$49),IF($C160&lt;=Calc!$LQ$3,E160,""))</f>
        <v>0</v>
      </c>
      <c r="AJ160" s="3" t="str">
        <f t="shared" si="643"/>
        <v xml:space="preserve"> </v>
      </c>
      <c r="AK160" s="3" t="str">
        <f t="shared" si="644"/>
        <v/>
      </c>
      <c r="AL160" s="3" t="e">
        <f t="shared" si="712"/>
        <v>#NUM!</v>
      </c>
      <c r="AM160" s="3" t="str">
        <f t="shared" si="713"/>
        <v/>
      </c>
      <c r="AN160" s="3" t="str">
        <f t="shared" si="714"/>
        <v/>
      </c>
      <c r="AO160" s="3" t="str">
        <f t="shared" si="715"/>
        <v/>
      </c>
      <c r="AP160" s="3" t="str">
        <f t="shared" si="716"/>
        <v/>
      </c>
      <c r="AQ160" s="3" t="e">
        <f t="shared" si="632"/>
        <v>#NUM!</v>
      </c>
      <c r="AR160" s="3" t="e">
        <f t="shared" si="633"/>
        <v>#NUM!</v>
      </c>
      <c r="AS160" s="3" t="str">
        <f t="shared" si="634"/>
        <v/>
      </c>
      <c r="AT160" s="3" t="str">
        <f t="shared" si="717"/>
        <v/>
      </c>
      <c r="AU160" s="3" t="str">
        <f t="shared" si="718"/>
        <v/>
      </c>
      <c r="AV160" s="3" t="e">
        <f t="shared" si="719"/>
        <v>#NUM!</v>
      </c>
      <c r="AW160" s="3" t="e">
        <f t="shared" si="720"/>
        <v>#NUM!</v>
      </c>
      <c r="AX160" s="3" t="str">
        <f t="shared" si="721"/>
        <v/>
      </c>
      <c r="AY160" s="3" t="str">
        <f t="shared" si="722"/>
        <v/>
      </c>
      <c r="AZ160" s="3" t="e">
        <f t="shared" si="723"/>
        <v>#NUM!</v>
      </c>
      <c r="BA160" s="3" t="e">
        <f t="shared" si="724"/>
        <v>#NUM!</v>
      </c>
      <c r="BB160" s="3" t="str">
        <f t="shared" si="725"/>
        <v/>
      </c>
      <c r="BC160" s="3" t="e">
        <f t="shared" si="726"/>
        <v>#NUM!</v>
      </c>
      <c r="BD160" s="3" t="e">
        <f t="shared" si="727"/>
        <v>#NUM!</v>
      </c>
      <c r="BE160" s="3" t="e">
        <f t="shared" si="728"/>
        <v>#NUM!</v>
      </c>
      <c r="BF160" s="9" t="e">
        <f t="shared" si="645"/>
        <v>#N/A</v>
      </c>
      <c r="BG160" s="3" t="e">
        <f t="shared" si="646"/>
        <v>#N/A</v>
      </c>
      <c r="BH160" s="3" t="e">
        <f t="shared" si="861"/>
        <v>#N/A</v>
      </c>
      <c r="BI160" s="3" t="e">
        <f t="shared" si="729"/>
        <v>#NUM!</v>
      </c>
      <c r="BJ160" s="44" t="str">
        <f t="shared" si="730"/>
        <v/>
      </c>
      <c r="BK160" s="52">
        <f t="shared" si="647"/>
        <v>2</v>
      </c>
      <c r="BL160" s="52" t="str">
        <f t="shared" ca="1" si="835"/>
        <v xml:space="preserve"> </v>
      </c>
      <c r="BM160" s="52" t="str">
        <f t="shared" ca="1" si="836"/>
        <v xml:space="preserve"> </v>
      </c>
      <c r="BN160" s="52" t="str">
        <f t="shared" ca="1" si="836"/>
        <v xml:space="preserve"> </v>
      </c>
      <c r="BO160" s="52" t="str">
        <f t="shared" ca="1" si="836"/>
        <v xml:space="preserve"> </v>
      </c>
      <c r="BP160" s="52" t="str">
        <f t="shared" ca="1" si="831"/>
        <v xml:space="preserve"> </v>
      </c>
      <c r="BQ160" s="52" t="str">
        <f t="shared" ca="1" si="831"/>
        <v xml:space="preserve"> </v>
      </c>
      <c r="BR160" s="52" t="e">
        <f t="shared" ca="1" si="648"/>
        <v>#N/A</v>
      </c>
      <c r="BS160" s="52"/>
      <c r="BT160" s="3" t="str">
        <f t="shared" si="649"/>
        <v/>
      </c>
      <c r="BU160" s="3">
        <f t="shared" si="650"/>
        <v>0</v>
      </c>
      <c r="BV160" s="3">
        <f t="shared" si="731"/>
        <v>1</v>
      </c>
      <c r="BW160" s="3">
        <f t="shared" si="732"/>
        <v>0</v>
      </c>
      <c r="BX160" s="3" t="str">
        <f t="shared" ca="1" si="651"/>
        <v xml:space="preserve"> </v>
      </c>
      <c r="BY160" s="3" t="str">
        <f t="shared" ca="1" si="837"/>
        <v/>
      </c>
      <c r="BZ160" s="3" t="str">
        <f t="shared" ca="1" si="837"/>
        <v/>
      </c>
      <c r="CA160" s="3" t="str">
        <f t="shared" ca="1" si="837"/>
        <v/>
      </c>
      <c r="CB160" s="3" t="str">
        <f t="shared" ca="1" si="832"/>
        <v/>
      </c>
      <c r="CC160" s="3" t="str">
        <f t="shared" ca="1" si="832"/>
        <v/>
      </c>
      <c r="CD160" s="3" t="str">
        <f t="shared" ca="1" si="652"/>
        <v/>
      </c>
      <c r="CE160" s="3" t="str">
        <f t="shared" ca="1" si="653"/>
        <v/>
      </c>
      <c r="CF160" s="3" t="str">
        <f t="shared" si="654"/>
        <v/>
      </c>
      <c r="CG160" s="37" t="e">
        <f t="shared" ca="1" si="655"/>
        <v>#N/A</v>
      </c>
      <c r="CH160" s="3" t="str">
        <f t="shared" si="656"/>
        <v/>
      </c>
      <c r="CI160" s="3">
        <f t="shared" si="733"/>
        <v>0</v>
      </c>
      <c r="CJ160" s="3">
        <f t="shared" si="823"/>
        <v>1</v>
      </c>
      <c r="CK160" s="3">
        <f t="shared" si="734"/>
        <v>0</v>
      </c>
      <c r="CL160" s="3" t="str">
        <f t="shared" ca="1" si="657"/>
        <v xml:space="preserve"> </v>
      </c>
      <c r="CM160" s="3" t="str">
        <f t="shared" ca="1" si="838"/>
        <v/>
      </c>
      <c r="CN160" s="3" t="str">
        <f t="shared" ca="1" si="838"/>
        <v/>
      </c>
      <c r="CO160" s="3" t="str">
        <f t="shared" ca="1" si="838"/>
        <v/>
      </c>
      <c r="CP160" s="3" t="str">
        <f t="shared" ca="1" si="833"/>
        <v/>
      </c>
      <c r="CQ160" s="3" t="str">
        <f t="shared" ca="1" si="833"/>
        <v/>
      </c>
      <c r="CR160" s="3" t="str">
        <f t="shared" ca="1" si="735"/>
        <v/>
      </c>
      <c r="CS160" s="3" t="str">
        <f t="shared" ca="1" si="658"/>
        <v/>
      </c>
      <c r="CT160" s="3" t="str">
        <f t="shared" si="736"/>
        <v/>
      </c>
      <c r="CU160" s="37" t="e">
        <f t="shared" ca="1" si="737"/>
        <v>#N/A</v>
      </c>
      <c r="CW160" s="3" t="str">
        <f t="shared" ca="1" si="738"/>
        <v/>
      </c>
      <c r="CX160" s="3">
        <f t="shared" ca="1" si="824"/>
        <v>0</v>
      </c>
      <c r="CY160" s="2">
        <f t="shared" ca="1" si="739"/>
        <v>0</v>
      </c>
      <c r="CZ160" s="3" t="str">
        <f t="shared" ca="1" si="659"/>
        <v/>
      </c>
      <c r="DA160" s="3" t="str">
        <f t="shared" ca="1" si="660"/>
        <v/>
      </c>
      <c r="DB160" s="3" t="str">
        <f t="shared" ca="1" si="661"/>
        <v/>
      </c>
      <c r="DC160" s="3" t="str">
        <f t="shared" ca="1" si="662"/>
        <v/>
      </c>
      <c r="DD160" s="37" t="e">
        <f t="shared" ca="1" si="663"/>
        <v>#N/A</v>
      </c>
      <c r="DE160" s="3" t="str">
        <f t="shared" ca="1" si="740"/>
        <v/>
      </c>
      <c r="DF160" s="3">
        <f t="shared" ca="1" si="825"/>
        <v>0</v>
      </c>
      <c r="DG160" s="2">
        <f t="shared" ca="1" si="741"/>
        <v>0</v>
      </c>
      <c r="DH160" s="3" t="str">
        <f t="shared" ca="1" si="664"/>
        <v/>
      </c>
      <c r="DI160" s="3" t="str">
        <f t="shared" ca="1" si="862"/>
        <v/>
      </c>
      <c r="DJ160" s="3" t="str">
        <f t="shared" ca="1" si="665"/>
        <v/>
      </c>
      <c r="DK160" s="3" t="str">
        <f t="shared" ca="1" si="742"/>
        <v/>
      </c>
      <c r="DL160" s="37" t="e">
        <f t="shared" ca="1" si="666"/>
        <v>#N/A</v>
      </c>
      <c r="DN160" s="2" t="str">
        <f t="shared" si="667"/>
        <v xml:space="preserve"> </v>
      </c>
      <c r="DO160" s="3" t="str">
        <f t="shared" si="743"/>
        <v xml:space="preserve"> </v>
      </c>
      <c r="DP160" s="3" t="str">
        <f t="shared" si="744"/>
        <v xml:space="preserve"> </v>
      </c>
      <c r="DT160" s="37" t="e">
        <f t="shared" si="668"/>
        <v>#N/A</v>
      </c>
      <c r="DU160" s="7">
        <v>153</v>
      </c>
      <c r="DV160" s="7">
        <v>64</v>
      </c>
      <c r="DW160" s="7">
        <v>89</v>
      </c>
      <c r="DX160" s="7"/>
      <c r="DY160" s="7" t="e">
        <f t="shared" si="669"/>
        <v>#NUM!</v>
      </c>
      <c r="DZ160" s="7" t="e">
        <f t="shared" si="670"/>
        <v>#NUM!</v>
      </c>
      <c r="EA160" s="7" t="e">
        <f t="shared" si="671"/>
        <v>#NUM!</v>
      </c>
      <c r="EB160" s="7" t="e">
        <f t="shared" si="745"/>
        <v>#NUM!</v>
      </c>
      <c r="EC160" s="3" t="e">
        <f t="shared" si="672"/>
        <v>#NUM!</v>
      </c>
      <c r="ED160" s="3" t="str">
        <f t="shared" si="746"/>
        <v/>
      </c>
      <c r="EE160" s="3" t="e">
        <f t="shared" si="747"/>
        <v>#DIV/0!</v>
      </c>
      <c r="EF160" s="3" t="str">
        <f t="shared" si="748"/>
        <v/>
      </c>
      <c r="EG160" s="3" t="str">
        <f t="shared" si="749"/>
        <v/>
      </c>
      <c r="EH160" s="3" t="str">
        <f t="shared" si="750"/>
        <v/>
      </c>
      <c r="EI160" s="3" t="str">
        <f t="shared" si="751"/>
        <v/>
      </c>
      <c r="EJ160" s="3" t="e">
        <f t="shared" si="752"/>
        <v>#DIV/0!</v>
      </c>
      <c r="EK160" s="3" t="e">
        <f t="shared" si="753"/>
        <v>#DIV/0!</v>
      </c>
      <c r="EL160" s="3" t="str">
        <f t="shared" si="754"/>
        <v/>
      </c>
      <c r="EM160" s="3" t="str">
        <f t="shared" si="755"/>
        <v/>
      </c>
      <c r="EN160" s="3" t="str">
        <f t="shared" si="756"/>
        <v/>
      </c>
      <c r="EO160" s="3" t="e">
        <f t="shared" si="757"/>
        <v>#DIV/0!</v>
      </c>
      <c r="EP160" s="3" t="e">
        <f t="shared" si="758"/>
        <v>#DIV/0!</v>
      </c>
      <c r="EQ160" s="3" t="str">
        <f t="shared" si="759"/>
        <v/>
      </c>
      <c r="ER160" s="3" t="str">
        <f t="shared" si="760"/>
        <v/>
      </c>
      <c r="ES160" s="3" t="e">
        <f t="shared" si="761"/>
        <v>#DIV/0!</v>
      </c>
      <c r="ET160" s="3" t="e">
        <f t="shared" si="762"/>
        <v>#DIV/0!</v>
      </c>
      <c r="EU160" s="3" t="str">
        <f t="shared" si="763"/>
        <v/>
      </c>
      <c r="EV160" s="3" t="e">
        <f t="shared" si="764"/>
        <v>#DIV/0!</v>
      </c>
      <c r="EW160" s="3" t="e">
        <f t="shared" si="765"/>
        <v>#DIV/0!</v>
      </c>
      <c r="EX160" s="3" t="e">
        <f t="shared" si="766"/>
        <v>#NUM!</v>
      </c>
      <c r="EZ160" s="40">
        <f t="shared" si="673"/>
        <v>1</v>
      </c>
      <c r="FA160" s="9" t="e">
        <f t="shared" si="674"/>
        <v>#NUM!</v>
      </c>
      <c r="FB160" s="9" t="e">
        <f t="shared" si="675"/>
        <v>#N/A</v>
      </c>
      <c r="FC160" s="9" t="e">
        <f t="shared" si="676"/>
        <v>#N/A</v>
      </c>
      <c r="FD160" s="9" t="e">
        <f t="shared" si="677"/>
        <v>#N/A</v>
      </c>
      <c r="FE160" s="3" t="e">
        <f t="shared" si="767"/>
        <v>#NUM!</v>
      </c>
      <c r="FG160" s="3" t="str">
        <f t="shared" si="768"/>
        <v/>
      </c>
      <c r="FH160" s="3" t="e">
        <f t="shared" si="769"/>
        <v>#DIV/0!</v>
      </c>
      <c r="FI160" s="3" t="str">
        <f t="shared" si="770"/>
        <v/>
      </c>
      <c r="FJ160" s="3" t="str">
        <f t="shared" si="771"/>
        <v/>
      </c>
      <c r="FK160" s="3" t="str">
        <f t="shared" si="772"/>
        <v/>
      </c>
      <c r="FL160" s="3" t="str">
        <f t="shared" si="773"/>
        <v/>
      </c>
      <c r="FM160" s="3" t="e">
        <f t="shared" si="774"/>
        <v>#DIV/0!</v>
      </c>
      <c r="FN160" s="3" t="e">
        <f t="shared" si="775"/>
        <v>#DIV/0!</v>
      </c>
      <c r="FO160" s="3" t="str">
        <f t="shared" si="776"/>
        <v/>
      </c>
      <c r="FP160" s="3" t="str">
        <f t="shared" si="777"/>
        <v/>
      </c>
      <c r="FQ160" s="3" t="str">
        <f t="shared" si="778"/>
        <v/>
      </c>
      <c r="FR160" s="3" t="e">
        <f t="shared" si="779"/>
        <v>#DIV/0!</v>
      </c>
      <c r="FS160" s="3" t="e">
        <f t="shared" si="780"/>
        <v>#DIV/0!</v>
      </c>
      <c r="FT160" s="3" t="str">
        <f t="shared" si="781"/>
        <v/>
      </c>
      <c r="FU160" s="3" t="str">
        <f t="shared" si="782"/>
        <v/>
      </c>
      <c r="FV160" s="3" t="e">
        <f t="shared" si="783"/>
        <v>#DIV/0!</v>
      </c>
      <c r="FW160" s="3" t="e">
        <f t="shared" si="784"/>
        <v>#DIV/0!</v>
      </c>
      <c r="FX160" s="3" t="str">
        <f t="shared" si="785"/>
        <v/>
      </c>
      <c r="FY160" s="3" t="e">
        <f t="shared" si="786"/>
        <v>#DIV/0!</v>
      </c>
      <c r="FZ160" s="3" t="e">
        <f t="shared" si="787"/>
        <v>#DIV/0!</v>
      </c>
      <c r="GA160" s="3" t="e">
        <f t="shared" si="788"/>
        <v>#NUM!</v>
      </c>
      <c r="GB160" s="3" t="str">
        <f t="shared" si="789"/>
        <v/>
      </c>
      <c r="GC160" s="3" t="str">
        <f t="shared" si="790"/>
        <v/>
      </c>
      <c r="GD160" s="3" t="str">
        <f t="shared" si="791"/>
        <v/>
      </c>
      <c r="GE160" s="3" t="str">
        <f t="shared" si="792"/>
        <v/>
      </c>
      <c r="GF160" s="3" t="str">
        <f t="shared" si="793"/>
        <v/>
      </c>
      <c r="GG160" s="3" t="str">
        <f t="shared" si="794"/>
        <v/>
      </c>
      <c r="GI160" s="9" t="str">
        <f t="shared" si="826"/>
        <v/>
      </c>
      <c r="GJ160" s="9" t="str">
        <f t="shared" si="795"/>
        <v/>
      </c>
      <c r="GK160" s="9" t="str">
        <f t="shared" si="796"/>
        <v/>
      </c>
      <c r="GL160" s="41" t="e">
        <f t="shared" si="797"/>
        <v>#DIV/0!</v>
      </c>
      <c r="GM160" s="41" t="e">
        <f t="shared" si="798"/>
        <v>#DIV/0!</v>
      </c>
      <c r="GN160" s="41" t="e">
        <f t="shared" si="678"/>
        <v>#N/A</v>
      </c>
      <c r="GO160" s="41" t="e">
        <f t="shared" si="679"/>
        <v>#N/A</v>
      </c>
      <c r="GP160" s="3" t="e">
        <f t="shared" si="799"/>
        <v>#NUM!</v>
      </c>
      <c r="GQ160" s="55" t="e">
        <f t="shared" si="680"/>
        <v>#NUM!</v>
      </c>
      <c r="GR160" s="55" t="e">
        <f t="shared" si="681"/>
        <v>#NUM!</v>
      </c>
      <c r="GS160" s="3" t="e">
        <f t="shared" si="682"/>
        <v>#NUM!</v>
      </c>
      <c r="GT160" s="3" t="e">
        <f t="shared" si="683"/>
        <v>#NUM!</v>
      </c>
      <c r="GU160" s="3" t="e">
        <f t="shared" si="684"/>
        <v>#NUM!</v>
      </c>
      <c r="GV160" s="3" t="e">
        <f t="shared" si="685"/>
        <v>#NUM!</v>
      </c>
      <c r="GX160" s="37" t="e">
        <f t="shared" si="686"/>
        <v>#NUM!</v>
      </c>
      <c r="GZ160" s="3" t="e">
        <f t="shared" si="687"/>
        <v>#NUM!</v>
      </c>
      <c r="HA160" s="3" t="e">
        <f t="shared" ca="1" si="827"/>
        <v>#NUM!</v>
      </c>
      <c r="HB160" s="2" t="e">
        <f t="shared" ca="1" si="830"/>
        <v>#NUM!</v>
      </c>
      <c r="HC160" s="2" t="e">
        <f t="shared" ca="1" si="834"/>
        <v>#NUM!</v>
      </c>
      <c r="HD160" s="39" t="e">
        <f t="shared" ca="1" si="800"/>
        <v>#NUM!</v>
      </c>
      <c r="HF160" s="3" t="str">
        <f t="shared" si="688"/>
        <v/>
      </c>
      <c r="HG160" s="3" t="str">
        <f t="shared" si="689"/>
        <v/>
      </c>
      <c r="HH160" s="3" t="str">
        <f t="shared" ca="1" si="843"/>
        <v xml:space="preserve"> </v>
      </c>
      <c r="HI160" s="3" t="str">
        <f t="shared" ca="1" si="844"/>
        <v/>
      </c>
      <c r="HJ160" s="3" t="str">
        <f t="shared" ca="1" si="844"/>
        <v/>
      </c>
      <c r="HK160" s="3" t="str">
        <f t="shared" ca="1" si="844"/>
        <v/>
      </c>
      <c r="HL160" s="3" t="str">
        <f t="shared" ca="1" si="839"/>
        <v/>
      </c>
      <c r="HM160" s="3" t="str">
        <f t="shared" ca="1" si="839"/>
        <v/>
      </c>
      <c r="HN160" s="3" t="str">
        <f t="shared" ca="1" si="839"/>
        <v/>
      </c>
      <c r="HO160" s="3" t="str">
        <f t="shared" ca="1" si="839"/>
        <v/>
      </c>
      <c r="HP160" s="37" t="e">
        <f t="shared" ca="1" si="690"/>
        <v>#N/A</v>
      </c>
      <c r="HQ160" s="3" t="str">
        <f t="shared" ca="1" si="845"/>
        <v xml:space="preserve"> </v>
      </c>
      <c r="HR160" s="3" t="str">
        <f t="shared" ca="1" si="846"/>
        <v/>
      </c>
      <c r="HS160" s="3" t="str">
        <f t="shared" ca="1" si="846"/>
        <v/>
      </c>
      <c r="HT160" s="3" t="str">
        <f t="shared" ca="1" si="846"/>
        <v/>
      </c>
      <c r="HU160" s="3" t="str">
        <f t="shared" ca="1" si="840"/>
        <v/>
      </c>
      <c r="HV160" s="3" t="str">
        <f t="shared" ca="1" si="840"/>
        <v/>
      </c>
      <c r="HW160" s="3" t="str">
        <f t="shared" ca="1" si="840"/>
        <v/>
      </c>
      <c r="HX160" s="3" t="str">
        <f t="shared" ca="1" si="840"/>
        <v/>
      </c>
      <c r="HY160" s="37" t="e">
        <f t="shared" ca="1" si="691"/>
        <v>#N/A</v>
      </c>
      <c r="IA160" s="3" t="e">
        <f t="shared" ca="1" si="801"/>
        <v>#NUM!</v>
      </c>
      <c r="IB160" s="3" t="e">
        <f t="shared" ca="1" si="828"/>
        <v>#NUM!</v>
      </c>
      <c r="IC160" s="2" t="e">
        <f t="shared" ca="1" si="802"/>
        <v>#NUM!</v>
      </c>
      <c r="ID160" s="37" t="e">
        <f t="shared" ca="1" si="692"/>
        <v>#NUM!</v>
      </c>
      <c r="IE160" s="3" t="e">
        <f t="shared" ca="1" si="803"/>
        <v>#NUM!</v>
      </c>
      <c r="IF160" s="3" t="e">
        <f t="shared" ca="1" si="804"/>
        <v>#NUM!</v>
      </c>
      <c r="IG160" s="2" t="e">
        <f t="shared" ca="1" si="805"/>
        <v>#NUM!</v>
      </c>
      <c r="IH160" s="37" t="e">
        <f t="shared" ca="1" si="693"/>
        <v>#NUM!</v>
      </c>
      <c r="II160" s="3" t="e">
        <f t="shared" si="806"/>
        <v>#N/A</v>
      </c>
      <c r="IJ160" s="3" t="e">
        <f t="shared" si="807"/>
        <v>#N/A</v>
      </c>
      <c r="IK160" s="3" t="e">
        <f t="shared" ca="1" si="857"/>
        <v>#N/A</v>
      </c>
      <c r="IL160" s="3" t="e">
        <f t="shared" ca="1" si="858"/>
        <v>#N/A</v>
      </c>
      <c r="IM160" s="3" t="e">
        <f t="shared" ca="1" si="858"/>
        <v>#N/A</v>
      </c>
      <c r="IN160" s="3" t="e">
        <f t="shared" ca="1" si="858"/>
        <v>#N/A</v>
      </c>
      <c r="IO160" s="3" t="e">
        <f t="shared" ca="1" si="851"/>
        <v>#N/A</v>
      </c>
      <c r="IP160" s="3" t="e">
        <f t="shared" ca="1" si="851"/>
        <v>#N/A</v>
      </c>
      <c r="IQ160" s="3" t="e">
        <f t="shared" ca="1" si="851"/>
        <v>#N/A</v>
      </c>
      <c r="IR160" s="3" t="e">
        <f t="shared" ca="1" si="851"/>
        <v>#N/A</v>
      </c>
      <c r="IS160" s="3" t="e">
        <f t="shared" ca="1" si="852"/>
        <v>#N/A</v>
      </c>
      <c r="IT160" s="3" t="e">
        <f t="shared" ca="1" si="852"/>
        <v>#N/A</v>
      </c>
      <c r="IU160" s="3" t="e">
        <f t="shared" ca="1" si="852"/>
        <v>#N/A</v>
      </c>
      <c r="IV160" s="3" t="e">
        <f t="shared" ca="1" si="852"/>
        <v>#N/A</v>
      </c>
      <c r="IW160" s="3" t="e">
        <f t="shared" ca="1" si="853"/>
        <v>#N/A</v>
      </c>
      <c r="IX160" s="3" t="e">
        <f t="shared" ca="1" si="853"/>
        <v>#N/A</v>
      </c>
      <c r="IY160" s="3" t="e">
        <f t="shared" ca="1" si="853"/>
        <v>#N/A</v>
      </c>
      <c r="IZ160" s="37" t="e">
        <f t="shared" ca="1" si="694"/>
        <v>#N/A</v>
      </c>
      <c r="JB160" s="3" t="str">
        <f t="shared" si="808"/>
        <v/>
      </c>
      <c r="JC160" s="55" t="e">
        <f t="shared" si="695"/>
        <v>#NUM!</v>
      </c>
      <c r="JD160" s="41" t="e">
        <f t="shared" si="809"/>
        <v>#NUM!</v>
      </c>
      <c r="JE160" s="41" t="e">
        <f t="shared" si="810"/>
        <v>#NUM!</v>
      </c>
      <c r="JF160" s="3" t="e">
        <f t="shared" si="811"/>
        <v>#NUM!</v>
      </c>
      <c r="JG160" s="41" t="e">
        <f t="shared" si="812"/>
        <v>#NUM!</v>
      </c>
      <c r="JH160" s="41" t="e">
        <f t="shared" si="813"/>
        <v>#NUM!</v>
      </c>
      <c r="JJ160" s="37" t="e">
        <f t="shared" si="814"/>
        <v>#NUM!</v>
      </c>
      <c r="JL160" s="3" t="e">
        <f t="shared" si="815"/>
        <v>#NUM!</v>
      </c>
      <c r="JM160" s="3" t="e">
        <f t="shared" ca="1" si="829"/>
        <v>#NUM!</v>
      </c>
      <c r="JP160" s="37" t="e">
        <f t="shared" ca="1" si="816"/>
        <v>#NUM!</v>
      </c>
      <c r="JR160" s="37" t="str">
        <f t="shared" si="817"/>
        <v/>
      </c>
      <c r="JS160" s="3" t="str">
        <f t="shared" si="818"/>
        <v/>
      </c>
      <c r="JT160" s="3" t="str">
        <f t="shared" ca="1" si="847"/>
        <v xml:space="preserve"> </v>
      </c>
      <c r="JU160" s="3" t="str">
        <f t="shared" ca="1" si="848"/>
        <v/>
      </c>
      <c r="JV160" s="3" t="str">
        <f t="shared" ca="1" si="848"/>
        <v/>
      </c>
      <c r="JW160" s="3" t="str">
        <f t="shared" ca="1" si="848"/>
        <v/>
      </c>
      <c r="JX160" s="3" t="str">
        <f t="shared" ca="1" si="841"/>
        <v/>
      </c>
      <c r="JY160" s="3" t="str">
        <f t="shared" ca="1" si="841"/>
        <v/>
      </c>
      <c r="JZ160" s="3" t="str">
        <f t="shared" ca="1" si="841"/>
        <v/>
      </c>
      <c r="KA160" s="3" t="str">
        <f t="shared" ca="1" si="841"/>
        <v/>
      </c>
      <c r="KB160" s="3" t="e">
        <f t="shared" ca="1" si="819"/>
        <v>#N/A</v>
      </c>
      <c r="KC160" s="3" t="str">
        <f t="shared" ca="1" si="849"/>
        <v xml:space="preserve"> </v>
      </c>
      <c r="KD160" s="3" t="str">
        <f t="shared" ca="1" si="850"/>
        <v/>
      </c>
      <c r="KE160" s="3" t="str">
        <f t="shared" ca="1" si="850"/>
        <v/>
      </c>
      <c r="KF160" s="3" t="str">
        <f t="shared" ca="1" si="850"/>
        <v/>
      </c>
      <c r="KG160" s="3" t="str">
        <f t="shared" ca="1" si="842"/>
        <v/>
      </c>
      <c r="KH160" s="3" t="str">
        <f t="shared" ca="1" si="842"/>
        <v/>
      </c>
      <c r="KI160" s="3" t="str">
        <f t="shared" ca="1" si="842"/>
        <v/>
      </c>
      <c r="KJ160" s="3" t="str">
        <f t="shared" ca="1" si="842"/>
        <v/>
      </c>
      <c r="KK160" s="3" t="e">
        <f t="shared" ca="1" si="820"/>
        <v>#N/A</v>
      </c>
      <c r="KU160" s="3" t="e">
        <f t="shared" si="821"/>
        <v>#NUM!</v>
      </c>
      <c r="KV160" s="3" t="e">
        <f t="shared" si="822"/>
        <v>#NUM!</v>
      </c>
      <c r="KW160" s="3" t="e">
        <f t="shared" ca="1" si="859"/>
        <v>#NUM!</v>
      </c>
      <c r="KX160" s="3" t="e">
        <f t="shared" ca="1" si="860"/>
        <v>#NUM!</v>
      </c>
      <c r="KY160" s="3" t="e">
        <f t="shared" ca="1" si="860"/>
        <v>#NUM!</v>
      </c>
      <c r="KZ160" s="3" t="e">
        <f t="shared" ca="1" si="860"/>
        <v>#NUM!</v>
      </c>
      <c r="LA160" s="3" t="e">
        <f t="shared" ca="1" si="854"/>
        <v>#NUM!</v>
      </c>
      <c r="LB160" s="3" t="e">
        <f t="shared" ca="1" si="854"/>
        <v>#NUM!</v>
      </c>
      <c r="LC160" s="3" t="e">
        <f t="shared" ca="1" si="854"/>
        <v>#NUM!</v>
      </c>
      <c r="LD160" s="3" t="e">
        <f t="shared" ca="1" si="854"/>
        <v>#NUM!</v>
      </c>
      <c r="LE160" s="3" t="e">
        <f t="shared" ca="1" si="855"/>
        <v>#NUM!</v>
      </c>
      <c r="LF160" s="3" t="e">
        <f t="shared" ca="1" si="855"/>
        <v>#NUM!</v>
      </c>
      <c r="LG160" s="3" t="e">
        <f t="shared" ca="1" si="855"/>
        <v>#NUM!</v>
      </c>
      <c r="LH160" s="3" t="e">
        <f t="shared" ca="1" si="855"/>
        <v>#NUM!</v>
      </c>
      <c r="LI160" s="3" t="e">
        <f t="shared" ca="1" si="856"/>
        <v>#NUM!</v>
      </c>
      <c r="LJ160" s="3" t="e">
        <f t="shared" ca="1" si="856"/>
        <v>#NUM!</v>
      </c>
      <c r="LK160" s="3" t="e">
        <f t="shared" ca="1" si="856"/>
        <v>#NUM!</v>
      </c>
      <c r="LL160" s="37" t="e">
        <f t="shared" ca="1" si="696"/>
        <v>#NUM!</v>
      </c>
    </row>
    <row r="161" spans="1:324" s="3" customFormat="1">
      <c r="A161" s="42" t="e">
        <f>IF(D161="","",Data!C169)</f>
        <v>#N/A</v>
      </c>
      <c r="B161" s="5" t="e">
        <f>IF(D161="","",Data!B169)</f>
        <v>#N/A</v>
      </c>
      <c r="C161" s="3">
        <v>153</v>
      </c>
      <c r="D161" s="3" t="e">
        <f>IF(Data!C169="", NA(), Data!C169)</f>
        <v>#N/A</v>
      </c>
      <c r="E161" s="3" t="str">
        <f>IF(Data!C169="", " ", Data!D169)</f>
        <v xml:space="preserve"> </v>
      </c>
      <c r="F161" s="3" t="str">
        <f>IF(E161=" "," ",Data!F$26)</f>
        <v xml:space="preserve"> </v>
      </c>
      <c r="G161" s="3" t="str">
        <f>IF($C161&lt;Data!$F$37,"x"," ")</f>
        <v xml:space="preserve"> </v>
      </c>
      <c r="H161" s="3" t="e">
        <f>IF(I161="",#REF!,I161)</f>
        <v>#N/A</v>
      </c>
      <c r="I161" s="2" t="e">
        <f t="shared" si="697"/>
        <v>#N/A</v>
      </c>
      <c r="J161" s="3" t="str">
        <f>IF(AND(Data!$F$37&lt;&gt;""),IF(AD161=$E161,1,""))</f>
        <v/>
      </c>
      <c r="K161" s="3">
        <f>IF(AND(Data!$F$40&lt;&gt;""),IF(AE161=$E161,2,""))</f>
        <v>2</v>
      </c>
      <c r="L161" s="3" t="str">
        <f>IF(AND(Data!$F$43&lt;&gt;""),IF(AF161=$E161,3,""))</f>
        <v/>
      </c>
      <c r="M161" s="3" t="str">
        <f>IF(AND(Data!$F$46&lt;&gt;""),IF(AG161=$E161,4,""))</f>
        <v/>
      </c>
      <c r="N161" s="3" t="str">
        <f>IF(AND(Data!$F$49&lt;&gt;""),IF(AH161=$E161,5,""))</f>
        <v/>
      </c>
      <c r="O161" s="3" t="str">
        <f>IF(AND(Calc!$LQ$3&lt;&gt;""),IF(AI161=$E161,6,""))</f>
        <v/>
      </c>
      <c r="P161" s="3">
        <f t="shared" si="698"/>
        <v>2</v>
      </c>
      <c r="Q161" s="3">
        <f t="shared" si="699"/>
        <v>2</v>
      </c>
      <c r="R161" s="3" t="str">
        <f t="shared" si="700"/>
        <v/>
      </c>
      <c r="S161" s="3" t="str">
        <f t="shared" si="701"/>
        <v/>
      </c>
      <c r="T161" s="3" t="str">
        <f t="shared" si="702"/>
        <v/>
      </c>
      <c r="U161" s="3">
        <f t="shared" si="703"/>
        <v>2</v>
      </c>
      <c r="V161" s="3">
        <f t="shared" si="704"/>
        <v>2</v>
      </c>
      <c r="W161" s="3" t="str">
        <f t="shared" si="705"/>
        <v/>
      </c>
      <c r="X161" s="3" t="str">
        <f t="shared" si="706"/>
        <v/>
      </c>
      <c r="Y161" s="3">
        <f t="shared" si="707"/>
        <v>2</v>
      </c>
      <c r="Z161" s="3">
        <f t="shared" si="708"/>
        <v>2</v>
      </c>
      <c r="AA161" s="3" t="str">
        <f t="shared" si="709"/>
        <v/>
      </c>
      <c r="AB161" s="3">
        <f t="shared" si="710"/>
        <v>2</v>
      </c>
      <c r="AC161" s="49">
        <f t="shared" si="711"/>
        <v>2</v>
      </c>
      <c r="AD161" s="3" t="str">
        <f>IF($C161&lt;Data!$F$37,E161,"")</f>
        <v/>
      </c>
      <c r="AE161" s="3" t="str">
        <f>IF(AND($C161&gt;=Data!$F$37),IF($C161&lt;Data!$F$40,E161,""))</f>
        <v xml:space="preserve"> </v>
      </c>
      <c r="AF161" s="3" t="b">
        <f>IF(AND($C161&gt;=Data!$F$40),IF($C161&lt;Data!$F$43,E161,""))</f>
        <v>0</v>
      </c>
      <c r="AG161" s="3" t="b">
        <f>IF(AND($C161&gt;=Data!$F$43),IF($C161&lt;Data!$F$46,E161,""))</f>
        <v>0</v>
      </c>
      <c r="AH161" s="3" t="b">
        <f>IF(AND($C161&gt;=Data!$F$46),IF($C161&lt;Data!$F$49,E161,""))</f>
        <v>0</v>
      </c>
      <c r="AI161" s="3" t="b">
        <f>IF(AND($C161&gt;=Data!$F$49),IF($C161&lt;=Calc!$LQ$3,E161,""))</f>
        <v>0</v>
      </c>
      <c r="AJ161" s="3" t="str">
        <f t="shared" si="643"/>
        <v xml:space="preserve"> </v>
      </c>
      <c r="AK161" s="3" t="str">
        <f t="shared" si="644"/>
        <v/>
      </c>
      <c r="AL161" s="3" t="e">
        <f t="shared" si="712"/>
        <v>#NUM!</v>
      </c>
      <c r="AM161" s="3" t="str">
        <f t="shared" si="713"/>
        <v/>
      </c>
      <c r="AN161" s="3" t="str">
        <f t="shared" si="714"/>
        <v/>
      </c>
      <c r="AO161" s="3" t="str">
        <f t="shared" si="715"/>
        <v/>
      </c>
      <c r="AP161" s="3" t="str">
        <f t="shared" si="716"/>
        <v/>
      </c>
      <c r="AQ161" s="3" t="e">
        <f t="shared" si="632"/>
        <v>#NUM!</v>
      </c>
      <c r="AR161" s="3" t="e">
        <f t="shared" si="633"/>
        <v>#NUM!</v>
      </c>
      <c r="AS161" s="3" t="str">
        <f t="shared" si="634"/>
        <v/>
      </c>
      <c r="AT161" s="3" t="str">
        <f t="shared" si="717"/>
        <v/>
      </c>
      <c r="AU161" s="3" t="str">
        <f t="shared" si="718"/>
        <v/>
      </c>
      <c r="AV161" s="3" t="e">
        <f t="shared" si="719"/>
        <v>#NUM!</v>
      </c>
      <c r="AW161" s="3" t="e">
        <f t="shared" si="720"/>
        <v>#NUM!</v>
      </c>
      <c r="AX161" s="3" t="str">
        <f t="shared" si="721"/>
        <v/>
      </c>
      <c r="AY161" s="3" t="str">
        <f t="shared" si="722"/>
        <v/>
      </c>
      <c r="AZ161" s="3" t="e">
        <f t="shared" si="723"/>
        <v>#NUM!</v>
      </c>
      <c r="BA161" s="3" t="e">
        <f t="shared" si="724"/>
        <v>#NUM!</v>
      </c>
      <c r="BB161" s="3" t="str">
        <f t="shared" si="725"/>
        <v/>
      </c>
      <c r="BC161" s="3" t="e">
        <f t="shared" si="726"/>
        <v>#NUM!</v>
      </c>
      <c r="BD161" s="3" t="e">
        <f t="shared" si="727"/>
        <v>#NUM!</v>
      </c>
      <c r="BE161" s="3" t="e">
        <f t="shared" si="728"/>
        <v>#NUM!</v>
      </c>
      <c r="BF161" s="9" t="e">
        <f t="shared" si="645"/>
        <v>#N/A</v>
      </c>
      <c r="BG161" s="3" t="e">
        <f t="shared" si="646"/>
        <v>#N/A</v>
      </c>
      <c r="BH161" s="3" t="e">
        <f t="shared" si="861"/>
        <v>#N/A</v>
      </c>
      <c r="BI161" s="3" t="e">
        <f t="shared" si="729"/>
        <v>#NUM!</v>
      </c>
      <c r="BJ161" s="44" t="str">
        <f t="shared" si="730"/>
        <v/>
      </c>
      <c r="BK161" s="52">
        <f t="shared" si="647"/>
        <v>2</v>
      </c>
      <c r="BL161" s="52" t="str">
        <f t="shared" ca="1" si="835"/>
        <v xml:space="preserve"> </v>
      </c>
      <c r="BM161" s="52" t="str">
        <f t="shared" ca="1" si="836"/>
        <v xml:space="preserve"> </v>
      </c>
      <c r="BN161" s="52" t="str">
        <f t="shared" ca="1" si="836"/>
        <v xml:space="preserve"> </v>
      </c>
      <c r="BO161" s="52" t="str">
        <f t="shared" ca="1" si="836"/>
        <v xml:space="preserve"> </v>
      </c>
      <c r="BP161" s="52" t="str">
        <f t="shared" ca="1" si="831"/>
        <v xml:space="preserve"> </v>
      </c>
      <c r="BQ161" s="52" t="str">
        <f t="shared" ca="1" si="831"/>
        <v xml:space="preserve"> </v>
      </c>
      <c r="BR161" s="52" t="e">
        <f t="shared" ca="1" si="648"/>
        <v>#N/A</v>
      </c>
      <c r="BS161" s="52"/>
      <c r="BT161" s="3" t="str">
        <f t="shared" si="649"/>
        <v/>
      </c>
      <c r="BU161" s="3">
        <f t="shared" si="650"/>
        <v>0</v>
      </c>
      <c r="BV161" s="3">
        <f t="shared" si="731"/>
        <v>1</v>
      </c>
      <c r="BW161" s="3">
        <f t="shared" si="732"/>
        <v>0</v>
      </c>
      <c r="BX161" s="3" t="str">
        <f t="shared" ca="1" si="651"/>
        <v xml:space="preserve"> </v>
      </c>
      <c r="BY161" s="3" t="str">
        <f t="shared" ca="1" si="837"/>
        <v/>
      </c>
      <c r="BZ161" s="3" t="str">
        <f t="shared" ca="1" si="837"/>
        <v/>
      </c>
      <c r="CA161" s="3" t="str">
        <f t="shared" ca="1" si="837"/>
        <v/>
      </c>
      <c r="CB161" s="3" t="str">
        <f t="shared" ca="1" si="832"/>
        <v/>
      </c>
      <c r="CC161" s="3" t="str">
        <f t="shared" ca="1" si="832"/>
        <v/>
      </c>
      <c r="CD161" s="3" t="str">
        <f t="shared" ca="1" si="652"/>
        <v/>
      </c>
      <c r="CE161" s="3" t="str">
        <f t="shared" ca="1" si="653"/>
        <v/>
      </c>
      <c r="CF161" s="3" t="str">
        <f t="shared" si="654"/>
        <v/>
      </c>
      <c r="CG161" s="37" t="e">
        <f t="shared" ca="1" si="655"/>
        <v>#N/A</v>
      </c>
      <c r="CH161" s="3" t="str">
        <f t="shared" si="656"/>
        <v/>
      </c>
      <c r="CI161" s="3">
        <f t="shared" si="733"/>
        <v>0</v>
      </c>
      <c r="CJ161" s="3">
        <f t="shared" si="823"/>
        <v>1</v>
      </c>
      <c r="CK161" s="3">
        <f t="shared" si="734"/>
        <v>0</v>
      </c>
      <c r="CL161" s="3" t="str">
        <f t="shared" ca="1" si="657"/>
        <v xml:space="preserve"> </v>
      </c>
      <c r="CM161" s="3" t="str">
        <f t="shared" ca="1" si="838"/>
        <v/>
      </c>
      <c r="CN161" s="3" t="str">
        <f t="shared" ca="1" si="838"/>
        <v/>
      </c>
      <c r="CO161" s="3" t="str">
        <f t="shared" ca="1" si="838"/>
        <v/>
      </c>
      <c r="CP161" s="3" t="str">
        <f t="shared" ca="1" si="833"/>
        <v/>
      </c>
      <c r="CQ161" s="3" t="str">
        <f t="shared" ca="1" si="833"/>
        <v/>
      </c>
      <c r="CR161" s="3" t="str">
        <f t="shared" ca="1" si="735"/>
        <v/>
      </c>
      <c r="CS161" s="3" t="str">
        <f t="shared" ca="1" si="658"/>
        <v/>
      </c>
      <c r="CT161" s="3" t="str">
        <f t="shared" si="736"/>
        <v/>
      </c>
      <c r="CU161" s="37" t="e">
        <f t="shared" ca="1" si="737"/>
        <v>#N/A</v>
      </c>
      <c r="CW161" s="3" t="str">
        <f t="shared" ca="1" si="738"/>
        <v/>
      </c>
      <c r="CX161" s="3">
        <f t="shared" ca="1" si="824"/>
        <v>0</v>
      </c>
      <c r="CY161" s="2">
        <f t="shared" ca="1" si="739"/>
        <v>0</v>
      </c>
      <c r="CZ161" s="3" t="str">
        <f t="shared" ca="1" si="659"/>
        <v/>
      </c>
      <c r="DA161" s="3" t="str">
        <f t="shared" ca="1" si="660"/>
        <v/>
      </c>
      <c r="DB161" s="3" t="str">
        <f t="shared" ca="1" si="661"/>
        <v/>
      </c>
      <c r="DC161" s="3" t="str">
        <f t="shared" ca="1" si="662"/>
        <v/>
      </c>
      <c r="DD161" s="37" t="e">
        <f t="shared" ca="1" si="663"/>
        <v>#N/A</v>
      </c>
      <c r="DE161" s="3" t="str">
        <f t="shared" ca="1" si="740"/>
        <v/>
      </c>
      <c r="DF161" s="3">
        <f t="shared" ca="1" si="825"/>
        <v>0</v>
      </c>
      <c r="DG161" s="2">
        <f t="shared" ca="1" si="741"/>
        <v>0</v>
      </c>
      <c r="DH161" s="3" t="str">
        <f t="shared" ca="1" si="664"/>
        <v/>
      </c>
      <c r="DI161" s="3" t="str">
        <f t="shared" ca="1" si="862"/>
        <v/>
      </c>
      <c r="DJ161" s="3" t="str">
        <f t="shared" ca="1" si="665"/>
        <v/>
      </c>
      <c r="DK161" s="3" t="str">
        <f t="shared" ca="1" si="742"/>
        <v/>
      </c>
      <c r="DL161" s="37" t="e">
        <f t="shared" ca="1" si="666"/>
        <v>#N/A</v>
      </c>
      <c r="DN161" s="2" t="str">
        <f t="shared" si="667"/>
        <v xml:space="preserve"> </v>
      </c>
      <c r="DO161" s="3" t="str">
        <f t="shared" si="743"/>
        <v xml:space="preserve"> </v>
      </c>
      <c r="DP161" s="3" t="str">
        <f t="shared" si="744"/>
        <v xml:space="preserve"> </v>
      </c>
      <c r="DT161" s="37" t="e">
        <f t="shared" si="668"/>
        <v>#N/A</v>
      </c>
      <c r="DU161" s="7">
        <v>154</v>
      </c>
      <c r="DV161" s="7">
        <v>65</v>
      </c>
      <c r="DW161" s="7">
        <v>90</v>
      </c>
      <c r="DX161" s="7"/>
      <c r="DY161" s="7" t="e">
        <f t="shared" si="669"/>
        <v>#NUM!</v>
      </c>
      <c r="DZ161" s="7" t="e">
        <f t="shared" si="670"/>
        <v>#NUM!</v>
      </c>
      <c r="EA161" s="7" t="e">
        <f t="shared" si="671"/>
        <v>#NUM!</v>
      </c>
      <c r="EB161" s="7" t="e">
        <f t="shared" si="745"/>
        <v>#NUM!</v>
      </c>
      <c r="EC161" s="3" t="e">
        <f t="shared" si="672"/>
        <v>#NUM!</v>
      </c>
      <c r="ED161" s="3" t="str">
        <f t="shared" si="746"/>
        <v/>
      </c>
      <c r="EE161" s="3" t="e">
        <f t="shared" si="747"/>
        <v>#DIV/0!</v>
      </c>
      <c r="EF161" s="3" t="str">
        <f t="shared" si="748"/>
        <v/>
      </c>
      <c r="EG161" s="3" t="str">
        <f t="shared" si="749"/>
        <v/>
      </c>
      <c r="EH161" s="3" t="str">
        <f t="shared" si="750"/>
        <v/>
      </c>
      <c r="EI161" s="3" t="str">
        <f t="shared" si="751"/>
        <v/>
      </c>
      <c r="EJ161" s="3" t="e">
        <f t="shared" si="752"/>
        <v>#DIV/0!</v>
      </c>
      <c r="EK161" s="3" t="e">
        <f t="shared" si="753"/>
        <v>#DIV/0!</v>
      </c>
      <c r="EL161" s="3" t="str">
        <f t="shared" si="754"/>
        <v/>
      </c>
      <c r="EM161" s="3" t="str">
        <f t="shared" si="755"/>
        <v/>
      </c>
      <c r="EN161" s="3" t="str">
        <f t="shared" si="756"/>
        <v/>
      </c>
      <c r="EO161" s="3" t="e">
        <f t="shared" si="757"/>
        <v>#DIV/0!</v>
      </c>
      <c r="EP161" s="3" t="e">
        <f t="shared" si="758"/>
        <v>#DIV/0!</v>
      </c>
      <c r="EQ161" s="3" t="str">
        <f t="shared" si="759"/>
        <v/>
      </c>
      <c r="ER161" s="3" t="str">
        <f t="shared" si="760"/>
        <v/>
      </c>
      <c r="ES161" s="3" t="e">
        <f t="shared" si="761"/>
        <v>#DIV/0!</v>
      </c>
      <c r="ET161" s="3" t="e">
        <f t="shared" si="762"/>
        <v>#DIV/0!</v>
      </c>
      <c r="EU161" s="3" t="str">
        <f t="shared" si="763"/>
        <v/>
      </c>
      <c r="EV161" s="3" t="e">
        <f t="shared" si="764"/>
        <v>#DIV/0!</v>
      </c>
      <c r="EW161" s="3" t="e">
        <f t="shared" si="765"/>
        <v>#DIV/0!</v>
      </c>
      <c r="EX161" s="3" t="e">
        <f t="shared" si="766"/>
        <v>#NUM!</v>
      </c>
      <c r="EZ161" s="40">
        <f t="shared" si="673"/>
        <v>1</v>
      </c>
      <c r="FA161" s="9" t="e">
        <f t="shared" si="674"/>
        <v>#NUM!</v>
      </c>
      <c r="FB161" s="9" t="e">
        <f t="shared" si="675"/>
        <v>#N/A</v>
      </c>
      <c r="FC161" s="9" t="e">
        <f t="shared" si="676"/>
        <v>#N/A</v>
      </c>
      <c r="FD161" s="9" t="e">
        <f t="shared" si="677"/>
        <v>#N/A</v>
      </c>
      <c r="FE161" s="3" t="e">
        <f t="shared" si="767"/>
        <v>#NUM!</v>
      </c>
      <c r="FG161" s="3" t="str">
        <f t="shared" si="768"/>
        <v/>
      </c>
      <c r="FH161" s="3" t="e">
        <f t="shared" si="769"/>
        <v>#DIV/0!</v>
      </c>
      <c r="FI161" s="3" t="str">
        <f t="shared" si="770"/>
        <v/>
      </c>
      <c r="FJ161" s="3" t="str">
        <f t="shared" si="771"/>
        <v/>
      </c>
      <c r="FK161" s="3" t="str">
        <f t="shared" si="772"/>
        <v/>
      </c>
      <c r="FL161" s="3" t="str">
        <f t="shared" si="773"/>
        <v/>
      </c>
      <c r="FM161" s="3" t="e">
        <f t="shared" si="774"/>
        <v>#DIV/0!</v>
      </c>
      <c r="FN161" s="3" t="e">
        <f t="shared" si="775"/>
        <v>#DIV/0!</v>
      </c>
      <c r="FO161" s="3" t="str">
        <f t="shared" si="776"/>
        <v/>
      </c>
      <c r="FP161" s="3" t="str">
        <f t="shared" si="777"/>
        <v/>
      </c>
      <c r="FQ161" s="3" t="str">
        <f t="shared" si="778"/>
        <v/>
      </c>
      <c r="FR161" s="3" t="e">
        <f t="shared" si="779"/>
        <v>#DIV/0!</v>
      </c>
      <c r="FS161" s="3" t="e">
        <f t="shared" si="780"/>
        <v>#DIV/0!</v>
      </c>
      <c r="FT161" s="3" t="str">
        <f t="shared" si="781"/>
        <v/>
      </c>
      <c r="FU161" s="3" t="str">
        <f t="shared" si="782"/>
        <v/>
      </c>
      <c r="FV161" s="3" t="e">
        <f t="shared" si="783"/>
        <v>#DIV/0!</v>
      </c>
      <c r="FW161" s="3" t="e">
        <f t="shared" si="784"/>
        <v>#DIV/0!</v>
      </c>
      <c r="FX161" s="3" t="str">
        <f t="shared" si="785"/>
        <v/>
      </c>
      <c r="FY161" s="3" t="e">
        <f t="shared" si="786"/>
        <v>#DIV/0!</v>
      </c>
      <c r="FZ161" s="3" t="e">
        <f t="shared" si="787"/>
        <v>#DIV/0!</v>
      </c>
      <c r="GA161" s="3" t="e">
        <f t="shared" si="788"/>
        <v>#NUM!</v>
      </c>
      <c r="GB161" s="3" t="str">
        <f t="shared" si="789"/>
        <v/>
      </c>
      <c r="GC161" s="3" t="str">
        <f t="shared" si="790"/>
        <v/>
      </c>
      <c r="GD161" s="3" t="str">
        <f t="shared" si="791"/>
        <v/>
      </c>
      <c r="GE161" s="3" t="str">
        <f t="shared" si="792"/>
        <v/>
      </c>
      <c r="GF161" s="3" t="str">
        <f t="shared" si="793"/>
        <v/>
      </c>
      <c r="GG161" s="3" t="str">
        <f t="shared" si="794"/>
        <v/>
      </c>
      <c r="GI161" s="9" t="str">
        <f t="shared" si="826"/>
        <v/>
      </c>
      <c r="GJ161" s="9" t="str">
        <f t="shared" si="795"/>
        <v/>
      </c>
      <c r="GK161" s="9" t="str">
        <f t="shared" si="796"/>
        <v/>
      </c>
      <c r="GL161" s="41" t="e">
        <f t="shared" si="797"/>
        <v>#DIV/0!</v>
      </c>
      <c r="GM161" s="41" t="e">
        <f t="shared" si="798"/>
        <v>#DIV/0!</v>
      </c>
      <c r="GN161" s="41" t="e">
        <f t="shared" si="678"/>
        <v>#N/A</v>
      </c>
      <c r="GO161" s="41" t="e">
        <f t="shared" si="679"/>
        <v>#N/A</v>
      </c>
      <c r="GP161" s="3" t="e">
        <f t="shared" si="799"/>
        <v>#NUM!</v>
      </c>
      <c r="GQ161" s="55" t="e">
        <f t="shared" si="680"/>
        <v>#NUM!</v>
      </c>
      <c r="GR161" s="55" t="e">
        <f t="shared" si="681"/>
        <v>#NUM!</v>
      </c>
      <c r="GS161" s="3" t="e">
        <f t="shared" si="682"/>
        <v>#NUM!</v>
      </c>
      <c r="GT161" s="3" t="e">
        <f t="shared" si="683"/>
        <v>#NUM!</v>
      </c>
      <c r="GU161" s="3" t="e">
        <f t="shared" si="684"/>
        <v>#NUM!</v>
      </c>
      <c r="GV161" s="3" t="e">
        <f t="shared" si="685"/>
        <v>#NUM!</v>
      </c>
      <c r="GX161" s="37" t="e">
        <f t="shared" si="686"/>
        <v>#NUM!</v>
      </c>
      <c r="GZ161" s="3" t="e">
        <f t="shared" si="687"/>
        <v>#NUM!</v>
      </c>
      <c r="HA161" s="3" t="e">
        <f t="shared" ca="1" si="827"/>
        <v>#NUM!</v>
      </c>
      <c r="HB161" s="2" t="e">
        <f t="shared" ca="1" si="830"/>
        <v>#NUM!</v>
      </c>
      <c r="HC161" s="2" t="e">
        <f t="shared" ca="1" si="834"/>
        <v>#NUM!</v>
      </c>
      <c r="HD161" s="39" t="e">
        <f t="shared" ca="1" si="800"/>
        <v>#NUM!</v>
      </c>
      <c r="HF161" s="3" t="str">
        <f t="shared" si="688"/>
        <v/>
      </c>
      <c r="HG161" s="3" t="str">
        <f t="shared" si="689"/>
        <v/>
      </c>
      <c r="HH161" s="3" t="str">
        <f t="shared" ca="1" si="843"/>
        <v xml:space="preserve"> </v>
      </c>
      <c r="HI161" s="3" t="str">
        <f t="shared" ca="1" si="844"/>
        <v/>
      </c>
      <c r="HJ161" s="3" t="str">
        <f t="shared" ca="1" si="844"/>
        <v/>
      </c>
      <c r="HK161" s="3" t="str">
        <f t="shared" ca="1" si="844"/>
        <v/>
      </c>
      <c r="HL161" s="3" t="str">
        <f t="shared" ca="1" si="839"/>
        <v/>
      </c>
      <c r="HM161" s="3" t="str">
        <f t="shared" ca="1" si="839"/>
        <v/>
      </c>
      <c r="HN161" s="3" t="str">
        <f t="shared" ca="1" si="839"/>
        <v/>
      </c>
      <c r="HO161" s="3" t="str">
        <f t="shared" ca="1" si="839"/>
        <v/>
      </c>
      <c r="HP161" s="37" t="e">
        <f t="shared" ca="1" si="690"/>
        <v>#N/A</v>
      </c>
      <c r="HQ161" s="3" t="str">
        <f t="shared" ca="1" si="845"/>
        <v xml:space="preserve"> </v>
      </c>
      <c r="HR161" s="3" t="str">
        <f t="shared" ca="1" si="846"/>
        <v/>
      </c>
      <c r="HS161" s="3" t="str">
        <f t="shared" ca="1" si="846"/>
        <v/>
      </c>
      <c r="HT161" s="3" t="str">
        <f t="shared" ca="1" si="846"/>
        <v/>
      </c>
      <c r="HU161" s="3" t="str">
        <f t="shared" ca="1" si="840"/>
        <v/>
      </c>
      <c r="HV161" s="3" t="str">
        <f t="shared" ca="1" si="840"/>
        <v/>
      </c>
      <c r="HW161" s="3" t="str">
        <f t="shared" ca="1" si="840"/>
        <v/>
      </c>
      <c r="HX161" s="3" t="str">
        <f t="shared" ca="1" si="840"/>
        <v/>
      </c>
      <c r="HY161" s="37" t="e">
        <f t="shared" ca="1" si="691"/>
        <v>#N/A</v>
      </c>
      <c r="IA161" s="3" t="e">
        <f t="shared" ca="1" si="801"/>
        <v>#NUM!</v>
      </c>
      <c r="IB161" s="3" t="e">
        <f t="shared" ca="1" si="828"/>
        <v>#NUM!</v>
      </c>
      <c r="IC161" s="2" t="e">
        <f t="shared" ca="1" si="802"/>
        <v>#NUM!</v>
      </c>
      <c r="ID161" s="37" t="e">
        <f t="shared" ca="1" si="692"/>
        <v>#NUM!</v>
      </c>
      <c r="IE161" s="3" t="e">
        <f t="shared" ca="1" si="803"/>
        <v>#NUM!</v>
      </c>
      <c r="IF161" s="3" t="e">
        <f t="shared" ca="1" si="804"/>
        <v>#NUM!</v>
      </c>
      <c r="IG161" s="2" t="e">
        <f t="shared" ca="1" si="805"/>
        <v>#NUM!</v>
      </c>
      <c r="IH161" s="37" t="e">
        <f t="shared" ca="1" si="693"/>
        <v>#NUM!</v>
      </c>
      <c r="II161" s="3" t="e">
        <f t="shared" si="806"/>
        <v>#N/A</v>
      </c>
      <c r="IJ161" s="3" t="e">
        <f t="shared" si="807"/>
        <v>#N/A</v>
      </c>
      <c r="IK161" s="3" t="e">
        <f t="shared" ca="1" si="857"/>
        <v>#N/A</v>
      </c>
      <c r="IL161" s="3" t="e">
        <f t="shared" ca="1" si="858"/>
        <v>#N/A</v>
      </c>
      <c r="IM161" s="3" t="e">
        <f t="shared" ca="1" si="858"/>
        <v>#N/A</v>
      </c>
      <c r="IN161" s="3" t="e">
        <f t="shared" ca="1" si="858"/>
        <v>#N/A</v>
      </c>
      <c r="IO161" s="3" t="e">
        <f t="shared" ca="1" si="851"/>
        <v>#N/A</v>
      </c>
      <c r="IP161" s="3" t="e">
        <f t="shared" ca="1" si="851"/>
        <v>#N/A</v>
      </c>
      <c r="IQ161" s="3" t="e">
        <f t="shared" ca="1" si="851"/>
        <v>#N/A</v>
      </c>
      <c r="IR161" s="3" t="e">
        <f t="shared" ca="1" si="851"/>
        <v>#N/A</v>
      </c>
      <c r="IS161" s="3" t="e">
        <f t="shared" ca="1" si="852"/>
        <v>#N/A</v>
      </c>
      <c r="IT161" s="3" t="e">
        <f t="shared" ca="1" si="852"/>
        <v>#N/A</v>
      </c>
      <c r="IU161" s="3" t="e">
        <f t="shared" ca="1" si="852"/>
        <v>#N/A</v>
      </c>
      <c r="IV161" s="3" t="e">
        <f t="shared" ca="1" si="852"/>
        <v>#N/A</v>
      </c>
      <c r="IW161" s="3" t="e">
        <f t="shared" ca="1" si="853"/>
        <v>#N/A</v>
      </c>
      <c r="IX161" s="3" t="e">
        <f t="shared" ca="1" si="853"/>
        <v>#N/A</v>
      </c>
      <c r="IY161" s="3" t="e">
        <f t="shared" ca="1" si="853"/>
        <v>#N/A</v>
      </c>
      <c r="IZ161" s="37" t="e">
        <f t="shared" ca="1" si="694"/>
        <v>#N/A</v>
      </c>
      <c r="JB161" s="3" t="str">
        <f t="shared" si="808"/>
        <v/>
      </c>
      <c r="JC161" s="55" t="e">
        <f t="shared" si="695"/>
        <v>#NUM!</v>
      </c>
      <c r="JD161" s="41" t="e">
        <f t="shared" si="809"/>
        <v>#NUM!</v>
      </c>
      <c r="JE161" s="41" t="e">
        <f t="shared" si="810"/>
        <v>#NUM!</v>
      </c>
      <c r="JF161" s="3" t="e">
        <f t="shared" si="811"/>
        <v>#NUM!</v>
      </c>
      <c r="JG161" s="41" t="e">
        <f t="shared" si="812"/>
        <v>#NUM!</v>
      </c>
      <c r="JH161" s="41" t="e">
        <f t="shared" si="813"/>
        <v>#NUM!</v>
      </c>
      <c r="JJ161" s="37" t="e">
        <f t="shared" si="814"/>
        <v>#NUM!</v>
      </c>
      <c r="JL161" s="3" t="e">
        <f t="shared" si="815"/>
        <v>#NUM!</v>
      </c>
      <c r="JM161" s="3" t="e">
        <f t="shared" ca="1" si="829"/>
        <v>#NUM!</v>
      </c>
      <c r="JP161" s="37" t="e">
        <f t="shared" ca="1" si="816"/>
        <v>#NUM!</v>
      </c>
      <c r="JR161" s="37" t="str">
        <f t="shared" si="817"/>
        <v/>
      </c>
      <c r="JS161" s="3" t="str">
        <f t="shared" si="818"/>
        <v/>
      </c>
      <c r="JT161" s="3" t="str">
        <f t="shared" ca="1" si="847"/>
        <v xml:space="preserve"> </v>
      </c>
      <c r="JU161" s="3" t="str">
        <f t="shared" ca="1" si="848"/>
        <v/>
      </c>
      <c r="JV161" s="3" t="str">
        <f t="shared" ca="1" si="848"/>
        <v/>
      </c>
      <c r="JW161" s="3" t="str">
        <f t="shared" ca="1" si="848"/>
        <v/>
      </c>
      <c r="JX161" s="3" t="str">
        <f t="shared" ca="1" si="841"/>
        <v/>
      </c>
      <c r="JY161" s="3" t="str">
        <f t="shared" ca="1" si="841"/>
        <v/>
      </c>
      <c r="JZ161" s="3" t="str">
        <f t="shared" ca="1" si="841"/>
        <v/>
      </c>
      <c r="KA161" s="3" t="str">
        <f t="shared" ca="1" si="841"/>
        <v/>
      </c>
      <c r="KB161" s="3" t="e">
        <f t="shared" ca="1" si="819"/>
        <v>#N/A</v>
      </c>
      <c r="KC161" s="3" t="str">
        <f t="shared" ca="1" si="849"/>
        <v xml:space="preserve"> </v>
      </c>
      <c r="KD161" s="3" t="str">
        <f t="shared" ca="1" si="850"/>
        <v/>
      </c>
      <c r="KE161" s="3" t="str">
        <f t="shared" ca="1" si="850"/>
        <v/>
      </c>
      <c r="KF161" s="3" t="str">
        <f t="shared" ca="1" si="850"/>
        <v/>
      </c>
      <c r="KG161" s="3" t="str">
        <f t="shared" ca="1" si="842"/>
        <v/>
      </c>
      <c r="KH161" s="3" t="str">
        <f t="shared" ca="1" si="842"/>
        <v/>
      </c>
      <c r="KI161" s="3" t="str">
        <f t="shared" ca="1" si="842"/>
        <v/>
      </c>
      <c r="KJ161" s="3" t="str">
        <f t="shared" ca="1" si="842"/>
        <v/>
      </c>
      <c r="KK161" s="3" t="e">
        <f t="shared" ca="1" si="820"/>
        <v>#N/A</v>
      </c>
      <c r="KU161" s="3" t="e">
        <f t="shared" si="821"/>
        <v>#NUM!</v>
      </c>
      <c r="KV161" s="3" t="e">
        <f t="shared" si="822"/>
        <v>#NUM!</v>
      </c>
      <c r="KW161" s="3" t="e">
        <f t="shared" ca="1" si="859"/>
        <v>#NUM!</v>
      </c>
      <c r="KX161" s="3" t="e">
        <f t="shared" ca="1" si="860"/>
        <v>#NUM!</v>
      </c>
      <c r="KY161" s="3" t="e">
        <f t="shared" ca="1" si="860"/>
        <v>#NUM!</v>
      </c>
      <c r="KZ161" s="3" t="e">
        <f t="shared" ca="1" si="860"/>
        <v>#NUM!</v>
      </c>
      <c r="LA161" s="3" t="e">
        <f t="shared" ca="1" si="854"/>
        <v>#NUM!</v>
      </c>
      <c r="LB161" s="3" t="e">
        <f t="shared" ca="1" si="854"/>
        <v>#NUM!</v>
      </c>
      <c r="LC161" s="3" t="e">
        <f t="shared" ca="1" si="854"/>
        <v>#NUM!</v>
      </c>
      <c r="LD161" s="3" t="e">
        <f t="shared" ca="1" si="854"/>
        <v>#NUM!</v>
      </c>
      <c r="LE161" s="3" t="e">
        <f t="shared" ca="1" si="855"/>
        <v>#NUM!</v>
      </c>
      <c r="LF161" s="3" t="e">
        <f t="shared" ca="1" si="855"/>
        <v>#NUM!</v>
      </c>
      <c r="LG161" s="3" t="e">
        <f t="shared" ca="1" si="855"/>
        <v>#NUM!</v>
      </c>
      <c r="LH161" s="3" t="e">
        <f t="shared" ca="1" si="855"/>
        <v>#NUM!</v>
      </c>
      <c r="LI161" s="3" t="e">
        <f t="shared" ca="1" si="856"/>
        <v>#NUM!</v>
      </c>
      <c r="LJ161" s="3" t="e">
        <f t="shared" ca="1" si="856"/>
        <v>#NUM!</v>
      </c>
      <c r="LK161" s="3" t="e">
        <f t="shared" ca="1" si="856"/>
        <v>#NUM!</v>
      </c>
      <c r="LL161" s="37" t="e">
        <f t="shared" ca="1" si="696"/>
        <v>#NUM!</v>
      </c>
    </row>
    <row r="162" spans="1:324" s="3" customFormat="1">
      <c r="A162" s="42" t="e">
        <f>IF(D162="","",Data!C170)</f>
        <v>#N/A</v>
      </c>
      <c r="B162" s="5" t="e">
        <f>IF(D162="","",Data!B170)</f>
        <v>#N/A</v>
      </c>
      <c r="C162" s="3">
        <v>154</v>
      </c>
      <c r="D162" s="3" t="e">
        <f>IF(Data!C170="", NA(), Data!C170)</f>
        <v>#N/A</v>
      </c>
      <c r="E162" s="3" t="str">
        <f>IF(Data!C170="", " ", Data!D170)</f>
        <v xml:space="preserve"> </v>
      </c>
      <c r="F162" s="3" t="str">
        <f>IF(E162=" "," ",Data!F$26)</f>
        <v xml:space="preserve"> </v>
      </c>
      <c r="G162" s="3" t="str">
        <f>IF($C162&lt;Data!$F$37,"x"," ")</f>
        <v xml:space="preserve"> </v>
      </c>
      <c r="H162" s="3" t="e">
        <f>IF(I162="",#REF!,I162)</f>
        <v>#N/A</v>
      </c>
      <c r="I162" s="2" t="e">
        <f t="shared" si="697"/>
        <v>#N/A</v>
      </c>
      <c r="J162" s="3" t="str">
        <f>IF(AND(Data!$F$37&lt;&gt;""),IF(AD162=$E162,1,""))</f>
        <v/>
      </c>
      <c r="K162" s="3">
        <f>IF(AND(Data!$F$40&lt;&gt;""),IF(AE162=$E162,2,""))</f>
        <v>2</v>
      </c>
      <c r="L162" s="3" t="str">
        <f>IF(AND(Data!$F$43&lt;&gt;""),IF(AF162=$E162,3,""))</f>
        <v/>
      </c>
      <c r="M162" s="3" t="str">
        <f>IF(AND(Data!$F$46&lt;&gt;""),IF(AG162=$E162,4,""))</f>
        <v/>
      </c>
      <c r="N162" s="3" t="str">
        <f>IF(AND(Data!$F$49&lt;&gt;""),IF(AH162=$E162,5,""))</f>
        <v/>
      </c>
      <c r="O162" s="3" t="str">
        <f>IF(AND(Calc!$LQ$3&lt;&gt;""),IF(AI162=$E162,6,""))</f>
        <v/>
      </c>
      <c r="P162" s="3">
        <f t="shared" si="698"/>
        <v>2</v>
      </c>
      <c r="Q162" s="3">
        <f t="shared" si="699"/>
        <v>2</v>
      </c>
      <c r="R162" s="3" t="str">
        <f t="shared" si="700"/>
        <v/>
      </c>
      <c r="S162" s="3" t="str">
        <f t="shared" si="701"/>
        <v/>
      </c>
      <c r="T162" s="3" t="str">
        <f t="shared" si="702"/>
        <v/>
      </c>
      <c r="U162" s="3">
        <f t="shared" si="703"/>
        <v>2</v>
      </c>
      <c r="V162" s="3">
        <f t="shared" si="704"/>
        <v>2</v>
      </c>
      <c r="W162" s="3" t="str">
        <f t="shared" si="705"/>
        <v/>
      </c>
      <c r="X162" s="3" t="str">
        <f t="shared" si="706"/>
        <v/>
      </c>
      <c r="Y162" s="3">
        <f t="shared" si="707"/>
        <v>2</v>
      </c>
      <c r="Z162" s="3">
        <f t="shared" si="708"/>
        <v>2</v>
      </c>
      <c r="AA162" s="3" t="str">
        <f t="shared" si="709"/>
        <v/>
      </c>
      <c r="AB162" s="3">
        <f t="shared" si="710"/>
        <v>2</v>
      </c>
      <c r="AC162" s="49">
        <f t="shared" si="711"/>
        <v>2</v>
      </c>
      <c r="AD162" s="3" t="str">
        <f>IF($C162&lt;Data!$F$37,E162,"")</f>
        <v/>
      </c>
      <c r="AE162" s="3" t="str">
        <f>IF(AND($C162&gt;=Data!$F$37),IF($C162&lt;Data!$F$40,E162,""))</f>
        <v xml:space="preserve"> </v>
      </c>
      <c r="AF162" s="3" t="b">
        <f>IF(AND($C162&gt;=Data!$F$40),IF($C162&lt;Data!$F$43,E162,""))</f>
        <v>0</v>
      </c>
      <c r="AG162" s="3" t="b">
        <f>IF(AND($C162&gt;=Data!$F$43),IF($C162&lt;Data!$F$46,E162,""))</f>
        <v>0</v>
      </c>
      <c r="AH162" s="3" t="b">
        <f>IF(AND($C162&gt;=Data!$F$46),IF($C162&lt;Data!$F$49,E162,""))</f>
        <v>0</v>
      </c>
      <c r="AI162" s="3" t="b">
        <f>IF(AND($C162&gt;=Data!$F$49),IF($C162&lt;=Calc!$LQ$3,E162,""))</f>
        <v>0</v>
      </c>
      <c r="AJ162" s="3" t="str">
        <f t="shared" si="643"/>
        <v xml:space="preserve"> </v>
      </c>
      <c r="AK162" s="3" t="str">
        <f t="shared" si="644"/>
        <v/>
      </c>
      <c r="AL162" s="3" t="e">
        <f t="shared" si="712"/>
        <v>#NUM!</v>
      </c>
      <c r="AM162" s="3" t="str">
        <f t="shared" si="713"/>
        <v/>
      </c>
      <c r="AN162" s="3" t="str">
        <f t="shared" si="714"/>
        <v/>
      </c>
      <c r="AO162" s="3" t="str">
        <f t="shared" si="715"/>
        <v/>
      </c>
      <c r="AP162" s="3" t="str">
        <f t="shared" si="716"/>
        <v/>
      </c>
      <c r="AQ162" s="3" t="e">
        <f t="shared" si="632"/>
        <v>#NUM!</v>
      </c>
      <c r="AR162" s="3" t="e">
        <f t="shared" si="633"/>
        <v>#NUM!</v>
      </c>
      <c r="AS162" s="3" t="str">
        <f t="shared" si="634"/>
        <v/>
      </c>
      <c r="AT162" s="3" t="str">
        <f t="shared" si="717"/>
        <v/>
      </c>
      <c r="AU162" s="3" t="str">
        <f t="shared" si="718"/>
        <v/>
      </c>
      <c r="AV162" s="3" t="e">
        <f t="shared" si="719"/>
        <v>#NUM!</v>
      </c>
      <c r="AW162" s="3" t="e">
        <f t="shared" si="720"/>
        <v>#NUM!</v>
      </c>
      <c r="AX162" s="3" t="str">
        <f t="shared" si="721"/>
        <v/>
      </c>
      <c r="AY162" s="3" t="str">
        <f t="shared" si="722"/>
        <v/>
      </c>
      <c r="AZ162" s="3" t="e">
        <f t="shared" si="723"/>
        <v>#NUM!</v>
      </c>
      <c r="BA162" s="3" t="e">
        <f t="shared" si="724"/>
        <v>#NUM!</v>
      </c>
      <c r="BB162" s="3" t="str">
        <f t="shared" si="725"/>
        <v/>
      </c>
      <c r="BC162" s="3" t="e">
        <f t="shared" si="726"/>
        <v>#NUM!</v>
      </c>
      <c r="BD162" s="3" t="e">
        <f t="shared" si="727"/>
        <v>#NUM!</v>
      </c>
      <c r="BE162" s="3" t="e">
        <f t="shared" si="728"/>
        <v>#NUM!</v>
      </c>
      <c r="BF162" s="9" t="e">
        <f t="shared" si="645"/>
        <v>#N/A</v>
      </c>
      <c r="BG162" s="3" t="e">
        <f t="shared" si="646"/>
        <v>#N/A</v>
      </c>
      <c r="BH162" s="3" t="e">
        <f t="shared" si="861"/>
        <v>#N/A</v>
      </c>
      <c r="BI162" s="3" t="e">
        <f t="shared" si="729"/>
        <v>#NUM!</v>
      </c>
      <c r="BJ162" s="44" t="str">
        <f t="shared" si="730"/>
        <v/>
      </c>
      <c r="BK162" s="52">
        <f t="shared" si="647"/>
        <v>2</v>
      </c>
      <c r="BL162" s="52" t="str">
        <f t="shared" ca="1" si="835"/>
        <v xml:space="preserve"> </v>
      </c>
      <c r="BM162" s="52" t="str">
        <f t="shared" ca="1" si="836"/>
        <v xml:space="preserve"> </v>
      </c>
      <c r="BN162" s="52" t="str">
        <f t="shared" ca="1" si="836"/>
        <v xml:space="preserve"> </v>
      </c>
      <c r="BO162" s="52" t="str">
        <f t="shared" ca="1" si="836"/>
        <v xml:space="preserve"> </v>
      </c>
      <c r="BP162" s="52" t="str">
        <f t="shared" ca="1" si="831"/>
        <v xml:space="preserve"> </v>
      </c>
      <c r="BQ162" s="52" t="str">
        <f t="shared" ca="1" si="831"/>
        <v xml:space="preserve"> </v>
      </c>
      <c r="BR162" s="52" t="e">
        <f t="shared" ca="1" si="648"/>
        <v>#N/A</v>
      </c>
      <c r="BS162" s="52"/>
      <c r="BT162" s="3" t="str">
        <f t="shared" si="649"/>
        <v/>
      </c>
      <c r="BU162" s="3">
        <f t="shared" si="650"/>
        <v>0</v>
      </c>
      <c r="BV162" s="3">
        <f t="shared" si="731"/>
        <v>1</v>
      </c>
      <c r="BW162" s="3">
        <f t="shared" si="732"/>
        <v>0</v>
      </c>
      <c r="BX162" s="3" t="str">
        <f t="shared" ca="1" si="651"/>
        <v xml:space="preserve"> </v>
      </c>
      <c r="BY162" s="3" t="str">
        <f t="shared" ca="1" si="837"/>
        <v/>
      </c>
      <c r="BZ162" s="3" t="str">
        <f t="shared" ca="1" si="837"/>
        <v/>
      </c>
      <c r="CA162" s="3" t="str">
        <f t="shared" ca="1" si="837"/>
        <v/>
      </c>
      <c r="CB162" s="3" t="str">
        <f t="shared" ca="1" si="832"/>
        <v/>
      </c>
      <c r="CC162" s="3" t="str">
        <f t="shared" ca="1" si="832"/>
        <v/>
      </c>
      <c r="CD162" s="3" t="str">
        <f t="shared" ca="1" si="652"/>
        <v/>
      </c>
      <c r="CE162" s="3" t="str">
        <f t="shared" ca="1" si="653"/>
        <v/>
      </c>
      <c r="CF162" s="3" t="str">
        <f t="shared" si="654"/>
        <v/>
      </c>
      <c r="CG162" s="37" t="e">
        <f t="shared" ca="1" si="655"/>
        <v>#N/A</v>
      </c>
      <c r="CH162" s="3" t="str">
        <f t="shared" si="656"/>
        <v/>
      </c>
      <c r="CI162" s="3">
        <f t="shared" si="733"/>
        <v>0</v>
      </c>
      <c r="CJ162" s="3">
        <f t="shared" si="823"/>
        <v>1</v>
      </c>
      <c r="CK162" s="3">
        <f t="shared" si="734"/>
        <v>0</v>
      </c>
      <c r="CL162" s="3" t="str">
        <f t="shared" ca="1" si="657"/>
        <v xml:space="preserve"> </v>
      </c>
      <c r="CM162" s="3" t="str">
        <f t="shared" ca="1" si="838"/>
        <v/>
      </c>
      <c r="CN162" s="3" t="str">
        <f t="shared" ca="1" si="838"/>
        <v/>
      </c>
      <c r="CO162" s="3" t="str">
        <f t="shared" ca="1" si="838"/>
        <v/>
      </c>
      <c r="CP162" s="3" t="str">
        <f t="shared" ca="1" si="833"/>
        <v/>
      </c>
      <c r="CQ162" s="3" t="str">
        <f t="shared" ca="1" si="833"/>
        <v/>
      </c>
      <c r="CR162" s="3" t="str">
        <f t="shared" ca="1" si="735"/>
        <v/>
      </c>
      <c r="CS162" s="3" t="str">
        <f t="shared" ca="1" si="658"/>
        <v/>
      </c>
      <c r="CT162" s="3" t="str">
        <f t="shared" si="736"/>
        <v/>
      </c>
      <c r="CU162" s="37" t="e">
        <f t="shared" ca="1" si="737"/>
        <v>#N/A</v>
      </c>
      <c r="CW162" s="3" t="str">
        <f t="shared" ca="1" si="738"/>
        <v/>
      </c>
      <c r="CX162" s="3">
        <f t="shared" ca="1" si="824"/>
        <v>0</v>
      </c>
      <c r="CY162" s="2">
        <f t="shared" ca="1" si="739"/>
        <v>0</v>
      </c>
      <c r="CZ162" s="3" t="str">
        <f t="shared" ca="1" si="659"/>
        <v/>
      </c>
      <c r="DA162" s="3" t="str">
        <f t="shared" ca="1" si="660"/>
        <v/>
      </c>
      <c r="DB162" s="3" t="str">
        <f t="shared" ca="1" si="661"/>
        <v/>
      </c>
      <c r="DC162" s="3" t="str">
        <f t="shared" ca="1" si="662"/>
        <v/>
      </c>
      <c r="DD162" s="37" t="e">
        <f t="shared" ca="1" si="663"/>
        <v>#N/A</v>
      </c>
      <c r="DE162" s="3" t="str">
        <f t="shared" ca="1" si="740"/>
        <v/>
      </c>
      <c r="DF162" s="3">
        <f t="shared" ca="1" si="825"/>
        <v>0</v>
      </c>
      <c r="DG162" s="2">
        <f t="shared" ca="1" si="741"/>
        <v>0</v>
      </c>
      <c r="DH162" s="3" t="str">
        <f t="shared" ca="1" si="664"/>
        <v/>
      </c>
      <c r="DI162" s="3" t="str">
        <f t="shared" ca="1" si="862"/>
        <v/>
      </c>
      <c r="DJ162" s="3" t="str">
        <f t="shared" ca="1" si="665"/>
        <v/>
      </c>
      <c r="DK162" s="3" t="str">
        <f t="shared" ca="1" si="742"/>
        <v/>
      </c>
      <c r="DL162" s="37" t="e">
        <f t="shared" ca="1" si="666"/>
        <v>#N/A</v>
      </c>
      <c r="DN162" s="2" t="str">
        <f t="shared" si="667"/>
        <v xml:space="preserve"> </v>
      </c>
      <c r="DO162" s="3" t="str">
        <f t="shared" si="743"/>
        <v xml:space="preserve"> </v>
      </c>
      <c r="DP162" s="3" t="str">
        <f t="shared" si="744"/>
        <v xml:space="preserve"> </v>
      </c>
      <c r="DT162" s="37" t="e">
        <f t="shared" si="668"/>
        <v>#N/A</v>
      </c>
      <c r="DU162" s="7">
        <v>155</v>
      </c>
      <c r="DV162" s="7">
        <v>65</v>
      </c>
      <c r="DW162" s="7">
        <v>90</v>
      </c>
      <c r="DX162" s="7"/>
      <c r="DY162" s="7" t="e">
        <f t="shared" si="669"/>
        <v>#NUM!</v>
      </c>
      <c r="DZ162" s="7" t="e">
        <f t="shared" si="670"/>
        <v>#NUM!</v>
      </c>
      <c r="EA162" s="7" t="e">
        <f t="shared" si="671"/>
        <v>#NUM!</v>
      </c>
      <c r="EB162" s="7" t="e">
        <f t="shared" si="745"/>
        <v>#NUM!</v>
      </c>
      <c r="EC162" s="3" t="e">
        <f t="shared" si="672"/>
        <v>#NUM!</v>
      </c>
      <c r="ED162" s="3" t="str">
        <f t="shared" si="746"/>
        <v/>
      </c>
      <c r="EE162" s="3" t="e">
        <f t="shared" si="747"/>
        <v>#DIV/0!</v>
      </c>
      <c r="EF162" s="3" t="str">
        <f t="shared" si="748"/>
        <v/>
      </c>
      <c r="EG162" s="3" t="str">
        <f t="shared" si="749"/>
        <v/>
      </c>
      <c r="EH162" s="3" t="str">
        <f t="shared" si="750"/>
        <v/>
      </c>
      <c r="EI162" s="3" t="str">
        <f t="shared" si="751"/>
        <v/>
      </c>
      <c r="EJ162" s="3" t="e">
        <f t="shared" si="752"/>
        <v>#DIV/0!</v>
      </c>
      <c r="EK162" s="3" t="e">
        <f t="shared" si="753"/>
        <v>#DIV/0!</v>
      </c>
      <c r="EL162" s="3" t="str">
        <f t="shared" si="754"/>
        <v/>
      </c>
      <c r="EM162" s="3" t="str">
        <f t="shared" si="755"/>
        <v/>
      </c>
      <c r="EN162" s="3" t="str">
        <f t="shared" si="756"/>
        <v/>
      </c>
      <c r="EO162" s="3" t="e">
        <f t="shared" si="757"/>
        <v>#DIV/0!</v>
      </c>
      <c r="EP162" s="3" t="e">
        <f t="shared" si="758"/>
        <v>#DIV/0!</v>
      </c>
      <c r="EQ162" s="3" t="str">
        <f t="shared" si="759"/>
        <v/>
      </c>
      <c r="ER162" s="3" t="str">
        <f t="shared" si="760"/>
        <v/>
      </c>
      <c r="ES162" s="3" t="e">
        <f t="shared" si="761"/>
        <v>#DIV/0!</v>
      </c>
      <c r="ET162" s="3" t="e">
        <f t="shared" si="762"/>
        <v>#DIV/0!</v>
      </c>
      <c r="EU162" s="3" t="str">
        <f t="shared" si="763"/>
        <v/>
      </c>
      <c r="EV162" s="3" t="e">
        <f t="shared" si="764"/>
        <v>#DIV/0!</v>
      </c>
      <c r="EW162" s="3" t="e">
        <f t="shared" si="765"/>
        <v>#DIV/0!</v>
      </c>
      <c r="EX162" s="3" t="e">
        <f t="shared" si="766"/>
        <v>#NUM!</v>
      </c>
      <c r="EZ162" s="40">
        <f t="shared" si="673"/>
        <v>1</v>
      </c>
      <c r="FA162" s="9" t="e">
        <f t="shared" si="674"/>
        <v>#NUM!</v>
      </c>
      <c r="FB162" s="9" t="e">
        <f t="shared" si="675"/>
        <v>#N/A</v>
      </c>
      <c r="FC162" s="9" t="e">
        <f t="shared" si="676"/>
        <v>#N/A</v>
      </c>
      <c r="FD162" s="9" t="e">
        <f t="shared" si="677"/>
        <v>#N/A</v>
      </c>
      <c r="FE162" s="3" t="e">
        <f t="shared" si="767"/>
        <v>#NUM!</v>
      </c>
      <c r="FG162" s="3" t="str">
        <f t="shared" si="768"/>
        <v/>
      </c>
      <c r="FH162" s="3" t="e">
        <f t="shared" si="769"/>
        <v>#DIV/0!</v>
      </c>
      <c r="FI162" s="3" t="str">
        <f t="shared" si="770"/>
        <v/>
      </c>
      <c r="FJ162" s="3" t="str">
        <f t="shared" si="771"/>
        <v/>
      </c>
      <c r="FK162" s="3" t="str">
        <f t="shared" si="772"/>
        <v/>
      </c>
      <c r="FL162" s="3" t="str">
        <f t="shared" si="773"/>
        <v/>
      </c>
      <c r="FM162" s="3" t="e">
        <f t="shared" si="774"/>
        <v>#DIV/0!</v>
      </c>
      <c r="FN162" s="3" t="e">
        <f t="shared" si="775"/>
        <v>#DIV/0!</v>
      </c>
      <c r="FO162" s="3" t="str">
        <f t="shared" si="776"/>
        <v/>
      </c>
      <c r="FP162" s="3" t="str">
        <f t="shared" si="777"/>
        <v/>
      </c>
      <c r="FQ162" s="3" t="str">
        <f t="shared" si="778"/>
        <v/>
      </c>
      <c r="FR162" s="3" t="e">
        <f t="shared" si="779"/>
        <v>#DIV/0!</v>
      </c>
      <c r="FS162" s="3" t="e">
        <f t="shared" si="780"/>
        <v>#DIV/0!</v>
      </c>
      <c r="FT162" s="3" t="str">
        <f t="shared" si="781"/>
        <v/>
      </c>
      <c r="FU162" s="3" t="str">
        <f t="shared" si="782"/>
        <v/>
      </c>
      <c r="FV162" s="3" t="e">
        <f t="shared" si="783"/>
        <v>#DIV/0!</v>
      </c>
      <c r="FW162" s="3" t="e">
        <f t="shared" si="784"/>
        <v>#DIV/0!</v>
      </c>
      <c r="FX162" s="3" t="str">
        <f t="shared" si="785"/>
        <v/>
      </c>
      <c r="FY162" s="3" t="e">
        <f t="shared" si="786"/>
        <v>#DIV/0!</v>
      </c>
      <c r="FZ162" s="3" t="e">
        <f t="shared" si="787"/>
        <v>#DIV/0!</v>
      </c>
      <c r="GA162" s="3" t="e">
        <f t="shared" si="788"/>
        <v>#NUM!</v>
      </c>
      <c r="GB162" s="3" t="str">
        <f t="shared" si="789"/>
        <v/>
      </c>
      <c r="GC162" s="3" t="str">
        <f t="shared" si="790"/>
        <v/>
      </c>
      <c r="GD162" s="3" t="str">
        <f t="shared" si="791"/>
        <v/>
      </c>
      <c r="GE162" s="3" t="str">
        <f t="shared" si="792"/>
        <v/>
      </c>
      <c r="GF162" s="3" t="str">
        <f t="shared" si="793"/>
        <v/>
      </c>
      <c r="GG162" s="3" t="str">
        <f t="shared" si="794"/>
        <v/>
      </c>
      <c r="GI162" s="9" t="str">
        <f t="shared" si="826"/>
        <v/>
      </c>
      <c r="GJ162" s="9" t="str">
        <f t="shared" si="795"/>
        <v/>
      </c>
      <c r="GK162" s="9" t="str">
        <f t="shared" si="796"/>
        <v/>
      </c>
      <c r="GL162" s="41" t="e">
        <f t="shared" si="797"/>
        <v>#DIV/0!</v>
      </c>
      <c r="GM162" s="41" t="e">
        <f t="shared" si="798"/>
        <v>#DIV/0!</v>
      </c>
      <c r="GN162" s="41" t="e">
        <f t="shared" si="678"/>
        <v>#N/A</v>
      </c>
      <c r="GO162" s="41" t="e">
        <f t="shared" si="679"/>
        <v>#N/A</v>
      </c>
      <c r="GP162" s="3" t="e">
        <f t="shared" si="799"/>
        <v>#NUM!</v>
      </c>
      <c r="GQ162" s="55" t="e">
        <f t="shared" si="680"/>
        <v>#NUM!</v>
      </c>
      <c r="GR162" s="55" t="e">
        <f t="shared" si="681"/>
        <v>#NUM!</v>
      </c>
      <c r="GS162" s="3" t="e">
        <f t="shared" si="682"/>
        <v>#NUM!</v>
      </c>
      <c r="GT162" s="3" t="e">
        <f t="shared" si="683"/>
        <v>#NUM!</v>
      </c>
      <c r="GU162" s="3" t="e">
        <f t="shared" si="684"/>
        <v>#NUM!</v>
      </c>
      <c r="GV162" s="3" t="e">
        <f t="shared" si="685"/>
        <v>#NUM!</v>
      </c>
      <c r="GX162" s="37" t="e">
        <f t="shared" si="686"/>
        <v>#NUM!</v>
      </c>
      <c r="GZ162" s="3" t="e">
        <f t="shared" si="687"/>
        <v>#NUM!</v>
      </c>
      <c r="HA162" s="3" t="e">
        <f t="shared" ca="1" si="827"/>
        <v>#NUM!</v>
      </c>
      <c r="HB162" s="2" t="e">
        <f t="shared" ca="1" si="830"/>
        <v>#NUM!</v>
      </c>
      <c r="HC162" s="2" t="e">
        <f t="shared" ca="1" si="834"/>
        <v>#NUM!</v>
      </c>
      <c r="HD162" s="39" t="e">
        <f t="shared" ca="1" si="800"/>
        <v>#NUM!</v>
      </c>
      <c r="HF162" s="3" t="str">
        <f t="shared" si="688"/>
        <v/>
      </c>
      <c r="HG162" s="3" t="str">
        <f t="shared" si="689"/>
        <v/>
      </c>
      <c r="HH162" s="3" t="str">
        <f t="shared" ca="1" si="843"/>
        <v xml:space="preserve"> </v>
      </c>
      <c r="HI162" s="3" t="str">
        <f t="shared" ca="1" si="844"/>
        <v/>
      </c>
      <c r="HJ162" s="3" t="str">
        <f t="shared" ca="1" si="844"/>
        <v/>
      </c>
      <c r="HK162" s="3" t="str">
        <f t="shared" ca="1" si="844"/>
        <v/>
      </c>
      <c r="HL162" s="3" t="str">
        <f t="shared" ca="1" si="839"/>
        <v/>
      </c>
      <c r="HM162" s="3" t="str">
        <f t="shared" ca="1" si="839"/>
        <v/>
      </c>
      <c r="HN162" s="3" t="str">
        <f t="shared" ca="1" si="839"/>
        <v/>
      </c>
      <c r="HO162" s="3" t="str">
        <f t="shared" ca="1" si="839"/>
        <v/>
      </c>
      <c r="HP162" s="37" t="e">
        <f t="shared" ca="1" si="690"/>
        <v>#N/A</v>
      </c>
      <c r="HQ162" s="3" t="str">
        <f t="shared" ca="1" si="845"/>
        <v xml:space="preserve"> </v>
      </c>
      <c r="HR162" s="3" t="str">
        <f t="shared" ca="1" si="846"/>
        <v/>
      </c>
      <c r="HS162" s="3" t="str">
        <f t="shared" ca="1" si="846"/>
        <v/>
      </c>
      <c r="HT162" s="3" t="str">
        <f t="shared" ca="1" si="846"/>
        <v/>
      </c>
      <c r="HU162" s="3" t="str">
        <f t="shared" ca="1" si="840"/>
        <v/>
      </c>
      <c r="HV162" s="3" t="str">
        <f t="shared" ca="1" si="840"/>
        <v/>
      </c>
      <c r="HW162" s="3" t="str">
        <f t="shared" ca="1" si="840"/>
        <v/>
      </c>
      <c r="HX162" s="3" t="str">
        <f t="shared" ca="1" si="840"/>
        <v/>
      </c>
      <c r="HY162" s="37" t="e">
        <f t="shared" ca="1" si="691"/>
        <v>#N/A</v>
      </c>
      <c r="IA162" s="3" t="e">
        <f t="shared" ca="1" si="801"/>
        <v>#NUM!</v>
      </c>
      <c r="IB162" s="3" t="e">
        <f t="shared" ca="1" si="828"/>
        <v>#NUM!</v>
      </c>
      <c r="IC162" s="2" t="e">
        <f t="shared" ca="1" si="802"/>
        <v>#NUM!</v>
      </c>
      <c r="ID162" s="37" t="e">
        <f t="shared" ca="1" si="692"/>
        <v>#NUM!</v>
      </c>
      <c r="IE162" s="3" t="e">
        <f t="shared" ca="1" si="803"/>
        <v>#NUM!</v>
      </c>
      <c r="IF162" s="3" t="e">
        <f t="shared" ca="1" si="804"/>
        <v>#NUM!</v>
      </c>
      <c r="IG162" s="2" t="e">
        <f t="shared" ca="1" si="805"/>
        <v>#NUM!</v>
      </c>
      <c r="IH162" s="37" t="e">
        <f t="shared" ca="1" si="693"/>
        <v>#NUM!</v>
      </c>
      <c r="II162" s="3" t="e">
        <f t="shared" si="806"/>
        <v>#N/A</v>
      </c>
      <c r="IJ162" s="3" t="e">
        <f t="shared" si="807"/>
        <v>#N/A</v>
      </c>
      <c r="IK162" s="3" t="e">
        <f t="shared" ca="1" si="857"/>
        <v>#N/A</v>
      </c>
      <c r="IL162" s="3" t="e">
        <f t="shared" ca="1" si="858"/>
        <v>#N/A</v>
      </c>
      <c r="IM162" s="3" t="e">
        <f t="shared" ca="1" si="858"/>
        <v>#N/A</v>
      </c>
      <c r="IN162" s="3" t="e">
        <f t="shared" ca="1" si="858"/>
        <v>#N/A</v>
      </c>
      <c r="IO162" s="3" t="e">
        <f t="shared" ca="1" si="851"/>
        <v>#N/A</v>
      </c>
      <c r="IP162" s="3" t="e">
        <f t="shared" ca="1" si="851"/>
        <v>#N/A</v>
      </c>
      <c r="IQ162" s="3" t="e">
        <f t="shared" ca="1" si="851"/>
        <v>#N/A</v>
      </c>
      <c r="IR162" s="3" t="e">
        <f t="shared" ca="1" si="851"/>
        <v>#N/A</v>
      </c>
      <c r="IS162" s="3" t="e">
        <f t="shared" ca="1" si="852"/>
        <v>#N/A</v>
      </c>
      <c r="IT162" s="3" t="e">
        <f t="shared" ca="1" si="852"/>
        <v>#N/A</v>
      </c>
      <c r="IU162" s="3" t="e">
        <f t="shared" ca="1" si="852"/>
        <v>#N/A</v>
      </c>
      <c r="IV162" s="3" t="e">
        <f t="shared" ca="1" si="852"/>
        <v>#N/A</v>
      </c>
      <c r="IW162" s="3" t="e">
        <f t="shared" ca="1" si="853"/>
        <v>#N/A</v>
      </c>
      <c r="IX162" s="3" t="e">
        <f t="shared" ca="1" si="853"/>
        <v>#N/A</v>
      </c>
      <c r="IY162" s="3" t="e">
        <f t="shared" ca="1" si="853"/>
        <v>#N/A</v>
      </c>
      <c r="IZ162" s="37" t="e">
        <f t="shared" ca="1" si="694"/>
        <v>#N/A</v>
      </c>
      <c r="JB162" s="3" t="str">
        <f t="shared" si="808"/>
        <v/>
      </c>
      <c r="JC162" s="55" t="e">
        <f t="shared" si="695"/>
        <v>#NUM!</v>
      </c>
      <c r="JD162" s="41" t="e">
        <f t="shared" si="809"/>
        <v>#NUM!</v>
      </c>
      <c r="JE162" s="41" t="e">
        <f t="shared" si="810"/>
        <v>#NUM!</v>
      </c>
      <c r="JF162" s="3" t="e">
        <f t="shared" si="811"/>
        <v>#NUM!</v>
      </c>
      <c r="JG162" s="41" t="e">
        <f t="shared" si="812"/>
        <v>#NUM!</v>
      </c>
      <c r="JH162" s="41" t="e">
        <f t="shared" si="813"/>
        <v>#NUM!</v>
      </c>
      <c r="JJ162" s="37" t="e">
        <f t="shared" si="814"/>
        <v>#NUM!</v>
      </c>
      <c r="JL162" s="3" t="e">
        <f t="shared" si="815"/>
        <v>#NUM!</v>
      </c>
      <c r="JM162" s="3" t="e">
        <f t="shared" ca="1" si="829"/>
        <v>#NUM!</v>
      </c>
      <c r="JP162" s="37" t="e">
        <f t="shared" ca="1" si="816"/>
        <v>#NUM!</v>
      </c>
      <c r="JR162" s="37" t="str">
        <f t="shared" si="817"/>
        <v/>
      </c>
      <c r="JS162" s="3" t="str">
        <f t="shared" si="818"/>
        <v/>
      </c>
      <c r="JT162" s="3" t="str">
        <f t="shared" ca="1" si="847"/>
        <v xml:space="preserve"> </v>
      </c>
      <c r="JU162" s="3" t="str">
        <f t="shared" ca="1" si="848"/>
        <v/>
      </c>
      <c r="JV162" s="3" t="str">
        <f t="shared" ca="1" si="848"/>
        <v/>
      </c>
      <c r="JW162" s="3" t="str">
        <f t="shared" ca="1" si="848"/>
        <v/>
      </c>
      <c r="JX162" s="3" t="str">
        <f t="shared" ca="1" si="841"/>
        <v/>
      </c>
      <c r="JY162" s="3" t="str">
        <f t="shared" ca="1" si="841"/>
        <v/>
      </c>
      <c r="JZ162" s="3" t="str">
        <f t="shared" ca="1" si="841"/>
        <v/>
      </c>
      <c r="KA162" s="3" t="str">
        <f t="shared" ca="1" si="841"/>
        <v/>
      </c>
      <c r="KB162" s="3" t="e">
        <f t="shared" ca="1" si="819"/>
        <v>#N/A</v>
      </c>
      <c r="KC162" s="3" t="str">
        <f t="shared" ca="1" si="849"/>
        <v xml:space="preserve"> </v>
      </c>
      <c r="KD162" s="3" t="str">
        <f t="shared" ca="1" si="850"/>
        <v/>
      </c>
      <c r="KE162" s="3" t="str">
        <f t="shared" ca="1" si="850"/>
        <v/>
      </c>
      <c r="KF162" s="3" t="str">
        <f t="shared" ca="1" si="850"/>
        <v/>
      </c>
      <c r="KG162" s="3" t="str">
        <f t="shared" ca="1" si="842"/>
        <v/>
      </c>
      <c r="KH162" s="3" t="str">
        <f t="shared" ca="1" si="842"/>
        <v/>
      </c>
      <c r="KI162" s="3" t="str">
        <f t="shared" ca="1" si="842"/>
        <v/>
      </c>
      <c r="KJ162" s="3" t="str">
        <f t="shared" ca="1" si="842"/>
        <v/>
      </c>
      <c r="KK162" s="3" t="e">
        <f t="shared" ca="1" si="820"/>
        <v>#N/A</v>
      </c>
      <c r="KU162" s="3" t="e">
        <f t="shared" si="821"/>
        <v>#NUM!</v>
      </c>
      <c r="KV162" s="3" t="e">
        <f t="shared" si="822"/>
        <v>#NUM!</v>
      </c>
      <c r="KW162" s="3" t="e">
        <f t="shared" ca="1" si="859"/>
        <v>#NUM!</v>
      </c>
      <c r="KX162" s="3" t="e">
        <f t="shared" ca="1" si="860"/>
        <v>#NUM!</v>
      </c>
      <c r="KY162" s="3" t="e">
        <f t="shared" ca="1" si="860"/>
        <v>#NUM!</v>
      </c>
      <c r="KZ162" s="3" t="e">
        <f t="shared" ca="1" si="860"/>
        <v>#NUM!</v>
      </c>
      <c r="LA162" s="3" t="e">
        <f t="shared" ca="1" si="854"/>
        <v>#NUM!</v>
      </c>
      <c r="LB162" s="3" t="e">
        <f t="shared" ca="1" si="854"/>
        <v>#NUM!</v>
      </c>
      <c r="LC162" s="3" t="e">
        <f t="shared" ca="1" si="854"/>
        <v>#NUM!</v>
      </c>
      <c r="LD162" s="3" t="e">
        <f t="shared" ca="1" si="854"/>
        <v>#NUM!</v>
      </c>
      <c r="LE162" s="3" t="e">
        <f t="shared" ca="1" si="855"/>
        <v>#NUM!</v>
      </c>
      <c r="LF162" s="3" t="e">
        <f t="shared" ca="1" si="855"/>
        <v>#NUM!</v>
      </c>
      <c r="LG162" s="3" t="e">
        <f t="shared" ca="1" si="855"/>
        <v>#NUM!</v>
      </c>
      <c r="LH162" s="3" t="e">
        <f t="shared" ca="1" si="855"/>
        <v>#NUM!</v>
      </c>
      <c r="LI162" s="3" t="e">
        <f t="shared" ca="1" si="856"/>
        <v>#NUM!</v>
      </c>
      <c r="LJ162" s="3" t="e">
        <f t="shared" ca="1" si="856"/>
        <v>#NUM!</v>
      </c>
      <c r="LK162" s="3" t="e">
        <f t="shared" ca="1" si="856"/>
        <v>#NUM!</v>
      </c>
      <c r="LL162" s="37" t="e">
        <f t="shared" ca="1" si="696"/>
        <v>#NUM!</v>
      </c>
    </row>
    <row r="163" spans="1:324" s="3" customFormat="1">
      <c r="A163" s="42" t="e">
        <f>IF(D163="","",Data!C171)</f>
        <v>#N/A</v>
      </c>
      <c r="B163" s="5" t="e">
        <f>IF(D163="","",Data!B171)</f>
        <v>#N/A</v>
      </c>
      <c r="C163" s="3">
        <v>155</v>
      </c>
      <c r="D163" s="3" t="e">
        <f>IF(Data!C171="", NA(), Data!C171)</f>
        <v>#N/A</v>
      </c>
      <c r="E163" s="3" t="str">
        <f>IF(Data!C171="", " ", Data!D171)</f>
        <v xml:space="preserve"> </v>
      </c>
      <c r="F163" s="3" t="str">
        <f>IF(E163=" "," ",Data!F$26)</f>
        <v xml:space="preserve"> </v>
      </c>
      <c r="G163" s="3" t="str">
        <f>IF($C163&lt;Data!$F$37,"x"," ")</f>
        <v xml:space="preserve"> </v>
      </c>
      <c r="H163" s="3" t="e">
        <f>IF(I163="",#REF!,I163)</f>
        <v>#N/A</v>
      </c>
      <c r="I163" s="2" t="e">
        <f t="shared" si="697"/>
        <v>#N/A</v>
      </c>
      <c r="J163" s="3" t="str">
        <f>IF(AND(Data!$F$37&lt;&gt;""),IF(AD163=$E163,1,""))</f>
        <v/>
      </c>
      <c r="K163" s="3">
        <f>IF(AND(Data!$F$40&lt;&gt;""),IF(AE163=$E163,2,""))</f>
        <v>2</v>
      </c>
      <c r="L163" s="3" t="str">
        <f>IF(AND(Data!$F$43&lt;&gt;""),IF(AF163=$E163,3,""))</f>
        <v/>
      </c>
      <c r="M163" s="3" t="str">
        <f>IF(AND(Data!$F$46&lt;&gt;""),IF(AG163=$E163,4,""))</f>
        <v/>
      </c>
      <c r="N163" s="3" t="str">
        <f>IF(AND(Data!$F$49&lt;&gt;""),IF(AH163=$E163,5,""))</f>
        <v/>
      </c>
      <c r="O163" s="3" t="str">
        <f>IF(AND(Calc!$LQ$3&lt;&gt;""),IF(AI163=$E163,6,""))</f>
        <v/>
      </c>
      <c r="P163" s="3">
        <f t="shared" si="698"/>
        <v>2</v>
      </c>
      <c r="Q163" s="3">
        <f t="shared" si="699"/>
        <v>2</v>
      </c>
      <c r="R163" s="3" t="str">
        <f t="shared" si="700"/>
        <v/>
      </c>
      <c r="S163" s="3" t="str">
        <f t="shared" si="701"/>
        <v/>
      </c>
      <c r="T163" s="3" t="str">
        <f t="shared" si="702"/>
        <v/>
      </c>
      <c r="U163" s="3">
        <f t="shared" si="703"/>
        <v>2</v>
      </c>
      <c r="V163" s="3">
        <f t="shared" si="704"/>
        <v>2</v>
      </c>
      <c r="W163" s="3" t="str">
        <f t="shared" si="705"/>
        <v/>
      </c>
      <c r="X163" s="3" t="str">
        <f t="shared" si="706"/>
        <v/>
      </c>
      <c r="Y163" s="3">
        <f t="shared" si="707"/>
        <v>2</v>
      </c>
      <c r="Z163" s="3">
        <f t="shared" si="708"/>
        <v>2</v>
      </c>
      <c r="AA163" s="3" t="str">
        <f t="shared" si="709"/>
        <v/>
      </c>
      <c r="AB163" s="3">
        <f t="shared" si="710"/>
        <v>2</v>
      </c>
      <c r="AC163" s="49">
        <f t="shared" si="711"/>
        <v>2</v>
      </c>
      <c r="AD163" s="3" t="str">
        <f>IF($C163&lt;Data!$F$37,E163,"")</f>
        <v/>
      </c>
      <c r="AE163" s="3" t="str">
        <f>IF(AND($C163&gt;=Data!$F$37),IF($C163&lt;Data!$F$40,E163,""))</f>
        <v xml:space="preserve"> </v>
      </c>
      <c r="AF163" s="3" t="b">
        <f>IF(AND($C163&gt;=Data!$F$40),IF($C163&lt;Data!$F$43,E163,""))</f>
        <v>0</v>
      </c>
      <c r="AG163" s="3" t="b">
        <f>IF(AND($C163&gt;=Data!$F$43),IF($C163&lt;Data!$F$46,E163,""))</f>
        <v>0</v>
      </c>
      <c r="AH163" s="3" t="b">
        <f>IF(AND($C163&gt;=Data!$F$46),IF($C163&lt;Data!$F$49,E163,""))</f>
        <v>0</v>
      </c>
      <c r="AI163" s="3" t="b">
        <f>IF(AND($C163&gt;=Data!$F$49),IF($C163&lt;=Calc!$LQ$3,E163,""))</f>
        <v>0</v>
      </c>
      <c r="AJ163" s="3" t="str">
        <f t="shared" si="643"/>
        <v xml:space="preserve"> </v>
      </c>
      <c r="AK163" s="3" t="str">
        <f t="shared" si="644"/>
        <v/>
      </c>
      <c r="AL163" s="3" t="e">
        <f t="shared" si="712"/>
        <v>#NUM!</v>
      </c>
      <c r="AM163" s="3" t="str">
        <f t="shared" si="713"/>
        <v/>
      </c>
      <c r="AN163" s="3" t="str">
        <f t="shared" si="714"/>
        <v/>
      </c>
      <c r="AO163" s="3" t="str">
        <f t="shared" si="715"/>
        <v/>
      </c>
      <c r="AP163" s="3" t="str">
        <f t="shared" si="716"/>
        <v/>
      </c>
      <c r="AQ163" s="3" t="e">
        <f t="shared" si="632"/>
        <v>#NUM!</v>
      </c>
      <c r="AR163" s="3" t="e">
        <f t="shared" si="633"/>
        <v>#NUM!</v>
      </c>
      <c r="AS163" s="3" t="str">
        <f t="shared" si="634"/>
        <v/>
      </c>
      <c r="AT163" s="3" t="str">
        <f t="shared" si="717"/>
        <v/>
      </c>
      <c r="AU163" s="3" t="str">
        <f t="shared" si="718"/>
        <v/>
      </c>
      <c r="AV163" s="3" t="e">
        <f t="shared" si="719"/>
        <v>#NUM!</v>
      </c>
      <c r="AW163" s="3" t="e">
        <f t="shared" si="720"/>
        <v>#NUM!</v>
      </c>
      <c r="AX163" s="3" t="str">
        <f t="shared" si="721"/>
        <v/>
      </c>
      <c r="AY163" s="3" t="str">
        <f t="shared" si="722"/>
        <v/>
      </c>
      <c r="AZ163" s="3" t="e">
        <f t="shared" si="723"/>
        <v>#NUM!</v>
      </c>
      <c r="BA163" s="3" t="e">
        <f t="shared" si="724"/>
        <v>#NUM!</v>
      </c>
      <c r="BB163" s="3" t="str">
        <f t="shared" si="725"/>
        <v/>
      </c>
      <c r="BC163" s="3" t="e">
        <f t="shared" si="726"/>
        <v>#NUM!</v>
      </c>
      <c r="BD163" s="3" t="e">
        <f t="shared" si="727"/>
        <v>#NUM!</v>
      </c>
      <c r="BE163" s="3" t="e">
        <f t="shared" si="728"/>
        <v>#NUM!</v>
      </c>
      <c r="BF163" s="9" t="e">
        <f t="shared" si="645"/>
        <v>#N/A</v>
      </c>
      <c r="BG163" s="3" t="e">
        <f t="shared" si="646"/>
        <v>#N/A</v>
      </c>
      <c r="BH163" s="3" t="e">
        <f t="shared" si="861"/>
        <v>#N/A</v>
      </c>
      <c r="BI163" s="3" t="e">
        <f t="shared" si="729"/>
        <v>#NUM!</v>
      </c>
      <c r="BJ163" s="44" t="str">
        <f t="shared" si="730"/>
        <v/>
      </c>
      <c r="BK163" s="52">
        <f t="shared" si="647"/>
        <v>2</v>
      </c>
      <c r="BL163" s="52" t="str">
        <f t="shared" ca="1" si="835"/>
        <v xml:space="preserve"> </v>
      </c>
      <c r="BM163" s="52" t="str">
        <f t="shared" ca="1" si="836"/>
        <v xml:space="preserve"> </v>
      </c>
      <c r="BN163" s="52" t="str">
        <f t="shared" ca="1" si="836"/>
        <v xml:space="preserve"> </v>
      </c>
      <c r="BO163" s="52" t="str">
        <f t="shared" ca="1" si="836"/>
        <v xml:space="preserve"> </v>
      </c>
      <c r="BP163" s="52" t="str">
        <f t="shared" ca="1" si="831"/>
        <v xml:space="preserve"> </v>
      </c>
      <c r="BQ163" s="52" t="str">
        <f t="shared" ca="1" si="831"/>
        <v xml:space="preserve"> </v>
      </c>
      <c r="BR163" s="52" t="e">
        <f t="shared" ca="1" si="648"/>
        <v>#N/A</v>
      </c>
      <c r="BS163" s="52"/>
      <c r="BT163" s="3" t="str">
        <f t="shared" si="649"/>
        <v/>
      </c>
      <c r="BU163" s="3">
        <f t="shared" si="650"/>
        <v>0</v>
      </c>
      <c r="BV163" s="3">
        <f t="shared" si="731"/>
        <v>1</v>
      </c>
      <c r="BW163" s="3">
        <f t="shared" si="732"/>
        <v>0</v>
      </c>
      <c r="BX163" s="3" t="str">
        <f t="shared" ca="1" si="651"/>
        <v xml:space="preserve"> </v>
      </c>
      <c r="BY163" s="3" t="str">
        <f t="shared" ca="1" si="837"/>
        <v/>
      </c>
      <c r="BZ163" s="3" t="str">
        <f t="shared" ca="1" si="837"/>
        <v/>
      </c>
      <c r="CA163" s="3" t="str">
        <f t="shared" ca="1" si="837"/>
        <v/>
      </c>
      <c r="CB163" s="3" t="str">
        <f t="shared" ca="1" si="832"/>
        <v/>
      </c>
      <c r="CC163" s="3" t="str">
        <f t="shared" ca="1" si="832"/>
        <v/>
      </c>
      <c r="CD163" s="3" t="str">
        <f t="shared" ca="1" si="652"/>
        <v/>
      </c>
      <c r="CE163" s="3" t="str">
        <f t="shared" ca="1" si="653"/>
        <v/>
      </c>
      <c r="CF163" s="3" t="str">
        <f t="shared" si="654"/>
        <v/>
      </c>
      <c r="CG163" s="37" t="e">
        <f t="shared" ca="1" si="655"/>
        <v>#N/A</v>
      </c>
      <c r="CH163" s="3" t="str">
        <f t="shared" si="656"/>
        <v/>
      </c>
      <c r="CI163" s="3">
        <f t="shared" si="733"/>
        <v>0</v>
      </c>
      <c r="CJ163" s="3">
        <f t="shared" si="823"/>
        <v>1</v>
      </c>
      <c r="CK163" s="3">
        <f t="shared" si="734"/>
        <v>0</v>
      </c>
      <c r="CL163" s="3" t="str">
        <f t="shared" ca="1" si="657"/>
        <v xml:space="preserve"> </v>
      </c>
      <c r="CM163" s="3" t="str">
        <f t="shared" ca="1" si="838"/>
        <v/>
      </c>
      <c r="CN163" s="3" t="str">
        <f t="shared" ca="1" si="838"/>
        <v/>
      </c>
      <c r="CO163" s="3" t="str">
        <f t="shared" ca="1" si="838"/>
        <v/>
      </c>
      <c r="CP163" s="3" t="str">
        <f t="shared" ca="1" si="833"/>
        <v/>
      </c>
      <c r="CQ163" s="3" t="str">
        <f t="shared" ca="1" si="833"/>
        <v/>
      </c>
      <c r="CR163" s="3" t="str">
        <f t="shared" ca="1" si="735"/>
        <v/>
      </c>
      <c r="CS163" s="3" t="str">
        <f t="shared" ca="1" si="658"/>
        <v/>
      </c>
      <c r="CT163" s="3" t="str">
        <f t="shared" si="736"/>
        <v/>
      </c>
      <c r="CU163" s="37" t="e">
        <f t="shared" ca="1" si="737"/>
        <v>#N/A</v>
      </c>
      <c r="CW163" s="3" t="str">
        <f t="shared" ca="1" si="738"/>
        <v/>
      </c>
      <c r="CX163" s="3">
        <f t="shared" ca="1" si="824"/>
        <v>0</v>
      </c>
      <c r="CY163" s="2">
        <f t="shared" ca="1" si="739"/>
        <v>0</v>
      </c>
      <c r="CZ163" s="3" t="str">
        <f t="shared" ca="1" si="659"/>
        <v/>
      </c>
      <c r="DA163" s="3" t="str">
        <f t="shared" ca="1" si="660"/>
        <v/>
      </c>
      <c r="DB163" s="3" t="str">
        <f t="shared" ca="1" si="661"/>
        <v/>
      </c>
      <c r="DC163" s="3" t="str">
        <f t="shared" ca="1" si="662"/>
        <v/>
      </c>
      <c r="DD163" s="37" t="e">
        <f t="shared" ca="1" si="663"/>
        <v>#N/A</v>
      </c>
      <c r="DE163" s="3" t="str">
        <f t="shared" ca="1" si="740"/>
        <v/>
      </c>
      <c r="DF163" s="3">
        <f t="shared" ca="1" si="825"/>
        <v>0</v>
      </c>
      <c r="DG163" s="2">
        <f t="shared" ca="1" si="741"/>
        <v>0</v>
      </c>
      <c r="DH163" s="3" t="str">
        <f t="shared" ca="1" si="664"/>
        <v/>
      </c>
      <c r="DI163" s="3" t="str">
        <f t="shared" ca="1" si="862"/>
        <v/>
      </c>
      <c r="DJ163" s="3" t="str">
        <f t="shared" ca="1" si="665"/>
        <v/>
      </c>
      <c r="DK163" s="3" t="str">
        <f t="shared" ca="1" si="742"/>
        <v/>
      </c>
      <c r="DL163" s="37" t="e">
        <f t="shared" ca="1" si="666"/>
        <v>#N/A</v>
      </c>
      <c r="DN163" s="2" t="str">
        <f t="shared" si="667"/>
        <v xml:space="preserve"> </v>
      </c>
      <c r="DO163" s="3" t="str">
        <f t="shared" si="743"/>
        <v xml:space="preserve"> </v>
      </c>
      <c r="DP163" s="3" t="str">
        <f t="shared" si="744"/>
        <v xml:space="preserve"> </v>
      </c>
      <c r="DT163" s="37" t="e">
        <f t="shared" si="668"/>
        <v>#N/A</v>
      </c>
      <c r="DU163" s="7">
        <v>156</v>
      </c>
      <c r="DV163" s="7">
        <v>66</v>
      </c>
      <c r="DW163" s="7">
        <v>91</v>
      </c>
      <c r="DX163" s="7"/>
      <c r="DY163" s="7" t="e">
        <f t="shared" si="669"/>
        <v>#NUM!</v>
      </c>
      <c r="DZ163" s="7" t="e">
        <f t="shared" si="670"/>
        <v>#NUM!</v>
      </c>
      <c r="EA163" s="7" t="e">
        <f t="shared" si="671"/>
        <v>#NUM!</v>
      </c>
      <c r="EB163" s="7" t="e">
        <f t="shared" si="745"/>
        <v>#NUM!</v>
      </c>
      <c r="EC163" s="3" t="e">
        <f t="shared" si="672"/>
        <v>#NUM!</v>
      </c>
      <c r="ED163" s="3" t="str">
        <f t="shared" si="746"/>
        <v/>
      </c>
      <c r="EE163" s="3" t="e">
        <f t="shared" si="747"/>
        <v>#DIV/0!</v>
      </c>
      <c r="EF163" s="3" t="str">
        <f t="shared" si="748"/>
        <v/>
      </c>
      <c r="EG163" s="3" t="str">
        <f t="shared" si="749"/>
        <v/>
      </c>
      <c r="EH163" s="3" t="str">
        <f t="shared" si="750"/>
        <v/>
      </c>
      <c r="EI163" s="3" t="str">
        <f t="shared" si="751"/>
        <v/>
      </c>
      <c r="EJ163" s="3" t="e">
        <f t="shared" si="752"/>
        <v>#DIV/0!</v>
      </c>
      <c r="EK163" s="3" t="e">
        <f t="shared" si="753"/>
        <v>#DIV/0!</v>
      </c>
      <c r="EL163" s="3" t="str">
        <f t="shared" si="754"/>
        <v/>
      </c>
      <c r="EM163" s="3" t="str">
        <f t="shared" si="755"/>
        <v/>
      </c>
      <c r="EN163" s="3" t="str">
        <f t="shared" si="756"/>
        <v/>
      </c>
      <c r="EO163" s="3" t="e">
        <f t="shared" si="757"/>
        <v>#DIV/0!</v>
      </c>
      <c r="EP163" s="3" t="e">
        <f t="shared" si="758"/>
        <v>#DIV/0!</v>
      </c>
      <c r="EQ163" s="3" t="str">
        <f t="shared" si="759"/>
        <v/>
      </c>
      <c r="ER163" s="3" t="str">
        <f t="shared" si="760"/>
        <v/>
      </c>
      <c r="ES163" s="3" t="e">
        <f t="shared" si="761"/>
        <v>#DIV/0!</v>
      </c>
      <c r="ET163" s="3" t="e">
        <f t="shared" si="762"/>
        <v>#DIV/0!</v>
      </c>
      <c r="EU163" s="3" t="str">
        <f t="shared" si="763"/>
        <v/>
      </c>
      <c r="EV163" s="3" t="e">
        <f t="shared" si="764"/>
        <v>#DIV/0!</v>
      </c>
      <c r="EW163" s="3" t="e">
        <f t="shared" si="765"/>
        <v>#DIV/0!</v>
      </c>
      <c r="EX163" s="3" t="e">
        <f t="shared" si="766"/>
        <v>#NUM!</v>
      </c>
      <c r="EZ163" s="40">
        <f t="shared" si="673"/>
        <v>1</v>
      </c>
      <c r="FA163" s="9" t="e">
        <f t="shared" si="674"/>
        <v>#NUM!</v>
      </c>
      <c r="FB163" s="9" t="e">
        <f t="shared" si="675"/>
        <v>#N/A</v>
      </c>
      <c r="FC163" s="9" t="e">
        <f t="shared" si="676"/>
        <v>#N/A</v>
      </c>
      <c r="FD163" s="9" t="e">
        <f t="shared" si="677"/>
        <v>#N/A</v>
      </c>
      <c r="FE163" s="3" t="e">
        <f t="shared" si="767"/>
        <v>#NUM!</v>
      </c>
      <c r="FG163" s="3" t="str">
        <f t="shared" si="768"/>
        <v/>
      </c>
      <c r="FH163" s="3" t="e">
        <f t="shared" si="769"/>
        <v>#DIV/0!</v>
      </c>
      <c r="FI163" s="3" t="str">
        <f t="shared" si="770"/>
        <v/>
      </c>
      <c r="FJ163" s="3" t="str">
        <f t="shared" si="771"/>
        <v/>
      </c>
      <c r="FK163" s="3" t="str">
        <f t="shared" si="772"/>
        <v/>
      </c>
      <c r="FL163" s="3" t="str">
        <f t="shared" si="773"/>
        <v/>
      </c>
      <c r="FM163" s="3" t="e">
        <f t="shared" si="774"/>
        <v>#DIV/0!</v>
      </c>
      <c r="FN163" s="3" t="e">
        <f t="shared" si="775"/>
        <v>#DIV/0!</v>
      </c>
      <c r="FO163" s="3" t="str">
        <f t="shared" si="776"/>
        <v/>
      </c>
      <c r="FP163" s="3" t="str">
        <f t="shared" si="777"/>
        <v/>
      </c>
      <c r="FQ163" s="3" t="str">
        <f t="shared" si="778"/>
        <v/>
      </c>
      <c r="FR163" s="3" t="e">
        <f t="shared" si="779"/>
        <v>#DIV/0!</v>
      </c>
      <c r="FS163" s="3" t="e">
        <f t="shared" si="780"/>
        <v>#DIV/0!</v>
      </c>
      <c r="FT163" s="3" t="str">
        <f t="shared" si="781"/>
        <v/>
      </c>
      <c r="FU163" s="3" t="str">
        <f t="shared" si="782"/>
        <v/>
      </c>
      <c r="FV163" s="3" t="e">
        <f t="shared" si="783"/>
        <v>#DIV/0!</v>
      </c>
      <c r="FW163" s="3" t="e">
        <f t="shared" si="784"/>
        <v>#DIV/0!</v>
      </c>
      <c r="FX163" s="3" t="str">
        <f t="shared" si="785"/>
        <v/>
      </c>
      <c r="FY163" s="3" t="e">
        <f t="shared" si="786"/>
        <v>#DIV/0!</v>
      </c>
      <c r="FZ163" s="3" t="e">
        <f t="shared" si="787"/>
        <v>#DIV/0!</v>
      </c>
      <c r="GA163" s="3" t="e">
        <f t="shared" si="788"/>
        <v>#NUM!</v>
      </c>
      <c r="GB163" s="3" t="str">
        <f t="shared" si="789"/>
        <v/>
      </c>
      <c r="GC163" s="3" t="str">
        <f t="shared" si="790"/>
        <v/>
      </c>
      <c r="GD163" s="3" t="str">
        <f t="shared" si="791"/>
        <v/>
      </c>
      <c r="GE163" s="3" t="str">
        <f t="shared" si="792"/>
        <v/>
      </c>
      <c r="GF163" s="3" t="str">
        <f t="shared" si="793"/>
        <v/>
      </c>
      <c r="GG163" s="3" t="str">
        <f t="shared" si="794"/>
        <v/>
      </c>
      <c r="GI163" s="9" t="str">
        <f t="shared" si="826"/>
        <v/>
      </c>
      <c r="GJ163" s="9" t="str">
        <f t="shared" si="795"/>
        <v/>
      </c>
      <c r="GK163" s="9" t="str">
        <f t="shared" si="796"/>
        <v/>
      </c>
      <c r="GL163" s="41" t="e">
        <f t="shared" si="797"/>
        <v>#DIV/0!</v>
      </c>
      <c r="GM163" s="41" t="e">
        <f t="shared" si="798"/>
        <v>#DIV/0!</v>
      </c>
      <c r="GN163" s="41" t="e">
        <f t="shared" si="678"/>
        <v>#N/A</v>
      </c>
      <c r="GO163" s="41" t="e">
        <f t="shared" si="679"/>
        <v>#N/A</v>
      </c>
      <c r="GP163" s="3" t="e">
        <f t="shared" si="799"/>
        <v>#NUM!</v>
      </c>
      <c r="GQ163" s="55" t="e">
        <f t="shared" si="680"/>
        <v>#NUM!</v>
      </c>
      <c r="GR163" s="55" t="e">
        <f t="shared" si="681"/>
        <v>#NUM!</v>
      </c>
      <c r="GS163" s="3" t="e">
        <f t="shared" si="682"/>
        <v>#NUM!</v>
      </c>
      <c r="GT163" s="3" t="e">
        <f t="shared" si="683"/>
        <v>#NUM!</v>
      </c>
      <c r="GU163" s="3" t="e">
        <f t="shared" si="684"/>
        <v>#NUM!</v>
      </c>
      <c r="GV163" s="3" t="e">
        <f t="shared" si="685"/>
        <v>#NUM!</v>
      </c>
      <c r="GX163" s="37" t="e">
        <f t="shared" si="686"/>
        <v>#NUM!</v>
      </c>
      <c r="GZ163" s="3" t="e">
        <f t="shared" si="687"/>
        <v>#NUM!</v>
      </c>
      <c r="HA163" s="3" t="e">
        <f t="shared" ca="1" si="827"/>
        <v>#NUM!</v>
      </c>
      <c r="HB163" s="2" t="e">
        <f t="shared" ca="1" si="830"/>
        <v>#NUM!</v>
      </c>
      <c r="HC163" s="2" t="e">
        <f t="shared" ca="1" si="834"/>
        <v>#NUM!</v>
      </c>
      <c r="HD163" s="39" t="e">
        <f t="shared" ca="1" si="800"/>
        <v>#NUM!</v>
      </c>
      <c r="HF163" s="3" t="str">
        <f t="shared" si="688"/>
        <v/>
      </c>
      <c r="HG163" s="3" t="str">
        <f t="shared" si="689"/>
        <v/>
      </c>
      <c r="HH163" s="3" t="str">
        <f t="shared" ca="1" si="843"/>
        <v xml:space="preserve"> </v>
      </c>
      <c r="HI163" s="3" t="str">
        <f t="shared" ca="1" si="844"/>
        <v/>
      </c>
      <c r="HJ163" s="3" t="str">
        <f t="shared" ca="1" si="844"/>
        <v/>
      </c>
      <c r="HK163" s="3" t="str">
        <f t="shared" ca="1" si="844"/>
        <v/>
      </c>
      <c r="HL163" s="3" t="str">
        <f t="shared" ca="1" si="839"/>
        <v/>
      </c>
      <c r="HM163" s="3" t="str">
        <f t="shared" ca="1" si="839"/>
        <v/>
      </c>
      <c r="HN163" s="3" t="str">
        <f t="shared" ca="1" si="839"/>
        <v/>
      </c>
      <c r="HO163" s="3" t="str">
        <f t="shared" ca="1" si="839"/>
        <v/>
      </c>
      <c r="HP163" s="37" t="e">
        <f t="shared" ca="1" si="690"/>
        <v>#N/A</v>
      </c>
      <c r="HQ163" s="3" t="str">
        <f t="shared" ca="1" si="845"/>
        <v xml:space="preserve"> </v>
      </c>
      <c r="HR163" s="3" t="str">
        <f t="shared" ca="1" si="846"/>
        <v/>
      </c>
      <c r="HS163" s="3" t="str">
        <f t="shared" ca="1" si="846"/>
        <v/>
      </c>
      <c r="HT163" s="3" t="str">
        <f t="shared" ca="1" si="846"/>
        <v/>
      </c>
      <c r="HU163" s="3" t="str">
        <f t="shared" ca="1" si="840"/>
        <v/>
      </c>
      <c r="HV163" s="3" t="str">
        <f t="shared" ca="1" si="840"/>
        <v/>
      </c>
      <c r="HW163" s="3" t="str">
        <f t="shared" ca="1" si="840"/>
        <v/>
      </c>
      <c r="HX163" s="3" t="str">
        <f t="shared" ca="1" si="840"/>
        <v/>
      </c>
      <c r="HY163" s="37" t="e">
        <f t="shared" ca="1" si="691"/>
        <v>#N/A</v>
      </c>
      <c r="IA163" s="3" t="e">
        <f t="shared" ca="1" si="801"/>
        <v>#NUM!</v>
      </c>
      <c r="IB163" s="3" t="e">
        <f t="shared" ca="1" si="828"/>
        <v>#NUM!</v>
      </c>
      <c r="IC163" s="2" t="e">
        <f t="shared" ca="1" si="802"/>
        <v>#NUM!</v>
      </c>
      <c r="ID163" s="37" t="e">
        <f t="shared" ca="1" si="692"/>
        <v>#NUM!</v>
      </c>
      <c r="IE163" s="3" t="e">
        <f t="shared" ca="1" si="803"/>
        <v>#NUM!</v>
      </c>
      <c r="IF163" s="3" t="e">
        <f t="shared" ca="1" si="804"/>
        <v>#NUM!</v>
      </c>
      <c r="IG163" s="2" t="e">
        <f t="shared" ca="1" si="805"/>
        <v>#NUM!</v>
      </c>
      <c r="IH163" s="37" t="e">
        <f t="shared" ca="1" si="693"/>
        <v>#NUM!</v>
      </c>
      <c r="II163" s="3" t="e">
        <f t="shared" si="806"/>
        <v>#N/A</v>
      </c>
      <c r="IJ163" s="3" t="e">
        <f t="shared" si="807"/>
        <v>#N/A</v>
      </c>
      <c r="IK163" s="3" t="e">
        <f t="shared" ca="1" si="857"/>
        <v>#N/A</v>
      </c>
      <c r="IL163" s="3" t="e">
        <f t="shared" ca="1" si="858"/>
        <v>#N/A</v>
      </c>
      <c r="IM163" s="3" t="e">
        <f t="shared" ca="1" si="858"/>
        <v>#N/A</v>
      </c>
      <c r="IN163" s="3" t="e">
        <f t="shared" ca="1" si="858"/>
        <v>#N/A</v>
      </c>
      <c r="IO163" s="3" t="e">
        <f t="shared" ca="1" si="851"/>
        <v>#N/A</v>
      </c>
      <c r="IP163" s="3" t="e">
        <f t="shared" ca="1" si="851"/>
        <v>#N/A</v>
      </c>
      <c r="IQ163" s="3" t="e">
        <f t="shared" ca="1" si="851"/>
        <v>#N/A</v>
      </c>
      <c r="IR163" s="3" t="e">
        <f t="shared" ca="1" si="851"/>
        <v>#N/A</v>
      </c>
      <c r="IS163" s="3" t="e">
        <f t="shared" ca="1" si="852"/>
        <v>#N/A</v>
      </c>
      <c r="IT163" s="3" t="e">
        <f t="shared" ca="1" si="852"/>
        <v>#N/A</v>
      </c>
      <c r="IU163" s="3" t="e">
        <f t="shared" ca="1" si="852"/>
        <v>#N/A</v>
      </c>
      <c r="IV163" s="3" t="e">
        <f t="shared" ca="1" si="852"/>
        <v>#N/A</v>
      </c>
      <c r="IW163" s="3" t="e">
        <f t="shared" ca="1" si="853"/>
        <v>#N/A</v>
      </c>
      <c r="IX163" s="3" t="e">
        <f t="shared" ca="1" si="853"/>
        <v>#N/A</v>
      </c>
      <c r="IY163" s="3" t="e">
        <f t="shared" ca="1" si="853"/>
        <v>#N/A</v>
      </c>
      <c r="IZ163" s="37" t="e">
        <f t="shared" ca="1" si="694"/>
        <v>#N/A</v>
      </c>
      <c r="JB163" s="3" t="str">
        <f t="shared" si="808"/>
        <v/>
      </c>
      <c r="JC163" s="55" t="e">
        <f t="shared" si="695"/>
        <v>#NUM!</v>
      </c>
      <c r="JD163" s="41" t="e">
        <f t="shared" si="809"/>
        <v>#NUM!</v>
      </c>
      <c r="JE163" s="41" t="e">
        <f t="shared" si="810"/>
        <v>#NUM!</v>
      </c>
      <c r="JF163" s="3" t="e">
        <f t="shared" si="811"/>
        <v>#NUM!</v>
      </c>
      <c r="JG163" s="41" t="e">
        <f t="shared" si="812"/>
        <v>#NUM!</v>
      </c>
      <c r="JH163" s="41" t="e">
        <f t="shared" si="813"/>
        <v>#NUM!</v>
      </c>
      <c r="JJ163" s="37" t="e">
        <f t="shared" si="814"/>
        <v>#NUM!</v>
      </c>
      <c r="JL163" s="3" t="e">
        <f t="shared" si="815"/>
        <v>#NUM!</v>
      </c>
      <c r="JM163" s="3" t="e">
        <f t="shared" ca="1" si="829"/>
        <v>#NUM!</v>
      </c>
      <c r="JP163" s="37" t="e">
        <f t="shared" ca="1" si="816"/>
        <v>#NUM!</v>
      </c>
      <c r="JR163" s="37" t="str">
        <f t="shared" si="817"/>
        <v/>
      </c>
      <c r="JS163" s="3" t="str">
        <f t="shared" si="818"/>
        <v/>
      </c>
      <c r="JT163" s="3" t="str">
        <f t="shared" ca="1" si="847"/>
        <v xml:space="preserve"> </v>
      </c>
      <c r="JU163" s="3" t="str">
        <f t="shared" ca="1" si="848"/>
        <v/>
      </c>
      <c r="JV163" s="3" t="str">
        <f t="shared" ca="1" si="848"/>
        <v/>
      </c>
      <c r="JW163" s="3" t="str">
        <f t="shared" ca="1" si="848"/>
        <v/>
      </c>
      <c r="JX163" s="3" t="str">
        <f t="shared" ca="1" si="841"/>
        <v/>
      </c>
      <c r="JY163" s="3" t="str">
        <f t="shared" ca="1" si="841"/>
        <v/>
      </c>
      <c r="JZ163" s="3" t="str">
        <f t="shared" ca="1" si="841"/>
        <v/>
      </c>
      <c r="KA163" s="3" t="str">
        <f t="shared" ca="1" si="841"/>
        <v/>
      </c>
      <c r="KB163" s="3" t="e">
        <f t="shared" ca="1" si="819"/>
        <v>#N/A</v>
      </c>
      <c r="KC163" s="3" t="str">
        <f t="shared" ca="1" si="849"/>
        <v xml:space="preserve"> </v>
      </c>
      <c r="KD163" s="3" t="str">
        <f t="shared" ca="1" si="850"/>
        <v/>
      </c>
      <c r="KE163" s="3" t="str">
        <f t="shared" ca="1" si="850"/>
        <v/>
      </c>
      <c r="KF163" s="3" t="str">
        <f t="shared" ca="1" si="850"/>
        <v/>
      </c>
      <c r="KG163" s="3" t="str">
        <f t="shared" ca="1" si="842"/>
        <v/>
      </c>
      <c r="KH163" s="3" t="str">
        <f t="shared" ca="1" si="842"/>
        <v/>
      </c>
      <c r="KI163" s="3" t="str">
        <f t="shared" ca="1" si="842"/>
        <v/>
      </c>
      <c r="KJ163" s="3" t="str">
        <f t="shared" ca="1" si="842"/>
        <v/>
      </c>
      <c r="KK163" s="3" t="e">
        <f t="shared" ca="1" si="820"/>
        <v>#N/A</v>
      </c>
      <c r="KU163" s="3" t="e">
        <f t="shared" si="821"/>
        <v>#NUM!</v>
      </c>
      <c r="KV163" s="3" t="e">
        <f t="shared" si="822"/>
        <v>#NUM!</v>
      </c>
      <c r="KW163" s="3" t="e">
        <f t="shared" ca="1" si="859"/>
        <v>#NUM!</v>
      </c>
      <c r="KX163" s="3" t="e">
        <f t="shared" ca="1" si="860"/>
        <v>#NUM!</v>
      </c>
      <c r="KY163" s="3" t="e">
        <f t="shared" ca="1" si="860"/>
        <v>#NUM!</v>
      </c>
      <c r="KZ163" s="3" t="e">
        <f t="shared" ca="1" si="860"/>
        <v>#NUM!</v>
      </c>
      <c r="LA163" s="3" t="e">
        <f t="shared" ca="1" si="854"/>
        <v>#NUM!</v>
      </c>
      <c r="LB163" s="3" t="e">
        <f t="shared" ca="1" si="854"/>
        <v>#NUM!</v>
      </c>
      <c r="LC163" s="3" t="e">
        <f t="shared" ca="1" si="854"/>
        <v>#NUM!</v>
      </c>
      <c r="LD163" s="3" t="e">
        <f t="shared" ca="1" si="854"/>
        <v>#NUM!</v>
      </c>
      <c r="LE163" s="3" t="e">
        <f t="shared" ca="1" si="855"/>
        <v>#NUM!</v>
      </c>
      <c r="LF163" s="3" t="e">
        <f t="shared" ca="1" si="855"/>
        <v>#NUM!</v>
      </c>
      <c r="LG163" s="3" t="e">
        <f t="shared" ca="1" si="855"/>
        <v>#NUM!</v>
      </c>
      <c r="LH163" s="3" t="e">
        <f t="shared" ca="1" si="855"/>
        <v>#NUM!</v>
      </c>
      <c r="LI163" s="3" t="e">
        <f t="shared" ca="1" si="856"/>
        <v>#NUM!</v>
      </c>
      <c r="LJ163" s="3" t="e">
        <f t="shared" ca="1" si="856"/>
        <v>#NUM!</v>
      </c>
      <c r="LK163" s="3" t="e">
        <f t="shared" ca="1" si="856"/>
        <v>#NUM!</v>
      </c>
      <c r="LL163" s="37" t="e">
        <f t="shared" ca="1" si="696"/>
        <v>#NUM!</v>
      </c>
    </row>
    <row r="164" spans="1:324" s="3" customFormat="1">
      <c r="A164" s="42" t="e">
        <f>IF(D164="","",Data!C172)</f>
        <v>#N/A</v>
      </c>
      <c r="B164" s="5" t="e">
        <f>IF(D164="","",Data!B172)</f>
        <v>#N/A</v>
      </c>
      <c r="C164" s="3">
        <v>156</v>
      </c>
      <c r="D164" s="3" t="e">
        <f>IF(Data!C172="", NA(), Data!C172)</f>
        <v>#N/A</v>
      </c>
      <c r="E164" s="3" t="str">
        <f>IF(Data!C172="", " ", Data!D172)</f>
        <v xml:space="preserve"> </v>
      </c>
      <c r="F164" s="3" t="str">
        <f>IF(E164=" "," ",Data!F$26)</f>
        <v xml:space="preserve"> </v>
      </c>
      <c r="G164" s="3" t="str">
        <f>IF($C164&lt;Data!$F$37,"x"," ")</f>
        <v xml:space="preserve"> </v>
      </c>
      <c r="H164" s="3" t="e">
        <f>IF(I164="",#REF!,I164)</f>
        <v>#N/A</v>
      </c>
      <c r="I164" s="2" t="e">
        <f t="shared" si="697"/>
        <v>#N/A</v>
      </c>
      <c r="J164" s="3" t="str">
        <f>IF(AND(Data!$F$37&lt;&gt;""),IF(AD164=$E164,1,""))</f>
        <v/>
      </c>
      <c r="K164" s="3">
        <f>IF(AND(Data!$F$40&lt;&gt;""),IF(AE164=$E164,2,""))</f>
        <v>2</v>
      </c>
      <c r="L164" s="3" t="str">
        <f>IF(AND(Data!$F$43&lt;&gt;""),IF(AF164=$E164,3,""))</f>
        <v/>
      </c>
      <c r="M164" s="3" t="str">
        <f>IF(AND(Data!$F$46&lt;&gt;""),IF(AG164=$E164,4,""))</f>
        <v/>
      </c>
      <c r="N164" s="3" t="str">
        <f>IF(AND(Data!$F$49&lt;&gt;""),IF(AH164=$E164,5,""))</f>
        <v/>
      </c>
      <c r="O164" s="3" t="str">
        <f>IF(AND(Calc!$LQ$3&lt;&gt;""),IF(AI164=$E164,6,""))</f>
        <v/>
      </c>
      <c r="P164" s="3">
        <f t="shared" si="698"/>
        <v>2</v>
      </c>
      <c r="Q164" s="3">
        <f t="shared" si="699"/>
        <v>2</v>
      </c>
      <c r="R164" s="3" t="str">
        <f t="shared" si="700"/>
        <v/>
      </c>
      <c r="S164" s="3" t="str">
        <f t="shared" si="701"/>
        <v/>
      </c>
      <c r="T164" s="3" t="str">
        <f t="shared" si="702"/>
        <v/>
      </c>
      <c r="U164" s="3">
        <f t="shared" si="703"/>
        <v>2</v>
      </c>
      <c r="V164" s="3">
        <f t="shared" si="704"/>
        <v>2</v>
      </c>
      <c r="W164" s="3" t="str">
        <f t="shared" si="705"/>
        <v/>
      </c>
      <c r="X164" s="3" t="str">
        <f t="shared" si="706"/>
        <v/>
      </c>
      <c r="Y164" s="3">
        <f t="shared" si="707"/>
        <v>2</v>
      </c>
      <c r="Z164" s="3">
        <f t="shared" si="708"/>
        <v>2</v>
      </c>
      <c r="AA164" s="3" t="str">
        <f t="shared" si="709"/>
        <v/>
      </c>
      <c r="AB164" s="3">
        <f t="shared" si="710"/>
        <v>2</v>
      </c>
      <c r="AC164" s="49">
        <f t="shared" si="711"/>
        <v>2</v>
      </c>
      <c r="AD164" s="3" t="str">
        <f>IF($C164&lt;Data!$F$37,E164,"")</f>
        <v/>
      </c>
      <c r="AE164" s="3" t="str">
        <f>IF(AND($C164&gt;=Data!$F$37),IF($C164&lt;Data!$F$40,E164,""))</f>
        <v xml:space="preserve"> </v>
      </c>
      <c r="AF164" s="3" t="b">
        <f>IF(AND($C164&gt;=Data!$F$40),IF($C164&lt;Data!$F$43,E164,""))</f>
        <v>0</v>
      </c>
      <c r="AG164" s="3" t="b">
        <f>IF(AND($C164&gt;=Data!$F$43),IF($C164&lt;Data!$F$46,E164,""))</f>
        <v>0</v>
      </c>
      <c r="AH164" s="3" t="b">
        <f>IF(AND($C164&gt;=Data!$F$46),IF($C164&lt;Data!$F$49,E164,""))</f>
        <v>0</v>
      </c>
      <c r="AI164" s="3" t="b">
        <f>IF(AND($C164&gt;=Data!$F$49),IF($C164&lt;=Calc!$LQ$3,E164,""))</f>
        <v>0</v>
      </c>
      <c r="AJ164" s="3" t="str">
        <f t="shared" si="643"/>
        <v xml:space="preserve"> </v>
      </c>
      <c r="AK164" s="3" t="str">
        <f t="shared" si="644"/>
        <v/>
      </c>
      <c r="AL164" s="3" t="e">
        <f t="shared" si="712"/>
        <v>#NUM!</v>
      </c>
      <c r="AM164" s="3" t="str">
        <f t="shared" si="713"/>
        <v/>
      </c>
      <c r="AN164" s="3" t="str">
        <f t="shared" si="714"/>
        <v/>
      </c>
      <c r="AO164" s="3" t="str">
        <f t="shared" si="715"/>
        <v/>
      </c>
      <c r="AP164" s="3" t="str">
        <f t="shared" si="716"/>
        <v/>
      </c>
      <c r="AQ164" s="3" t="e">
        <f t="shared" si="632"/>
        <v>#NUM!</v>
      </c>
      <c r="AR164" s="3" t="e">
        <f t="shared" si="633"/>
        <v>#NUM!</v>
      </c>
      <c r="AS164" s="3" t="str">
        <f t="shared" si="634"/>
        <v/>
      </c>
      <c r="AT164" s="3" t="str">
        <f t="shared" si="717"/>
        <v/>
      </c>
      <c r="AU164" s="3" t="str">
        <f t="shared" si="718"/>
        <v/>
      </c>
      <c r="AV164" s="3" t="e">
        <f t="shared" si="719"/>
        <v>#NUM!</v>
      </c>
      <c r="AW164" s="3" t="e">
        <f t="shared" si="720"/>
        <v>#NUM!</v>
      </c>
      <c r="AX164" s="3" t="str">
        <f t="shared" si="721"/>
        <v/>
      </c>
      <c r="AY164" s="3" t="str">
        <f t="shared" si="722"/>
        <v/>
      </c>
      <c r="AZ164" s="3" t="e">
        <f t="shared" si="723"/>
        <v>#NUM!</v>
      </c>
      <c r="BA164" s="3" t="e">
        <f t="shared" si="724"/>
        <v>#NUM!</v>
      </c>
      <c r="BB164" s="3" t="str">
        <f t="shared" si="725"/>
        <v/>
      </c>
      <c r="BC164" s="3" t="e">
        <f t="shared" si="726"/>
        <v>#NUM!</v>
      </c>
      <c r="BD164" s="3" t="e">
        <f t="shared" si="727"/>
        <v>#NUM!</v>
      </c>
      <c r="BE164" s="3" t="e">
        <f t="shared" si="728"/>
        <v>#NUM!</v>
      </c>
      <c r="BF164" s="9" t="e">
        <f t="shared" si="645"/>
        <v>#N/A</v>
      </c>
      <c r="BG164" s="3" t="e">
        <f t="shared" si="646"/>
        <v>#N/A</v>
      </c>
      <c r="BH164" s="3" t="e">
        <f t="shared" si="861"/>
        <v>#N/A</v>
      </c>
      <c r="BI164" s="3" t="e">
        <f t="shared" si="729"/>
        <v>#NUM!</v>
      </c>
      <c r="BJ164" s="44" t="str">
        <f t="shared" si="730"/>
        <v/>
      </c>
      <c r="BK164" s="52">
        <f t="shared" si="647"/>
        <v>2</v>
      </c>
      <c r="BL164" s="52" t="str">
        <f t="shared" ca="1" si="835"/>
        <v xml:space="preserve"> </v>
      </c>
      <c r="BM164" s="52" t="str">
        <f t="shared" ca="1" si="836"/>
        <v xml:space="preserve"> </v>
      </c>
      <c r="BN164" s="52" t="str">
        <f t="shared" ca="1" si="836"/>
        <v xml:space="preserve"> </v>
      </c>
      <c r="BO164" s="52" t="str">
        <f t="shared" ca="1" si="836"/>
        <v xml:space="preserve"> </v>
      </c>
      <c r="BP164" s="52" t="str">
        <f t="shared" ca="1" si="831"/>
        <v xml:space="preserve"> </v>
      </c>
      <c r="BQ164" s="52" t="str">
        <f t="shared" ca="1" si="831"/>
        <v xml:space="preserve"> </v>
      </c>
      <c r="BR164" s="52" t="e">
        <f t="shared" ca="1" si="648"/>
        <v>#N/A</v>
      </c>
      <c r="BS164" s="52"/>
      <c r="BT164" s="3" t="str">
        <f t="shared" si="649"/>
        <v/>
      </c>
      <c r="BU164" s="3">
        <f t="shared" si="650"/>
        <v>0</v>
      </c>
      <c r="BV164" s="3">
        <f t="shared" si="731"/>
        <v>1</v>
      </c>
      <c r="BW164" s="3">
        <f t="shared" si="732"/>
        <v>0</v>
      </c>
      <c r="BX164" s="3" t="str">
        <f t="shared" ca="1" si="651"/>
        <v xml:space="preserve"> </v>
      </c>
      <c r="BY164" s="3" t="str">
        <f t="shared" ca="1" si="837"/>
        <v/>
      </c>
      <c r="BZ164" s="3" t="str">
        <f t="shared" ca="1" si="837"/>
        <v/>
      </c>
      <c r="CA164" s="3" t="str">
        <f t="shared" ca="1" si="837"/>
        <v/>
      </c>
      <c r="CB164" s="3" t="str">
        <f t="shared" ca="1" si="832"/>
        <v/>
      </c>
      <c r="CC164" s="3" t="str">
        <f t="shared" ca="1" si="832"/>
        <v/>
      </c>
      <c r="CD164" s="3" t="str">
        <f t="shared" ca="1" si="652"/>
        <v/>
      </c>
      <c r="CE164" s="3" t="str">
        <f t="shared" ca="1" si="653"/>
        <v/>
      </c>
      <c r="CF164" s="3" t="str">
        <f t="shared" si="654"/>
        <v/>
      </c>
      <c r="CG164" s="37" t="e">
        <f t="shared" ca="1" si="655"/>
        <v>#N/A</v>
      </c>
      <c r="CH164" s="3" t="str">
        <f t="shared" si="656"/>
        <v/>
      </c>
      <c r="CI164" s="3">
        <f t="shared" si="733"/>
        <v>0</v>
      </c>
      <c r="CJ164" s="3">
        <f t="shared" si="823"/>
        <v>1</v>
      </c>
      <c r="CK164" s="3">
        <f t="shared" si="734"/>
        <v>0</v>
      </c>
      <c r="CL164" s="3" t="str">
        <f t="shared" ca="1" si="657"/>
        <v xml:space="preserve"> </v>
      </c>
      <c r="CM164" s="3" t="str">
        <f t="shared" ca="1" si="838"/>
        <v/>
      </c>
      <c r="CN164" s="3" t="str">
        <f t="shared" ca="1" si="838"/>
        <v/>
      </c>
      <c r="CO164" s="3" t="str">
        <f t="shared" ca="1" si="838"/>
        <v/>
      </c>
      <c r="CP164" s="3" t="str">
        <f t="shared" ca="1" si="833"/>
        <v/>
      </c>
      <c r="CQ164" s="3" t="str">
        <f t="shared" ca="1" si="833"/>
        <v/>
      </c>
      <c r="CR164" s="3" t="str">
        <f t="shared" ca="1" si="735"/>
        <v/>
      </c>
      <c r="CS164" s="3" t="str">
        <f t="shared" ca="1" si="658"/>
        <v/>
      </c>
      <c r="CT164" s="3" t="str">
        <f t="shared" si="736"/>
        <v/>
      </c>
      <c r="CU164" s="37" t="e">
        <f t="shared" ca="1" si="737"/>
        <v>#N/A</v>
      </c>
      <c r="CW164" s="3" t="str">
        <f t="shared" ca="1" si="738"/>
        <v/>
      </c>
      <c r="CX164" s="3">
        <f t="shared" ca="1" si="824"/>
        <v>0</v>
      </c>
      <c r="CY164" s="2">
        <f t="shared" ca="1" si="739"/>
        <v>0</v>
      </c>
      <c r="CZ164" s="3" t="str">
        <f t="shared" ca="1" si="659"/>
        <v/>
      </c>
      <c r="DA164" s="3" t="str">
        <f t="shared" ca="1" si="660"/>
        <v/>
      </c>
      <c r="DB164" s="3" t="str">
        <f t="shared" ca="1" si="661"/>
        <v/>
      </c>
      <c r="DC164" s="3" t="str">
        <f t="shared" ca="1" si="662"/>
        <v/>
      </c>
      <c r="DD164" s="37" t="e">
        <f t="shared" ca="1" si="663"/>
        <v>#N/A</v>
      </c>
      <c r="DE164" s="3" t="str">
        <f t="shared" ca="1" si="740"/>
        <v/>
      </c>
      <c r="DF164" s="3">
        <f t="shared" ca="1" si="825"/>
        <v>0</v>
      </c>
      <c r="DG164" s="2">
        <f t="shared" ca="1" si="741"/>
        <v>0</v>
      </c>
      <c r="DH164" s="3" t="str">
        <f t="shared" ca="1" si="664"/>
        <v/>
      </c>
      <c r="DI164" s="3" t="str">
        <f t="shared" ca="1" si="862"/>
        <v/>
      </c>
      <c r="DJ164" s="3" t="str">
        <f t="shared" ca="1" si="665"/>
        <v/>
      </c>
      <c r="DK164" s="3" t="str">
        <f t="shared" ca="1" si="742"/>
        <v/>
      </c>
      <c r="DL164" s="37" t="e">
        <f t="shared" ca="1" si="666"/>
        <v>#N/A</v>
      </c>
      <c r="DN164" s="2" t="str">
        <f t="shared" si="667"/>
        <v xml:space="preserve"> </v>
      </c>
      <c r="DO164" s="3" t="str">
        <f t="shared" si="743"/>
        <v xml:space="preserve"> </v>
      </c>
      <c r="DP164" s="3" t="str">
        <f t="shared" si="744"/>
        <v xml:space="preserve"> </v>
      </c>
      <c r="DT164" s="37" t="e">
        <f t="shared" si="668"/>
        <v>#N/A</v>
      </c>
      <c r="DU164" s="7">
        <v>157</v>
      </c>
      <c r="DV164" s="7">
        <v>66</v>
      </c>
      <c r="DW164" s="7">
        <v>91</v>
      </c>
      <c r="DX164" s="7"/>
      <c r="DY164" s="7" t="e">
        <f t="shared" si="669"/>
        <v>#NUM!</v>
      </c>
      <c r="DZ164" s="7" t="e">
        <f t="shared" si="670"/>
        <v>#NUM!</v>
      </c>
      <c r="EA164" s="7" t="e">
        <f t="shared" si="671"/>
        <v>#NUM!</v>
      </c>
      <c r="EB164" s="7" t="e">
        <f t="shared" si="745"/>
        <v>#NUM!</v>
      </c>
      <c r="EC164" s="3" t="e">
        <f t="shared" si="672"/>
        <v>#NUM!</v>
      </c>
      <c r="ED164" s="3" t="str">
        <f t="shared" si="746"/>
        <v/>
      </c>
      <c r="EE164" s="3" t="e">
        <f t="shared" si="747"/>
        <v>#DIV/0!</v>
      </c>
      <c r="EF164" s="3" t="str">
        <f t="shared" si="748"/>
        <v/>
      </c>
      <c r="EG164" s="3" t="str">
        <f t="shared" si="749"/>
        <v/>
      </c>
      <c r="EH164" s="3" t="str">
        <f t="shared" si="750"/>
        <v/>
      </c>
      <c r="EI164" s="3" t="str">
        <f t="shared" si="751"/>
        <v/>
      </c>
      <c r="EJ164" s="3" t="e">
        <f t="shared" si="752"/>
        <v>#DIV/0!</v>
      </c>
      <c r="EK164" s="3" t="e">
        <f t="shared" si="753"/>
        <v>#DIV/0!</v>
      </c>
      <c r="EL164" s="3" t="str">
        <f t="shared" si="754"/>
        <v/>
      </c>
      <c r="EM164" s="3" t="str">
        <f t="shared" si="755"/>
        <v/>
      </c>
      <c r="EN164" s="3" t="str">
        <f t="shared" si="756"/>
        <v/>
      </c>
      <c r="EO164" s="3" t="e">
        <f t="shared" si="757"/>
        <v>#DIV/0!</v>
      </c>
      <c r="EP164" s="3" t="e">
        <f t="shared" si="758"/>
        <v>#DIV/0!</v>
      </c>
      <c r="EQ164" s="3" t="str">
        <f t="shared" si="759"/>
        <v/>
      </c>
      <c r="ER164" s="3" t="str">
        <f t="shared" si="760"/>
        <v/>
      </c>
      <c r="ES164" s="3" t="e">
        <f t="shared" si="761"/>
        <v>#DIV/0!</v>
      </c>
      <c r="ET164" s="3" t="e">
        <f t="shared" si="762"/>
        <v>#DIV/0!</v>
      </c>
      <c r="EU164" s="3" t="str">
        <f t="shared" si="763"/>
        <v/>
      </c>
      <c r="EV164" s="3" t="e">
        <f t="shared" si="764"/>
        <v>#DIV/0!</v>
      </c>
      <c r="EW164" s="3" t="e">
        <f t="shared" si="765"/>
        <v>#DIV/0!</v>
      </c>
      <c r="EX164" s="3" t="e">
        <f t="shared" si="766"/>
        <v>#NUM!</v>
      </c>
      <c r="EZ164" s="40">
        <f t="shared" si="673"/>
        <v>1</v>
      </c>
      <c r="FA164" s="9" t="e">
        <f t="shared" si="674"/>
        <v>#NUM!</v>
      </c>
      <c r="FB164" s="9" t="e">
        <f t="shared" si="675"/>
        <v>#N/A</v>
      </c>
      <c r="FC164" s="9" t="e">
        <f t="shared" si="676"/>
        <v>#N/A</v>
      </c>
      <c r="FD164" s="9" t="e">
        <f t="shared" si="677"/>
        <v>#N/A</v>
      </c>
      <c r="FE164" s="3" t="e">
        <f t="shared" si="767"/>
        <v>#NUM!</v>
      </c>
      <c r="FG164" s="3" t="str">
        <f t="shared" si="768"/>
        <v/>
      </c>
      <c r="FH164" s="3" t="e">
        <f t="shared" si="769"/>
        <v>#DIV/0!</v>
      </c>
      <c r="FI164" s="3" t="str">
        <f t="shared" si="770"/>
        <v/>
      </c>
      <c r="FJ164" s="3" t="str">
        <f t="shared" si="771"/>
        <v/>
      </c>
      <c r="FK164" s="3" t="str">
        <f t="shared" si="772"/>
        <v/>
      </c>
      <c r="FL164" s="3" t="str">
        <f t="shared" si="773"/>
        <v/>
      </c>
      <c r="FM164" s="3" t="e">
        <f t="shared" si="774"/>
        <v>#DIV/0!</v>
      </c>
      <c r="FN164" s="3" t="e">
        <f t="shared" si="775"/>
        <v>#DIV/0!</v>
      </c>
      <c r="FO164" s="3" t="str">
        <f t="shared" si="776"/>
        <v/>
      </c>
      <c r="FP164" s="3" t="str">
        <f t="shared" si="777"/>
        <v/>
      </c>
      <c r="FQ164" s="3" t="str">
        <f t="shared" si="778"/>
        <v/>
      </c>
      <c r="FR164" s="3" t="e">
        <f t="shared" si="779"/>
        <v>#DIV/0!</v>
      </c>
      <c r="FS164" s="3" t="e">
        <f t="shared" si="780"/>
        <v>#DIV/0!</v>
      </c>
      <c r="FT164" s="3" t="str">
        <f t="shared" si="781"/>
        <v/>
      </c>
      <c r="FU164" s="3" t="str">
        <f t="shared" si="782"/>
        <v/>
      </c>
      <c r="FV164" s="3" t="e">
        <f t="shared" si="783"/>
        <v>#DIV/0!</v>
      </c>
      <c r="FW164" s="3" t="e">
        <f t="shared" si="784"/>
        <v>#DIV/0!</v>
      </c>
      <c r="FX164" s="3" t="str">
        <f t="shared" si="785"/>
        <v/>
      </c>
      <c r="FY164" s="3" t="e">
        <f t="shared" si="786"/>
        <v>#DIV/0!</v>
      </c>
      <c r="FZ164" s="3" t="e">
        <f t="shared" si="787"/>
        <v>#DIV/0!</v>
      </c>
      <c r="GA164" s="3" t="e">
        <f t="shared" si="788"/>
        <v>#NUM!</v>
      </c>
      <c r="GB164" s="3" t="str">
        <f t="shared" si="789"/>
        <v/>
      </c>
      <c r="GC164" s="3" t="str">
        <f t="shared" si="790"/>
        <v/>
      </c>
      <c r="GD164" s="3" t="str">
        <f t="shared" si="791"/>
        <v/>
      </c>
      <c r="GE164" s="3" t="str">
        <f t="shared" si="792"/>
        <v/>
      </c>
      <c r="GF164" s="3" t="str">
        <f t="shared" si="793"/>
        <v/>
      </c>
      <c r="GG164" s="3" t="str">
        <f t="shared" si="794"/>
        <v/>
      </c>
      <c r="GI164" s="9" t="str">
        <f t="shared" si="826"/>
        <v/>
      </c>
      <c r="GJ164" s="9" t="str">
        <f t="shared" si="795"/>
        <v/>
      </c>
      <c r="GK164" s="9" t="str">
        <f t="shared" si="796"/>
        <v/>
      </c>
      <c r="GL164" s="41" t="e">
        <f t="shared" si="797"/>
        <v>#DIV/0!</v>
      </c>
      <c r="GM164" s="41" t="e">
        <f t="shared" si="798"/>
        <v>#DIV/0!</v>
      </c>
      <c r="GN164" s="41" t="e">
        <f t="shared" si="678"/>
        <v>#N/A</v>
      </c>
      <c r="GO164" s="41" t="e">
        <f t="shared" si="679"/>
        <v>#N/A</v>
      </c>
      <c r="GP164" s="3" t="e">
        <f t="shared" si="799"/>
        <v>#NUM!</v>
      </c>
      <c r="GQ164" s="55" t="e">
        <f t="shared" si="680"/>
        <v>#NUM!</v>
      </c>
      <c r="GR164" s="55" t="e">
        <f t="shared" si="681"/>
        <v>#NUM!</v>
      </c>
      <c r="GS164" s="3" t="e">
        <f t="shared" si="682"/>
        <v>#NUM!</v>
      </c>
      <c r="GT164" s="3" t="e">
        <f t="shared" si="683"/>
        <v>#NUM!</v>
      </c>
      <c r="GU164" s="3" t="e">
        <f t="shared" si="684"/>
        <v>#NUM!</v>
      </c>
      <c r="GV164" s="3" t="e">
        <f t="shared" si="685"/>
        <v>#NUM!</v>
      </c>
      <c r="GX164" s="37" t="e">
        <f t="shared" si="686"/>
        <v>#NUM!</v>
      </c>
      <c r="GZ164" s="3" t="e">
        <f t="shared" si="687"/>
        <v>#NUM!</v>
      </c>
      <c r="HA164" s="3" t="e">
        <f t="shared" ca="1" si="827"/>
        <v>#NUM!</v>
      </c>
      <c r="HB164" s="2" t="e">
        <f t="shared" ca="1" si="830"/>
        <v>#NUM!</v>
      </c>
      <c r="HC164" s="2" t="e">
        <f t="shared" ca="1" si="834"/>
        <v>#NUM!</v>
      </c>
      <c r="HD164" s="39" t="e">
        <f t="shared" ca="1" si="800"/>
        <v>#NUM!</v>
      </c>
      <c r="HF164" s="3" t="str">
        <f t="shared" si="688"/>
        <v/>
      </c>
      <c r="HG164" s="3" t="str">
        <f t="shared" si="689"/>
        <v/>
      </c>
      <c r="HH164" s="3" t="str">
        <f t="shared" ca="1" si="843"/>
        <v xml:space="preserve"> </v>
      </c>
      <c r="HI164" s="3" t="str">
        <f t="shared" ca="1" si="844"/>
        <v/>
      </c>
      <c r="HJ164" s="3" t="str">
        <f t="shared" ca="1" si="844"/>
        <v/>
      </c>
      <c r="HK164" s="3" t="str">
        <f t="shared" ca="1" si="844"/>
        <v/>
      </c>
      <c r="HL164" s="3" t="str">
        <f t="shared" ca="1" si="839"/>
        <v/>
      </c>
      <c r="HM164" s="3" t="str">
        <f t="shared" ca="1" si="839"/>
        <v/>
      </c>
      <c r="HN164" s="3" t="str">
        <f t="shared" ca="1" si="839"/>
        <v/>
      </c>
      <c r="HO164" s="3" t="str">
        <f t="shared" ca="1" si="839"/>
        <v/>
      </c>
      <c r="HP164" s="37" t="e">
        <f t="shared" ca="1" si="690"/>
        <v>#N/A</v>
      </c>
      <c r="HQ164" s="3" t="str">
        <f t="shared" ca="1" si="845"/>
        <v xml:space="preserve"> </v>
      </c>
      <c r="HR164" s="3" t="str">
        <f t="shared" ca="1" si="846"/>
        <v/>
      </c>
      <c r="HS164" s="3" t="str">
        <f t="shared" ca="1" si="846"/>
        <v/>
      </c>
      <c r="HT164" s="3" t="str">
        <f t="shared" ca="1" si="846"/>
        <v/>
      </c>
      <c r="HU164" s="3" t="str">
        <f t="shared" ca="1" si="840"/>
        <v/>
      </c>
      <c r="HV164" s="3" t="str">
        <f t="shared" ca="1" si="840"/>
        <v/>
      </c>
      <c r="HW164" s="3" t="str">
        <f t="shared" ca="1" si="840"/>
        <v/>
      </c>
      <c r="HX164" s="3" t="str">
        <f t="shared" ca="1" si="840"/>
        <v/>
      </c>
      <c r="HY164" s="37" t="e">
        <f t="shared" ca="1" si="691"/>
        <v>#N/A</v>
      </c>
      <c r="IA164" s="3" t="e">
        <f t="shared" ca="1" si="801"/>
        <v>#NUM!</v>
      </c>
      <c r="IB164" s="3" t="e">
        <f t="shared" ca="1" si="828"/>
        <v>#NUM!</v>
      </c>
      <c r="IC164" s="2" t="e">
        <f t="shared" ca="1" si="802"/>
        <v>#NUM!</v>
      </c>
      <c r="ID164" s="37" t="e">
        <f t="shared" ca="1" si="692"/>
        <v>#NUM!</v>
      </c>
      <c r="IE164" s="3" t="e">
        <f t="shared" ca="1" si="803"/>
        <v>#NUM!</v>
      </c>
      <c r="IF164" s="3" t="e">
        <f t="shared" ca="1" si="804"/>
        <v>#NUM!</v>
      </c>
      <c r="IG164" s="2" t="e">
        <f t="shared" ca="1" si="805"/>
        <v>#NUM!</v>
      </c>
      <c r="IH164" s="37" t="e">
        <f t="shared" ca="1" si="693"/>
        <v>#NUM!</v>
      </c>
      <c r="II164" s="3" t="e">
        <f t="shared" si="806"/>
        <v>#N/A</v>
      </c>
      <c r="IJ164" s="3" t="e">
        <f t="shared" si="807"/>
        <v>#N/A</v>
      </c>
      <c r="IK164" s="3" t="e">
        <f t="shared" ca="1" si="857"/>
        <v>#N/A</v>
      </c>
      <c r="IL164" s="3" t="e">
        <f t="shared" ca="1" si="858"/>
        <v>#N/A</v>
      </c>
      <c r="IM164" s="3" t="e">
        <f t="shared" ca="1" si="858"/>
        <v>#N/A</v>
      </c>
      <c r="IN164" s="3" t="e">
        <f t="shared" ca="1" si="858"/>
        <v>#N/A</v>
      </c>
      <c r="IO164" s="3" t="e">
        <f t="shared" ca="1" si="851"/>
        <v>#N/A</v>
      </c>
      <c r="IP164" s="3" t="e">
        <f t="shared" ca="1" si="851"/>
        <v>#N/A</v>
      </c>
      <c r="IQ164" s="3" t="e">
        <f t="shared" ca="1" si="851"/>
        <v>#N/A</v>
      </c>
      <c r="IR164" s="3" t="e">
        <f t="shared" ca="1" si="851"/>
        <v>#N/A</v>
      </c>
      <c r="IS164" s="3" t="e">
        <f t="shared" ca="1" si="852"/>
        <v>#N/A</v>
      </c>
      <c r="IT164" s="3" t="e">
        <f t="shared" ca="1" si="852"/>
        <v>#N/A</v>
      </c>
      <c r="IU164" s="3" t="e">
        <f t="shared" ca="1" si="852"/>
        <v>#N/A</v>
      </c>
      <c r="IV164" s="3" t="e">
        <f t="shared" ca="1" si="852"/>
        <v>#N/A</v>
      </c>
      <c r="IW164" s="3" t="e">
        <f t="shared" ca="1" si="853"/>
        <v>#N/A</v>
      </c>
      <c r="IX164" s="3" t="e">
        <f t="shared" ca="1" si="853"/>
        <v>#N/A</v>
      </c>
      <c r="IY164" s="3" t="e">
        <f t="shared" ca="1" si="853"/>
        <v>#N/A</v>
      </c>
      <c r="IZ164" s="37" t="e">
        <f t="shared" ca="1" si="694"/>
        <v>#N/A</v>
      </c>
      <c r="JB164" s="3" t="str">
        <f t="shared" si="808"/>
        <v/>
      </c>
      <c r="JC164" s="55" t="e">
        <f t="shared" si="695"/>
        <v>#NUM!</v>
      </c>
      <c r="JD164" s="41" t="e">
        <f t="shared" si="809"/>
        <v>#NUM!</v>
      </c>
      <c r="JE164" s="41" t="e">
        <f t="shared" si="810"/>
        <v>#NUM!</v>
      </c>
      <c r="JF164" s="3" t="e">
        <f t="shared" si="811"/>
        <v>#NUM!</v>
      </c>
      <c r="JG164" s="41" t="e">
        <f t="shared" si="812"/>
        <v>#NUM!</v>
      </c>
      <c r="JH164" s="41" t="e">
        <f t="shared" si="813"/>
        <v>#NUM!</v>
      </c>
      <c r="JJ164" s="37" t="e">
        <f t="shared" si="814"/>
        <v>#NUM!</v>
      </c>
      <c r="JL164" s="3" t="e">
        <f t="shared" si="815"/>
        <v>#NUM!</v>
      </c>
      <c r="JM164" s="3" t="e">
        <f t="shared" ca="1" si="829"/>
        <v>#NUM!</v>
      </c>
      <c r="JP164" s="37" t="e">
        <f t="shared" ca="1" si="816"/>
        <v>#NUM!</v>
      </c>
      <c r="JR164" s="37" t="str">
        <f t="shared" si="817"/>
        <v/>
      </c>
      <c r="JS164" s="3" t="str">
        <f t="shared" si="818"/>
        <v/>
      </c>
      <c r="JT164" s="3" t="str">
        <f t="shared" ca="1" si="847"/>
        <v xml:space="preserve"> </v>
      </c>
      <c r="JU164" s="3" t="str">
        <f t="shared" ca="1" si="848"/>
        <v/>
      </c>
      <c r="JV164" s="3" t="str">
        <f t="shared" ca="1" si="848"/>
        <v/>
      </c>
      <c r="JW164" s="3" t="str">
        <f t="shared" ca="1" si="848"/>
        <v/>
      </c>
      <c r="JX164" s="3" t="str">
        <f t="shared" ca="1" si="841"/>
        <v/>
      </c>
      <c r="JY164" s="3" t="str">
        <f t="shared" ca="1" si="841"/>
        <v/>
      </c>
      <c r="JZ164" s="3" t="str">
        <f t="shared" ca="1" si="841"/>
        <v/>
      </c>
      <c r="KA164" s="3" t="str">
        <f t="shared" ca="1" si="841"/>
        <v/>
      </c>
      <c r="KB164" s="3" t="e">
        <f t="shared" ca="1" si="819"/>
        <v>#N/A</v>
      </c>
      <c r="KC164" s="3" t="str">
        <f t="shared" ca="1" si="849"/>
        <v xml:space="preserve"> </v>
      </c>
      <c r="KD164" s="3" t="str">
        <f t="shared" ca="1" si="850"/>
        <v/>
      </c>
      <c r="KE164" s="3" t="str">
        <f t="shared" ca="1" si="850"/>
        <v/>
      </c>
      <c r="KF164" s="3" t="str">
        <f t="shared" ca="1" si="850"/>
        <v/>
      </c>
      <c r="KG164" s="3" t="str">
        <f t="shared" ca="1" si="842"/>
        <v/>
      </c>
      <c r="KH164" s="3" t="str">
        <f t="shared" ca="1" si="842"/>
        <v/>
      </c>
      <c r="KI164" s="3" t="str">
        <f t="shared" ca="1" si="842"/>
        <v/>
      </c>
      <c r="KJ164" s="3" t="str">
        <f t="shared" ca="1" si="842"/>
        <v/>
      </c>
      <c r="KK164" s="3" t="e">
        <f t="shared" ca="1" si="820"/>
        <v>#N/A</v>
      </c>
      <c r="KU164" s="3" t="e">
        <f t="shared" si="821"/>
        <v>#NUM!</v>
      </c>
      <c r="KV164" s="3" t="e">
        <f t="shared" si="822"/>
        <v>#NUM!</v>
      </c>
      <c r="KW164" s="3" t="e">
        <f t="shared" ca="1" si="859"/>
        <v>#NUM!</v>
      </c>
      <c r="KX164" s="3" t="e">
        <f t="shared" ca="1" si="860"/>
        <v>#NUM!</v>
      </c>
      <c r="KY164" s="3" t="e">
        <f t="shared" ca="1" si="860"/>
        <v>#NUM!</v>
      </c>
      <c r="KZ164" s="3" t="e">
        <f t="shared" ca="1" si="860"/>
        <v>#NUM!</v>
      </c>
      <c r="LA164" s="3" t="e">
        <f t="shared" ca="1" si="854"/>
        <v>#NUM!</v>
      </c>
      <c r="LB164" s="3" t="e">
        <f t="shared" ca="1" si="854"/>
        <v>#NUM!</v>
      </c>
      <c r="LC164" s="3" t="e">
        <f t="shared" ca="1" si="854"/>
        <v>#NUM!</v>
      </c>
      <c r="LD164" s="3" t="e">
        <f t="shared" ca="1" si="854"/>
        <v>#NUM!</v>
      </c>
      <c r="LE164" s="3" t="e">
        <f t="shared" ca="1" si="855"/>
        <v>#NUM!</v>
      </c>
      <c r="LF164" s="3" t="e">
        <f t="shared" ca="1" si="855"/>
        <v>#NUM!</v>
      </c>
      <c r="LG164" s="3" t="e">
        <f t="shared" ca="1" si="855"/>
        <v>#NUM!</v>
      </c>
      <c r="LH164" s="3" t="e">
        <f t="shared" ca="1" si="855"/>
        <v>#NUM!</v>
      </c>
      <c r="LI164" s="3" t="e">
        <f t="shared" ca="1" si="856"/>
        <v>#NUM!</v>
      </c>
      <c r="LJ164" s="3" t="e">
        <f t="shared" ca="1" si="856"/>
        <v>#NUM!</v>
      </c>
      <c r="LK164" s="3" t="e">
        <f t="shared" ca="1" si="856"/>
        <v>#NUM!</v>
      </c>
      <c r="LL164" s="37" t="e">
        <f t="shared" ca="1" si="696"/>
        <v>#NUM!</v>
      </c>
    </row>
    <row r="165" spans="1:324" s="3" customFormat="1">
      <c r="A165" s="42" t="e">
        <f>IF(D165="","",Data!C173)</f>
        <v>#N/A</v>
      </c>
      <c r="B165" s="5" t="e">
        <f>IF(D165="","",Data!B173)</f>
        <v>#N/A</v>
      </c>
      <c r="C165" s="3">
        <v>157</v>
      </c>
      <c r="D165" s="3" t="e">
        <f>IF(Data!C173="", NA(), Data!C173)</f>
        <v>#N/A</v>
      </c>
      <c r="E165" s="3" t="str">
        <f>IF(Data!C173="", " ", Data!D173)</f>
        <v xml:space="preserve"> </v>
      </c>
      <c r="F165" s="3" t="str">
        <f>IF(E165=" "," ",Data!F$26)</f>
        <v xml:space="preserve"> </v>
      </c>
      <c r="G165" s="3" t="str">
        <f>IF($C165&lt;Data!$F$37,"x"," ")</f>
        <v xml:space="preserve"> </v>
      </c>
      <c r="H165" s="3" t="e">
        <f>IF(I165="",#REF!,I165)</f>
        <v>#N/A</v>
      </c>
      <c r="I165" s="2" t="e">
        <f t="shared" si="697"/>
        <v>#N/A</v>
      </c>
      <c r="J165" s="3" t="str">
        <f>IF(AND(Data!$F$37&lt;&gt;""),IF(AD165=$E165,1,""))</f>
        <v/>
      </c>
      <c r="K165" s="3">
        <f>IF(AND(Data!$F$40&lt;&gt;""),IF(AE165=$E165,2,""))</f>
        <v>2</v>
      </c>
      <c r="L165" s="3" t="str">
        <f>IF(AND(Data!$F$43&lt;&gt;""),IF(AF165=$E165,3,""))</f>
        <v/>
      </c>
      <c r="M165" s="3" t="str">
        <f>IF(AND(Data!$F$46&lt;&gt;""),IF(AG165=$E165,4,""))</f>
        <v/>
      </c>
      <c r="N165" s="3" t="str">
        <f>IF(AND(Data!$F$49&lt;&gt;""),IF(AH165=$E165,5,""))</f>
        <v/>
      </c>
      <c r="O165" s="3" t="str">
        <f>IF(AND(Calc!$LQ$3&lt;&gt;""),IF(AI165=$E165,6,""))</f>
        <v/>
      </c>
      <c r="P165" s="3">
        <f t="shared" si="698"/>
        <v>2</v>
      </c>
      <c r="Q165" s="3">
        <f t="shared" si="699"/>
        <v>2</v>
      </c>
      <c r="R165" s="3" t="str">
        <f t="shared" si="700"/>
        <v/>
      </c>
      <c r="S165" s="3" t="str">
        <f t="shared" si="701"/>
        <v/>
      </c>
      <c r="T165" s="3" t="str">
        <f t="shared" si="702"/>
        <v/>
      </c>
      <c r="U165" s="3">
        <f t="shared" si="703"/>
        <v>2</v>
      </c>
      <c r="V165" s="3">
        <f t="shared" si="704"/>
        <v>2</v>
      </c>
      <c r="W165" s="3" t="str">
        <f t="shared" si="705"/>
        <v/>
      </c>
      <c r="X165" s="3" t="str">
        <f t="shared" si="706"/>
        <v/>
      </c>
      <c r="Y165" s="3">
        <f t="shared" si="707"/>
        <v>2</v>
      </c>
      <c r="Z165" s="3">
        <f t="shared" si="708"/>
        <v>2</v>
      </c>
      <c r="AA165" s="3" t="str">
        <f t="shared" si="709"/>
        <v/>
      </c>
      <c r="AB165" s="3">
        <f t="shared" si="710"/>
        <v>2</v>
      </c>
      <c r="AC165" s="49">
        <f t="shared" si="711"/>
        <v>2</v>
      </c>
      <c r="AD165" s="3" t="str">
        <f>IF($C165&lt;Data!$F$37,E165,"")</f>
        <v/>
      </c>
      <c r="AE165" s="3" t="str">
        <f>IF(AND($C165&gt;=Data!$F$37),IF($C165&lt;Data!$F$40,E165,""))</f>
        <v xml:space="preserve"> </v>
      </c>
      <c r="AF165" s="3" t="b">
        <f>IF(AND($C165&gt;=Data!$F$40),IF($C165&lt;Data!$F$43,E165,""))</f>
        <v>0</v>
      </c>
      <c r="AG165" s="3" t="b">
        <f>IF(AND($C165&gt;=Data!$F$43),IF($C165&lt;Data!$F$46,E165,""))</f>
        <v>0</v>
      </c>
      <c r="AH165" s="3" t="b">
        <f>IF(AND($C165&gt;=Data!$F$46),IF($C165&lt;Data!$F$49,E165,""))</f>
        <v>0</v>
      </c>
      <c r="AI165" s="3" t="b">
        <f>IF(AND($C165&gt;=Data!$F$49),IF($C165&lt;=Calc!$LQ$3,E165,""))</f>
        <v>0</v>
      </c>
      <c r="AJ165" s="3" t="str">
        <f t="shared" si="643"/>
        <v xml:space="preserve"> </v>
      </c>
      <c r="AK165" s="3" t="str">
        <f t="shared" si="644"/>
        <v/>
      </c>
      <c r="AL165" s="3" t="e">
        <f t="shared" si="712"/>
        <v>#NUM!</v>
      </c>
      <c r="AM165" s="3" t="str">
        <f t="shared" si="713"/>
        <v/>
      </c>
      <c r="AN165" s="3" t="str">
        <f t="shared" si="714"/>
        <v/>
      </c>
      <c r="AO165" s="3" t="str">
        <f t="shared" si="715"/>
        <v/>
      </c>
      <c r="AP165" s="3" t="str">
        <f t="shared" si="716"/>
        <v/>
      </c>
      <c r="AQ165" s="3" t="e">
        <f t="shared" si="632"/>
        <v>#NUM!</v>
      </c>
      <c r="AR165" s="3" t="e">
        <f t="shared" si="633"/>
        <v>#NUM!</v>
      </c>
      <c r="AS165" s="3" t="str">
        <f t="shared" si="634"/>
        <v/>
      </c>
      <c r="AT165" s="3" t="str">
        <f t="shared" si="717"/>
        <v/>
      </c>
      <c r="AU165" s="3" t="str">
        <f t="shared" si="718"/>
        <v/>
      </c>
      <c r="AV165" s="3" t="e">
        <f t="shared" si="719"/>
        <v>#NUM!</v>
      </c>
      <c r="AW165" s="3" t="e">
        <f t="shared" si="720"/>
        <v>#NUM!</v>
      </c>
      <c r="AX165" s="3" t="str">
        <f t="shared" si="721"/>
        <v/>
      </c>
      <c r="AY165" s="3" t="str">
        <f t="shared" si="722"/>
        <v/>
      </c>
      <c r="AZ165" s="3" t="e">
        <f t="shared" si="723"/>
        <v>#NUM!</v>
      </c>
      <c r="BA165" s="3" t="e">
        <f t="shared" si="724"/>
        <v>#NUM!</v>
      </c>
      <c r="BB165" s="3" t="str">
        <f t="shared" si="725"/>
        <v/>
      </c>
      <c r="BC165" s="3" t="e">
        <f t="shared" si="726"/>
        <v>#NUM!</v>
      </c>
      <c r="BD165" s="3" t="e">
        <f t="shared" si="727"/>
        <v>#NUM!</v>
      </c>
      <c r="BE165" s="3" t="e">
        <f t="shared" si="728"/>
        <v>#NUM!</v>
      </c>
      <c r="BF165" s="9" t="e">
        <f t="shared" si="645"/>
        <v>#N/A</v>
      </c>
      <c r="BG165" s="3" t="e">
        <f t="shared" si="646"/>
        <v>#N/A</v>
      </c>
      <c r="BH165" s="3" t="e">
        <f t="shared" si="861"/>
        <v>#N/A</v>
      </c>
      <c r="BI165" s="3" t="e">
        <f t="shared" si="729"/>
        <v>#NUM!</v>
      </c>
      <c r="BJ165" s="44" t="str">
        <f t="shared" si="730"/>
        <v/>
      </c>
      <c r="BK165" s="52">
        <f t="shared" si="647"/>
        <v>2</v>
      </c>
      <c r="BL165" s="52" t="str">
        <f t="shared" ca="1" si="835"/>
        <v xml:space="preserve"> </v>
      </c>
      <c r="BM165" s="52" t="str">
        <f t="shared" ca="1" si="836"/>
        <v xml:space="preserve"> </v>
      </c>
      <c r="BN165" s="52" t="str">
        <f t="shared" ca="1" si="836"/>
        <v xml:space="preserve"> </v>
      </c>
      <c r="BO165" s="52" t="str">
        <f t="shared" ca="1" si="836"/>
        <v xml:space="preserve"> </v>
      </c>
      <c r="BP165" s="52" t="str">
        <f t="shared" ca="1" si="831"/>
        <v xml:space="preserve"> </v>
      </c>
      <c r="BQ165" s="52" t="str">
        <f t="shared" ca="1" si="831"/>
        <v xml:space="preserve"> </v>
      </c>
      <c r="BR165" s="52" t="e">
        <f t="shared" ca="1" si="648"/>
        <v>#N/A</v>
      </c>
      <c r="BS165" s="52"/>
      <c r="BT165" s="3" t="str">
        <f t="shared" si="649"/>
        <v/>
      </c>
      <c r="BU165" s="3">
        <f t="shared" si="650"/>
        <v>0</v>
      </c>
      <c r="BV165" s="3">
        <f t="shared" si="731"/>
        <v>1</v>
      </c>
      <c r="BW165" s="3">
        <f t="shared" si="732"/>
        <v>0</v>
      </c>
      <c r="BX165" s="3" t="str">
        <f t="shared" ca="1" si="651"/>
        <v xml:space="preserve"> </v>
      </c>
      <c r="BY165" s="3" t="str">
        <f t="shared" ca="1" si="837"/>
        <v/>
      </c>
      <c r="BZ165" s="3" t="str">
        <f t="shared" ca="1" si="837"/>
        <v/>
      </c>
      <c r="CA165" s="3" t="str">
        <f t="shared" ca="1" si="837"/>
        <v/>
      </c>
      <c r="CB165" s="3" t="str">
        <f t="shared" ca="1" si="832"/>
        <v/>
      </c>
      <c r="CC165" s="3" t="str">
        <f t="shared" ca="1" si="832"/>
        <v/>
      </c>
      <c r="CD165" s="3" t="str">
        <f t="shared" ca="1" si="652"/>
        <v/>
      </c>
      <c r="CE165" s="3" t="str">
        <f t="shared" ca="1" si="653"/>
        <v/>
      </c>
      <c r="CF165" s="3" t="str">
        <f t="shared" si="654"/>
        <v/>
      </c>
      <c r="CG165" s="37" t="e">
        <f t="shared" ca="1" si="655"/>
        <v>#N/A</v>
      </c>
      <c r="CH165" s="3" t="str">
        <f t="shared" si="656"/>
        <v/>
      </c>
      <c r="CI165" s="3">
        <f t="shared" si="733"/>
        <v>0</v>
      </c>
      <c r="CJ165" s="3">
        <f t="shared" si="823"/>
        <v>1</v>
      </c>
      <c r="CK165" s="3">
        <f t="shared" si="734"/>
        <v>0</v>
      </c>
      <c r="CL165" s="3" t="str">
        <f t="shared" ca="1" si="657"/>
        <v xml:space="preserve"> </v>
      </c>
      <c r="CM165" s="3" t="str">
        <f t="shared" ca="1" si="838"/>
        <v/>
      </c>
      <c r="CN165" s="3" t="str">
        <f t="shared" ca="1" si="838"/>
        <v/>
      </c>
      <c r="CO165" s="3" t="str">
        <f t="shared" ca="1" si="838"/>
        <v/>
      </c>
      <c r="CP165" s="3" t="str">
        <f t="shared" ca="1" si="833"/>
        <v/>
      </c>
      <c r="CQ165" s="3" t="str">
        <f t="shared" ca="1" si="833"/>
        <v/>
      </c>
      <c r="CR165" s="3" t="str">
        <f t="shared" ca="1" si="735"/>
        <v/>
      </c>
      <c r="CS165" s="3" t="str">
        <f t="shared" ca="1" si="658"/>
        <v/>
      </c>
      <c r="CT165" s="3" t="str">
        <f t="shared" si="736"/>
        <v/>
      </c>
      <c r="CU165" s="37" t="e">
        <f t="shared" ca="1" si="737"/>
        <v>#N/A</v>
      </c>
      <c r="CW165" s="3" t="str">
        <f t="shared" ca="1" si="738"/>
        <v/>
      </c>
      <c r="CX165" s="3">
        <f t="shared" ca="1" si="824"/>
        <v>0</v>
      </c>
      <c r="CY165" s="2">
        <f t="shared" ca="1" si="739"/>
        <v>0</v>
      </c>
      <c r="CZ165" s="3" t="str">
        <f t="shared" ca="1" si="659"/>
        <v/>
      </c>
      <c r="DA165" s="3" t="str">
        <f t="shared" ca="1" si="660"/>
        <v/>
      </c>
      <c r="DB165" s="3" t="str">
        <f t="shared" ca="1" si="661"/>
        <v/>
      </c>
      <c r="DC165" s="3" t="str">
        <f t="shared" ca="1" si="662"/>
        <v/>
      </c>
      <c r="DD165" s="37" t="e">
        <f t="shared" ca="1" si="663"/>
        <v>#N/A</v>
      </c>
      <c r="DE165" s="3" t="str">
        <f t="shared" ca="1" si="740"/>
        <v/>
      </c>
      <c r="DF165" s="3">
        <f t="shared" ca="1" si="825"/>
        <v>0</v>
      </c>
      <c r="DG165" s="2">
        <f t="shared" ca="1" si="741"/>
        <v>0</v>
      </c>
      <c r="DH165" s="3" t="str">
        <f t="shared" ca="1" si="664"/>
        <v/>
      </c>
      <c r="DI165" s="3" t="str">
        <f t="shared" ca="1" si="862"/>
        <v/>
      </c>
      <c r="DJ165" s="3" t="str">
        <f t="shared" ca="1" si="665"/>
        <v/>
      </c>
      <c r="DK165" s="3" t="str">
        <f t="shared" ca="1" si="742"/>
        <v/>
      </c>
      <c r="DL165" s="37" t="e">
        <f t="shared" ca="1" si="666"/>
        <v>#N/A</v>
      </c>
      <c r="DN165" s="2" t="str">
        <f t="shared" si="667"/>
        <v xml:space="preserve"> </v>
      </c>
      <c r="DO165" s="3" t="str">
        <f t="shared" si="743"/>
        <v xml:space="preserve"> </v>
      </c>
      <c r="DP165" s="3" t="str">
        <f t="shared" si="744"/>
        <v xml:space="preserve"> </v>
      </c>
      <c r="DT165" s="37" t="e">
        <f t="shared" si="668"/>
        <v>#N/A</v>
      </c>
      <c r="DU165" s="7">
        <v>158</v>
      </c>
      <c r="DV165" s="7">
        <v>67</v>
      </c>
      <c r="DW165" s="7">
        <v>92</v>
      </c>
      <c r="DX165" s="7"/>
      <c r="DY165" s="7" t="e">
        <f t="shared" si="669"/>
        <v>#NUM!</v>
      </c>
      <c r="DZ165" s="7" t="e">
        <f t="shared" si="670"/>
        <v>#NUM!</v>
      </c>
      <c r="EA165" s="7" t="e">
        <f t="shared" si="671"/>
        <v>#NUM!</v>
      </c>
      <c r="EB165" s="7" t="e">
        <f t="shared" si="745"/>
        <v>#NUM!</v>
      </c>
      <c r="EC165" s="3" t="e">
        <f t="shared" si="672"/>
        <v>#NUM!</v>
      </c>
      <c r="ED165" s="3" t="str">
        <f t="shared" si="746"/>
        <v/>
      </c>
      <c r="EE165" s="3" t="e">
        <f t="shared" si="747"/>
        <v>#DIV/0!</v>
      </c>
      <c r="EF165" s="3" t="str">
        <f t="shared" si="748"/>
        <v/>
      </c>
      <c r="EG165" s="3" t="str">
        <f t="shared" si="749"/>
        <v/>
      </c>
      <c r="EH165" s="3" t="str">
        <f t="shared" si="750"/>
        <v/>
      </c>
      <c r="EI165" s="3" t="str">
        <f t="shared" si="751"/>
        <v/>
      </c>
      <c r="EJ165" s="3" t="e">
        <f t="shared" si="752"/>
        <v>#DIV/0!</v>
      </c>
      <c r="EK165" s="3" t="e">
        <f t="shared" si="753"/>
        <v>#DIV/0!</v>
      </c>
      <c r="EL165" s="3" t="str">
        <f t="shared" si="754"/>
        <v/>
      </c>
      <c r="EM165" s="3" t="str">
        <f t="shared" si="755"/>
        <v/>
      </c>
      <c r="EN165" s="3" t="str">
        <f t="shared" si="756"/>
        <v/>
      </c>
      <c r="EO165" s="3" t="e">
        <f t="shared" si="757"/>
        <v>#DIV/0!</v>
      </c>
      <c r="EP165" s="3" t="e">
        <f t="shared" si="758"/>
        <v>#DIV/0!</v>
      </c>
      <c r="EQ165" s="3" t="str">
        <f t="shared" si="759"/>
        <v/>
      </c>
      <c r="ER165" s="3" t="str">
        <f t="shared" si="760"/>
        <v/>
      </c>
      <c r="ES165" s="3" t="e">
        <f t="shared" si="761"/>
        <v>#DIV/0!</v>
      </c>
      <c r="ET165" s="3" t="e">
        <f t="shared" si="762"/>
        <v>#DIV/0!</v>
      </c>
      <c r="EU165" s="3" t="str">
        <f t="shared" si="763"/>
        <v/>
      </c>
      <c r="EV165" s="3" t="e">
        <f t="shared" si="764"/>
        <v>#DIV/0!</v>
      </c>
      <c r="EW165" s="3" t="e">
        <f t="shared" si="765"/>
        <v>#DIV/0!</v>
      </c>
      <c r="EX165" s="3" t="e">
        <f t="shared" si="766"/>
        <v>#NUM!</v>
      </c>
      <c r="EZ165" s="40">
        <f t="shared" si="673"/>
        <v>1</v>
      </c>
      <c r="FA165" s="9" t="e">
        <f t="shared" si="674"/>
        <v>#NUM!</v>
      </c>
      <c r="FB165" s="9" t="e">
        <f t="shared" si="675"/>
        <v>#N/A</v>
      </c>
      <c r="FC165" s="9" t="e">
        <f t="shared" si="676"/>
        <v>#N/A</v>
      </c>
      <c r="FD165" s="9" t="e">
        <f t="shared" si="677"/>
        <v>#N/A</v>
      </c>
      <c r="FE165" s="3" t="e">
        <f t="shared" si="767"/>
        <v>#NUM!</v>
      </c>
      <c r="FG165" s="3" t="str">
        <f t="shared" si="768"/>
        <v/>
      </c>
      <c r="FH165" s="3" t="e">
        <f t="shared" si="769"/>
        <v>#DIV/0!</v>
      </c>
      <c r="FI165" s="3" t="str">
        <f t="shared" si="770"/>
        <v/>
      </c>
      <c r="FJ165" s="3" t="str">
        <f t="shared" si="771"/>
        <v/>
      </c>
      <c r="FK165" s="3" t="str">
        <f t="shared" si="772"/>
        <v/>
      </c>
      <c r="FL165" s="3" t="str">
        <f t="shared" si="773"/>
        <v/>
      </c>
      <c r="FM165" s="3" t="e">
        <f t="shared" si="774"/>
        <v>#DIV/0!</v>
      </c>
      <c r="FN165" s="3" t="e">
        <f t="shared" si="775"/>
        <v>#DIV/0!</v>
      </c>
      <c r="FO165" s="3" t="str">
        <f t="shared" si="776"/>
        <v/>
      </c>
      <c r="FP165" s="3" t="str">
        <f t="shared" si="777"/>
        <v/>
      </c>
      <c r="FQ165" s="3" t="str">
        <f t="shared" si="778"/>
        <v/>
      </c>
      <c r="FR165" s="3" t="e">
        <f t="shared" si="779"/>
        <v>#DIV/0!</v>
      </c>
      <c r="FS165" s="3" t="e">
        <f t="shared" si="780"/>
        <v>#DIV/0!</v>
      </c>
      <c r="FT165" s="3" t="str">
        <f t="shared" si="781"/>
        <v/>
      </c>
      <c r="FU165" s="3" t="str">
        <f t="shared" si="782"/>
        <v/>
      </c>
      <c r="FV165" s="3" t="e">
        <f t="shared" si="783"/>
        <v>#DIV/0!</v>
      </c>
      <c r="FW165" s="3" t="e">
        <f t="shared" si="784"/>
        <v>#DIV/0!</v>
      </c>
      <c r="FX165" s="3" t="str">
        <f t="shared" si="785"/>
        <v/>
      </c>
      <c r="FY165" s="3" t="e">
        <f t="shared" si="786"/>
        <v>#DIV/0!</v>
      </c>
      <c r="FZ165" s="3" t="e">
        <f t="shared" si="787"/>
        <v>#DIV/0!</v>
      </c>
      <c r="GA165" s="3" t="e">
        <f t="shared" si="788"/>
        <v>#NUM!</v>
      </c>
      <c r="GB165" s="3" t="str">
        <f t="shared" si="789"/>
        <v/>
      </c>
      <c r="GC165" s="3" t="str">
        <f t="shared" si="790"/>
        <v/>
      </c>
      <c r="GD165" s="3" t="str">
        <f t="shared" si="791"/>
        <v/>
      </c>
      <c r="GE165" s="3" t="str">
        <f t="shared" si="792"/>
        <v/>
      </c>
      <c r="GF165" s="3" t="str">
        <f t="shared" si="793"/>
        <v/>
      </c>
      <c r="GG165" s="3" t="str">
        <f t="shared" si="794"/>
        <v/>
      </c>
      <c r="GI165" s="9" t="str">
        <f t="shared" si="826"/>
        <v/>
      </c>
      <c r="GJ165" s="9" t="str">
        <f t="shared" si="795"/>
        <v/>
      </c>
      <c r="GK165" s="9" t="str">
        <f t="shared" si="796"/>
        <v/>
      </c>
      <c r="GL165" s="41" t="e">
        <f t="shared" si="797"/>
        <v>#DIV/0!</v>
      </c>
      <c r="GM165" s="41" t="e">
        <f t="shared" si="798"/>
        <v>#DIV/0!</v>
      </c>
      <c r="GN165" s="41" t="e">
        <f t="shared" si="678"/>
        <v>#N/A</v>
      </c>
      <c r="GO165" s="41" t="e">
        <f t="shared" si="679"/>
        <v>#N/A</v>
      </c>
      <c r="GP165" s="3" t="e">
        <f t="shared" si="799"/>
        <v>#NUM!</v>
      </c>
      <c r="GQ165" s="55" t="e">
        <f t="shared" si="680"/>
        <v>#NUM!</v>
      </c>
      <c r="GR165" s="55" t="e">
        <f t="shared" si="681"/>
        <v>#NUM!</v>
      </c>
      <c r="GS165" s="3" t="e">
        <f t="shared" si="682"/>
        <v>#NUM!</v>
      </c>
      <c r="GT165" s="3" t="e">
        <f t="shared" si="683"/>
        <v>#NUM!</v>
      </c>
      <c r="GU165" s="3" t="e">
        <f t="shared" si="684"/>
        <v>#NUM!</v>
      </c>
      <c r="GV165" s="3" t="e">
        <f t="shared" si="685"/>
        <v>#NUM!</v>
      </c>
      <c r="GX165" s="37" t="e">
        <f t="shared" si="686"/>
        <v>#NUM!</v>
      </c>
      <c r="GZ165" s="3" t="e">
        <f t="shared" si="687"/>
        <v>#NUM!</v>
      </c>
      <c r="HA165" s="3" t="e">
        <f t="shared" ca="1" si="827"/>
        <v>#NUM!</v>
      </c>
      <c r="HB165" s="2" t="e">
        <f t="shared" ca="1" si="830"/>
        <v>#NUM!</v>
      </c>
      <c r="HC165" s="2" t="e">
        <f t="shared" ca="1" si="834"/>
        <v>#NUM!</v>
      </c>
      <c r="HD165" s="39" t="e">
        <f t="shared" ca="1" si="800"/>
        <v>#NUM!</v>
      </c>
      <c r="HF165" s="3" t="str">
        <f t="shared" si="688"/>
        <v/>
      </c>
      <c r="HG165" s="3" t="str">
        <f t="shared" si="689"/>
        <v/>
      </c>
      <c r="HH165" s="3" t="str">
        <f t="shared" ca="1" si="843"/>
        <v xml:space="preserve"> </v>
      </c>
      <c r="HI165" s="3" t="str">
        <f t="shared" ca="1" si="844"/>
        <v/>
      </c>
      <c r="HJ165" s="3" t="str">
        <f t="shared" ca="1" si="844"/>
        <v/>
      </c>
      <c r="HK165" s="3" t="str">
        <f t="shared" ca="1" si="844"/>
        <v/>
      </c>
      <c r="HL165" s="3" t="str">
        <f t="shared" ca="1" si="839"/>
        <v/>
      </c>
      <c r="HM165" s="3" t="str">
        <f t="shared" ca="1" si="839"/>
        <v/>
      </c>
      <c r="HN165" s="3" t="str">
        <f t="shared" ca="1" si="839"/>
        <v/>
      </c>
      <c r="HO165" s="3" t="str">
        <f t="shared" ca="1" si="839"/>
        <v/>
      </c>
      <c r="HP165" s="37" t="e">
        <f t="shared" ca="1" si="690"/>
        <v>#N/A</v>
      </c>
      <c r="HQ165" s="3" t="str">
        <f t="shared" ca="1" si="845"/>
        <v xml:space="preserve"> </v>
      </c>
      <c r="HR165" s="3" t="str">
        <f t="shared" ca="1" si="846"/>
        <v/>
      </c>
      <c r="HS165" s="3" t="str">
        <f t="shared" ca="1" si="846"/>
        <v/>
      </c>
      <c r="HT165" s="3" t="str">
        <f t="shared" ca="1" si="846"/>
        <v/>
      </c>
      <c r="HU165" s="3" t="str">
        <f t="shared" ca="1" si="840"/>
        <v/>
      </c>
      <c r="HV165" s="3" t="str">
        <f t="shared" ca="1" si="840"/>
        <v/>
      </c>
      <c r="HW165" s="3" t="str">
        <f t="shared" ca="1" si="840"/>
        <v/>
      </c>
      <c r="HX165" s="3" t="str">
        <f t="shared" ca="1" si="840"/>
        <v/>
      </c>
      <c r="HY165" s="37" t="e">
        <f t="shared" ca="1" si="691"/>
        <v>#N/A</v>
      </c>
      <c r="IA165" s="3" t="e">
        <f t="shared" ca="1" si="801"/>
        <v>#NUM!</v>
      </c>
      <c r="IB165" s="3" t="e">
        <f t="shared" ca="1" si="828"/>
        <v>#NUM!</v>
      </c>
      <c r="IC165" s="2" t="e">
        <f t="shared" ca="1" si="802"/>
        <v>#NUM!</v>
      </c>
      <c r="ID165" s="37" t="e">
        <f t="shared" ca="1" si="692"/>
        <v>#NUM!</v>
      </c>
      <c r="IE165" s="3" t="e">
        <f t="shared" ca="1" si="803"/>
        <v>#NUM!</v>
      </c>
      <c r="IF165" s="3" t="e">
        <f t="shared" ca="1" si="804"/>
        <v>#NUM!</v>
      </c>
      <c r="IG165" s="2" t="e">
        <f t="shared" ca="1" si="805"/>
        <v>#NUM!</v>
      </c>
      <c r="IH165" s="37" t="e">
        <f t="shared" ca="1" si="693"/>
        <v>#NUM!</v>
      </c>
      <c r="II165" s="3" t="e">
        <f t="shared" si="806"/>
        <v>#N/A</v>
      </c>
      <c r="IJ165" s="3" t="e">
        <f t="shared" si="807"/>
        <v>#N/A</v>
      </c>
      <c r="IK165" s="3" t="e">
        <f t="shared" ca="1" si="857"/>
        <v>#N/A</v>
      </c>
      <c r="IL165" s="3" t="e">
        <f t="shared" ca="1" si="858"/>
        <v>#N/A</v>
      </c>
      <c r="IM165" s="3" t="e">
        <f t="shared" ca="1" si="858"/>
        <v>#N/A</v>
      </c>
      <c r="IN165" s="3" t="e">
        <f t="shared" ca="1" si="858"/>
        <v>#N/A</v>
      </c>
      <c r="IO165" s="3" t="e">
        <f t="shared" ca="1" si="851"/>
        <v>#N/A</v>
      </c>
      <c r="IP165" s="3" t="e">
        <f t="shared" ca="1" si="851"/>
        <v>#N/A</v>
      </c>
      <c r="IQ165" s="3" t="e">
        <f t="shared" ca="1" si="851"/>
        <v>#N/A</v>
      </c>
      <c r="IR165" s="3" t="e">
        <f t="shared" ca="1" si="851"/>
        <v>#N/A</v>
      </c>
      <c r="IS165" s="3" t="e">
        <f t="shared" ca="1" si="852"/>
        <v>#N/A</v>
      </c>
      <c r="IT165" s="3" t="e">
        <f t="shared" ca="1" si="852"/>
        <v>#N/A</v>
      </c>
      <c r="IU165" s="3" t="e">
        <f t="shared" ca="1" si="852"/>
        <v>#N/A</v>
      </c>
      <c r="IV165" s="3" t="e">
        <f t="shared" ca="1" si="852"/>
        <v>#N/A</v>
      </c>
      <c r="IW165" s="3" t="e">
        <f t="shared" ca="1" si="853"/>
        <v>#N/A</v>
      </c>
      <c r="IX165" s="3" t="e">
        <f t="shared" ca="1" si="853"/>
        <v>#N/A</v>
      </c>
      <c r="IY165" s="3" t="e">
        <f t="shared" ca="1" si="853"/>
        <v>#N/A</v>
      </c>
      <c r="IZ165" s="37" t="e">
        <f t="shared" ca="1" si="694"/>
        <v>#N/A</v>
      </c>
      <c r="JB165" s="3" t="str">
        <f t="shared" si="808"/>
        <v/>
      </c>
      <c r="JC165" s="55" t="e">
        <f t="shared" si="695"/>
        <v>#NUM!</v>
      </c>
      <c r="JD165" s="41" t="e">
        <f t="shared" si="809"/>
        <v>#NUM!</v>
      </c>
      <c r="JE165" s="41" t="e">
        <f t="shared" si="810"/>
        <v>#NUM!</v>
      </c>
      <c r="JF165" s="3" t="e">
        <f t="shared" si="811"/>
        <v>#NUM!</v>
      </c>
      <c r="JG165" s="41" t="e">
        <f t="shared" si="812"/>
        <v>#NUM!</v>
      </c>
      <c r="JH165" s="41" t="e">
        <f t="shared" si="813"/>
        <v>#NUM!</v>
      </c>
      <c r="JJ165" s="37" t="e">
        <f t="shared" si="814"/>
        <v>#NUM!</v>
      </c>
      <c r="JL165" s="3" t="e">
        <f t="shared" si="815"/>
        <v>#NUM!</v>
      </c>
      <c r="JM165" s="3" t="e">
        <f t="shared" ca="1" si="829"/>
        <v>#NUM!</v>
      </c>
      <c r="JP165" s="37" t="e">
        <f t="shared" ca="1" si="816"/>
        <v>#NUM!</v>
      </c>
      <c r="JR165" s="37" t="str">
        <f t="shared" si="817"/>
        <v/>
      </c>
      <c r="JS165" s="3" t="str">
        <f t="shared" si="818"/>
        <v/>
      </c>
      <c r="JT165" s="3" t="str">
        <f t="shared" ca="1" si="847"/>
        <v xml:space="preserve"> </v>
      </c>
      <c r="JU165" s="3" t="str">
        <f t="shared" ca="1" si="848"/>
        <v/>
      </c>
      <c r="JV165" s="3" t="str">
        <f t="shared" ca="1" si="848"/>
        <v/>
      </c>
      <c r="JW165" s="3" t="str">
        <f t="shared" ca="1" si="848"/>
        <v/>
      </c>
      <c r="JX165" s="3" t="str">
        <f t="shared" ca="1" si="841"/>
        <v/>
      </c>
      <c r="JY165" s="3" t="str">
        <f t="shared" ca="1" si="841"/>
        <v/>
      </c>
      <c r="JZ165" s="3" t="str">
        <f t="shared" ca="1" si="841"/>
        <v/>
      </c>
      <c r="KA165" s="3" t="str">
        <f t="shared" ca="1" si="841"/>
        <v/>
      </c>
      <c r="KB165" s="3" t="e">
        <f t="shared" ca="1" si="819"/>
        <v>#N/A</v>
      </c>
      <c r="KC165" s="3" t="str">
        <f t="shared" ca="1" si="849"/>
        <v xml:space="preserve"> </v>
      </c>
      <c r="KD165" s="3" t="str">
        <f t="shared" ca="1" si="850"/>
        <v/>
      </c>
      <c r="KE165" s="3" t="str">
        <f t="shared" ca="1" si="850"/>
        <v/>
      </c>
      <c r="KF165" s="3" t="str">
        <f t="shared" ca="1" si="850"/>
        <v/>
      </c>
      <c r="KG165" s="3" t="str">
        <f t="shared" ca="1" si="842"/>
        <v/>
      </c>
      <c r="KH165" s="3" t="str">
        <f t="shared" ca="1" si="842"/>
        <v/>
      </c>
      <c r="KI165" s="3" t="str">
        <f t="shared" ca="1" si="842"/>
        <v/>
      </c>
      <c r="KJ165" s="3" t="str">
        <f t="shared" ca="1" si="842"/>
        <v/>
      </c>
      <c r="KK165" s="3" t="e">
        <f t="shared" ca="1" si="820"/>
        <v>#N/A</v>
      </c>
      <c r="KU165" s="3" t="e">
        <f t="shared" si="821"/>
        <v>#NUM!</v>
      </c>
      <c r="KV165" s="3" t="e">
        <f t="shared" si="822"/>
        <v>#NUM!</v>
      </c>
      <c r="KW165" s="3" t="e">
        <f t="shared" ca="1" si="859"/>
        <v>#NUM!</v>
      </c>
      <c r="KX165" s="3" t="e">
        <f t="shared" ca="1" si="860"/>
        <v>#NUM!</v>
      </c>
      <c r="KY165" s="3" t="e">
        <f t="shared" ca="1" si="860"/>
        <v>#NUM!</v>
      </c>
      <c r="KZ165" s="3" t="e">
        <f t="shared" ca="1" si="860"/>
        <v>#NUM!</v>
      </c>
      <c r="LA165" s="3" t="e">
        <f t="shared" ca="1" si="854"/>
        <v>#NUM!</v>
      </c>
      <c r="LB165" s="3" t="e">
        <f t="shared" ca="1" si="854"/>
        <v>#NUM!</v>
      </c>
      <c r="LC165" s="3" t="e">
        <f t="shared" ca="1" si="854"/>
        <v>#NUM!</v>
      </c>
      <c r="LD165" s="3" t="e">
        <f t="shared" ca="1" si="854"/>
        <v>#NUM!</v>
      </c>
      <c r="LE165" s="3" t="e">
        <f t="shared" ca="1" si="855"/>
        <v>#NUM!</v>
      </c>
      <c r="LF165" s="3" t="e">
        <f t="shared" ca="1" si="855"/>
        <v>#NUM!</v>
      </c>
      <c r="LG165" s="3" t="e">
        <f t="shared" ca="1" si="855"/>
        <v>#NUM!</v>
      </c>
      <c r="LH165" s="3" t="e">
        <f t="shared" ca="1" si="855"/>
        <v>#NUM!</v>
      </c>
      <c r="LI165" s="3" t="e">
        <f t="shared" ca="1" si="856"/>
        <v>#NUM!</v>
      </c>
      <c r="LJ165" s="3" t="e">
        <f t="shared" ca="1" si="856"/>
        <v>#NUM!</v>
      </c>
      <c r="LK165" s="3" t="e">
        <f t="shared" ca="1" si="856"/>
        <v>#NUM!</v>
      </c>
      <c r="LL165" s="37" t="e">
        <f t="shared" ca="1" si="696"/>
        <v>#NUM!</v>
      </c>
    </row>
    <row r="166" spans="1:324" s="3" customFormat="1">
      <c r="A166" s="42" t="e">
        <f>IF(D166="","",Data!C174)</f>
        <v>#N/A</v>
      </c>
      <c r="B166" s="5" t="e">
        <f>IF(D166="","",Data!B174)</f>
        <v>#N/A</v>
      </c>
      <c r="C166" s="3">
        <v>158</v>
      </c>
      <c r="D166" s="3" t="e">
        <f>IF(Data!C174="", NA(), Data!C174)</f>
        <v>#N/A</v>
      </c>
      <c r="E166" s="3" t="str">
        <f>IF(Data!C174="", " ", Data!D174)</f>
        <v xml:space="preserve"> </v>
      </c>
      <c r="F166" s="3" t="str">
        <f>IF(E166=" "," ",Data!F$26)</f>
        <v xml:space="preserve"> </v>
      </c>
      <c r="G166" s="3" t="str">
        <f>IF($C166&lt;Data!$F$37,"x"," ")</f>
        <v xml:space="preserve"> </v>
      </c>
      <c r="H166" s="3" t="e">
        <f>IF(I166="",#REF!,I166)</f>
        <v>#N/A</v>
      </c>
      <c r="I166" s="2" t="e">
        <f t="shared" si="697"/>
        <v>#N/A</v>
      </c>
      <c r="J166" s="3" t="str">
        <f>IF(AND(Data!$F$37&lt;&gt;""),IF(AD166=$E166,1,""))</f>
        <v/>
      </c>
      <c r="K166" s="3">
        <f>IF(AND(Data!$F$40&lt;&gt;""),IF(AE166=$E166,2,""))</f>
        <v>2</v>
      </c>
      <c r="L166" s="3" t="str">
        <f>IF(AND(Data!$F$43&lt;&gt;""),IF(AF166=$E166,3,""))</f>
        <v/>
      </c>
      <c r="M166" s="3" t="str">
        <f>IF(AND(Data!$F$46&lt;&gt;""),IF(AG166=$E166,4,""))</f>
        <v/>
      </c>
      <c r="N166" s="3" t="str">
        <f>IF(AND(Data!$F$49&lt;&gt;""),IF(AH166=$E166,5,""))</f>
        <v/>
      </c>
      <c r="O166" s="3" t="str">
        <f>IF(AND(Calc!$LQ$3&lt;&gt;""),IF(AI166=$E166,6,""))</f>
        <v/>
      </c>
      <c r="P166" s="3">
        <f t="shared" si="698"/>
        <v>2</v>
      </c>
      <c r="Q166" s="3">
        <f t="shared" si="699"/>
        <v>2</v>
      </c>
      <c r="R166" s="3" t="str">
        <f t="shared" si="700"/>
        <v/>
      </c>
      <c r="S166" s="3" t="str">
        <f t="shared" si="701"/>
        <v/>
      </c>
      <c r="T166" s="3" t="str">
        <f t="shared" si="702"/>
        <v/>
      </c>
      <c r="U166" s="3">
        <f t="shared" si="703"/>
        <v>2</v>
      </c>
      <c r="V166" s="3">
        <f t="shared" si="704"/>
        <v>2</v>
      </c>
      <c r="W166" s="3" t="str">
        <f t="shared" si="705"/>
        <v/>
      </c>
      <c r="X166" s="3" t="str">
        <f t="shared" si="706"/>
        <v/>
      </c>
      <c r="Y166" s="3">
        <f t="shared" si="707"/>
        <v>2</v>
      </c>
      <c r="Z166" s="3">
        <f t="shared" si="708"/>
        <v>2</v>
      </c>
      <c r="AA166" s="3" t="str">
        <f t="shared" si="709"/>
        <v/>
      </c>
      <c r="AB166" s="3">
        <f t="shared" si="710"/>
        <v>2</v>
      </c>
      <c r="AC166" s="49">
        <f t="shared" si="711"/>
        <v>2</v>
      </c>
      <c r="AD166" s="3" t="str">
        <f>IF($C166&lt;Data!$F$37,E166,"")</f>
        <v/>
      </c>
      <c r="AE166" s="3" t="str">
        <f>IF(AND($C166&gt;=Data!$F$37),IF($C166&lt;Data!$F$40,E166,""))</f>
        <v xml:space="preserve"> </v>
      </c>
      <c r="AF166" s="3" t="b">
        <f>IF(AND($C166&gt;=Data!$F$40),IF($C166&lt;Data!$F$43,E166,""))</f>
        <v>0</v>
      </c>
      <c r="AG166" s="3" t="b">
        <f>IF(AND($C166&gt;=Data!$F$43),IF($C166&lt;Data!$F$46,E166,""))</f>
        <v>0</v>
      </c>
      <c r="AH166" s="3" t="b">
        <f>IF(AND($C166&gt;=Data!$F$46),IF($C166&lt;Data!$F$49,E166,""))</f>
        <v>0</v>
      </c>
      <c r="AI166" s="3" t="b">
        <f>IF(AND($C166&gt;=Data!$F$49),IF($C166&lt;=Calc!$LQ$3,E166,""))</f>
        <v>0</v>
      </c>
      <c r="AJ166" s="3" t="str">
        <f t="shared" si="643"/>
        <v xml:space="preserve"> </v>
      </c>
      <c r="AK166" s="3" t="str">
        <f t="shared" si="644"/>
        <v/>
      </c>
      <c r="AL166" s="3" t="e">
        <f t="shared" si="712"/>
        <v>#NUM!</v>
      </c>
      <c r="AM166" s="3" t="str">
        <f t="shared" si="713"/>
        <v/>
      </c>
      <c r="AN166" s="3" t="str">
        <f t="shared" si="714"/>
        <v/>
      </c>
      <c r="AO166" s="3" t="str">
        <f t="shared" si="715"/>
        <v/>
      </c>
      <c r="AP166" s="3" t="str">
        <f t="shared" si="716"/>
        <v/>
      </c>
      <c r="AQ166" s="3" t="e">
        <f t="shared" si="632"/>
        <v>#NUM!</v>
      </c>
      <c r="AR166" s="3" t="e">
        <f t="shared" si="633"/>
        <v>#NUM!</v>
      </c>
      <c r="AS166" s="3" t="str">
        <f t="shared" si="634"/>
        <v/>
      </c>
      <c r="AT166" s="3" t="str">
        <f t="shared" si="717"/>
        <v/>
      </c>
      <c r="AU166" s="3" t="str">
        <f t="shared" si="718"/>
        <v/>
      </c>
      <c r="AV166" s="3" t="e">
        <f t="shared" si="719"/>
        <v>#NUM!</v>
      </c>
      <c r="AW166" s="3" t="e">
        <f t="shared" si="720"/>
        <v>#NUM!</v>
      </c>
      <c r="AX166" s="3" t="str">
        <f t="shared" si="721"/>
        <v/>
      </c>
      <c r="AY166" s="3" t="str">
        <f t="shared" si="722"/>
        <v/>
      </c>
      <c r="AZ166" s="3" t="e">
        <f t="shared" si="723"/>
        <v>#NUM!</v>
      </c>
      <c r="BA166" s="3" t="e">
        <f t="shared" si="724"/>
        <v>#NUM!</v>
      </c>
      <c r="BB166" s="3" t="str">
        <f t="shared" si="725"/>
        <v/>
      </c>
      <c r="BC166" s="3" t="e">
        <f t="shared" si="726"/>
        <v>#NUM!</v>
      </c>
      <c r="BD166" s="3" t="e">
        <f t="shared" si="727"/>
        <v>#NUM!</v>
      </c>
      <c r="BE166" s="3" t="e">
        <f t="shared" si="728"/>
        <v>#NUM!</v>
      </c>
      <c r="BF166" s="9" t="e">
        <f t="shared" si="645"/>
        <v>#N/A</v>
      </c>
      <c r="BG166" s="3" t="e">
        <f t="shared" si="646"/>
        <v>#N/A</v>
      </c>
      <c r="BH166" s="3" t="e">
        <f t="shared" si="861"/>
        <v>#N/A</v>
      </c>
      <c r="BI166" s="3" t="e">
        <f t="shared" si="729"/>
        <v>#NUM!</v>
      </c>
      <c r="BJ166" s="44" t="str">
        <f t="shared" si="730"/>
        <v/>
      </c>
      <c r="BK166" s="52">
        <f t="shared" si="647"/>
        <v>2</v>
      </c>
      <c r="BL166" s="52" t="str">
        <f t="shared" ca="1" si="835"/>
        <v xml:space="preserve"> </v>
      </c>
      <c r="BM166" s="52" t="str">
        <f t="shared" ca="1" si="836"/>
        <v xml:space="preserve"> </v>
      </c>
      <c r="BN166" s="52" t="str">
        <f t="shared" ca="1" si="836"/>
        <v xml:space="preserve"> </v>
      </c>
      <c r="BO166" s="52" t="str">
        <f t="shared" ca="1" si="836"/>
        <v xml:space="preserve"> </v>
      </c>
      <c r="BP166" s="52" t="str">
        <f t="shared" ca="1" si="831"/>
        <v xml:space="preserve"> </v>
      </c>
      <c r="BQ166" s="52" t="str">
        <f t="shared" ca="1" si="831"/>
        <v xml:space="preserve"> </v>
      </c>
      <c r="BR166" s="52" t="e">
        <f t="shared" ca="1" si="648"/>
        <v>#N/A</v>
      </c>
      <c r="BS166" s="52"/>
      <c r="BT166" s="3" t="str">
        <f t="shared" si="649"/>
        <v/>
      </c>
      <c r="BU166" s="3">
        <f t="shared" si="650"/>
        <v>0</v>
      </c>
      <c r="BV166" s="3">
        <f t="shared" si="731"/>
        <v>1</v>
      </c>
      <c r="BW166" s="3">
        <f t="shared" si="732"/>
        <v>0</v>
      </c>
      <c r="BX166" s="3" t="str">
        <f t="shared" ca="1" si="651"/>
        <v xml:space="preserve"> </v>
      </c>
      <c r="BY166" s="3" t="str">
        <f t="shared" ca="1" si="837"/>
        <v/>
      </c>
      <c r="BZ166" s="3" t="str">
        <f t="shared" ca="1" si="837"/>
        <v/>
      </c>
      <c r="CA166" s="3" t="str">
        <f t="shared" ca="1" si="837"/>
        <v/>
      </c>
      <c r="CB166" s="3" t="str">
        <f t="shared" ca="1" si="832"/>
        <v/>
      </c>
      <c r="CC166" s="3" t="str">
        <f t="shared" ca="1" si="832"/>
        <v/>
      </c>
      <c r="CD166" s="3" t="str">
        <f t="shared" ca="1" si="652"/>
        <v/>
      </c>
      <c r="CE166" s="3" t="str">
        <f t="shared" ca="1" si="653"/>
        <v/>
      </c>
      <c r="CF166" s="3" t="str">
        <f t="shared" si="654"/>
        <v/>
      </c>
      <c r="CG166" s="37" t="e">
        <f t="shared" ca="1" si="655"/>
        <v>#N/A</v>
      </c>
      <c r="CH166" s="3" t="str">
        <f t="shared" si="656"/>
        <v/>
      </c>
      <c r="CI166" s="3">
        <f t="shared" si="733"/>
        <v>0</v>
      </c>
      <c r="CJ166" s="3">
        <f t="shared" si="823"/>
        <v>1</v>
      </c>
      <c r="CK166" s="3">
        <f t="shared" si="734"/>
        <v>0</v>
      </c>
      <c r="CL166" s="3" t="str">
        <f t="shared" ca="1" si="657"/>
        <v xml:space="preserve"> </v>
      </c>
      <c r="CM166" s="3" t="str">
        <f t="shared" ca="1" si="838"/>
        <v/>
      </c>
      <c r="CN166" s="3" t="str">
        <f t="shared" ca="1" si="838"/>
        <v/>
      </c>
      <c r="CO166" s="3" t="str">
        <f t="shared" ca="1" si="838"/>
        <v/>
      </c>
      <c r="CP166" s="3" t="str">
        <f t="shared" ca="1" si="833"/>
        <v/>
      </c>
      <c r="CQ166" s="3" t="str">
        <f t="shared" ca="1" si="833"/>
        <v/>
      </c>
      <c r="CR166" s="3" t="str">
        <f t="shared" ca="1" si="735"/>
        <v/>
      </c>
      <c r="CS166" s="3" t="str">
        <f t="shared" ca="1" si="658"/>
        <v/>
      </c>
      <c r="CT166" s="3" t="str">
        <f t="shared" si="736"/>
        <v/>
      </c>
      <c r="CU166" s="37" t="e">
        <f t="shared" ca="1" si="737"/>
        <v>#N/A</v>
      </c>
      <c r="CW166" s="3" t="str">
        <f t="shared" ca="1" si="738"/>
        <v/>
      </c>
      <c r="CX166" s="3">
        <f t="shared" ca="1" si="824"/>
        <v>0</v>
      </c>
      <c r="CY166" s="2">
        <f t="shared" ca="1" si="739"/>
        <v>0</v>
      </c>
      <c r="CZ166" s="3" t="str">
        <f t="shared" ca="1" si="659"/>
        <v/>
      </c>
      <c r="DA166" s="3" t="str">
        <f t="shared" ca="1" si="660"/>
        <v/>
      </c>
      <c r="DB166" s="3" t="str">
        <f t="shared" ca="1" si="661"/>
        <v/>
      </c>
      <c r="DC166" s="3" t="str">
        <f t="shared" ca="1" si="662"/>
        <v/>
      </c>
      <c r="DD166" s="37" t="e">
        <f t="shared" ca="1" si="663"/>
        <v>#N/A</v>
      </c>
      <c r="DE166" s="3" t="str">
        <f t="shared" ca="1" si="740"/>
        <v/>
      </c>
      <c r="DF166" s="3">
        <f t="shared" ca="1" si="825"/>
        <v>0</v>
      </c>
      <c r="DG166" s="2">
        <f t="shared" ca="1" si="741"/>
        <v>0</v>
      </c>
      <c r="DH166" s="3" t="str">
        <f t="shared" ca="1" si="664"/>
        <v/>
      </c>
      <c r="DI166" s="3" t="str">
        <f t="shared" ca="1" si="862"/>
        <v/>
      </c>
      <c r="DJ166" s="3" t="str">
        <f t="shared" ca="1" si="665"/>
        <v/>
      </c>
      <c r="DK166" s="3" t="str">
        <f t="shared" ca="1" si="742"/>
        <v/>
      </c>
      <c r="DL166" s="37" t="e">
        <f t="shared" ca="1" si="666"/>
        <v>#N/A</v>
      </c>
      <c r="DN166" s="2" t="str">
        <f t="shared" si="667"/>
        <v xml:space="preserve"> </v>
      </c>
      <c r="DO166" s="3" t="str">
        <f t="shared" si="743"/>
        <v xml:space="preserve"> </v>
      </c>
      <c r="DP166" s="3" t="str">
        <f t="shared" si="744"/>
        <v xml:space="preserve"> </v>
      </c>
      <c r="DT166" s="37" t="e">
        <f t="shared" si="668"/>
        <v>#N/A</v>
      </c>
      <c r="DU166" s="7">
        <v>159</v>
      </c>
      <c r="DV166" s="7">
        <v>67</v>
      </c>
      <c r="DW166" s="7">
        <v>92</v>
      </c>
      <c r="DX166" s="7"/>
      <c r="DY166" s="7" t="e">
        <f t="shared" si="669"/>
        <v>#NUM!</v>
      </c>
      <c r="DZ166" s="7" t="e">
        <f t="shared" si="670"/>
        <v>#NUM!</v>
      </c>
      <c r="EA166" s="7" t="e">
        <f t="shared" si="671"/>
        <v>#NUM!</v>
      </c>
      <c r="EB166" s="7" t="e">
        <f t="shared" si="745"/>
        <v>#NUM!</v>
      </c>
      <c r="EC166" s="3" t="e">
        <f t="shared" si="672"/>
        <v>#NUM!</v>
      </c>
      <c r="ED166" s="3" t="str">
        <f t="shared" si="746"/>
        <v/>
      </c>
      <c r="EE166" s="3" t="e">
        <f t="shared" si="747"/>
        <v>#DIV/0!</v>
      </c>
      <c r="EF166" s="3" t="str">
        <f t="shared" si="748"/>
        <v/>
      </c>
      <c r="EG166" s="3" t="str">
        <f t="shared" si="749"/>
        <v/>
      </c>
      <c r="EH166" s="3" t="str">
        <f t="shared" si="750"/>
        <v/>
      </c>
      <c r="EI166" s="3" t="str">
        <f t="shared" si="751"/>
        <v/>
      </c>
      <c r="EJ166" s="3" t="e">
        <f t="shared" si="752"/>
        <v>#DIV/0!</v>
      </c>
      <c r="EK166" s="3" t="e">
        <f t="shared" si="753"/>
        <v>#DIV/0!</v>
      </c>
      <c r="EL166" s="3" t="str">
        <f t="shared" si="754"/>
        <v/>
      </c>
      <c r="EM166" s="3" t="str">
        <f t="shared" si="755"/>
        <v/>
      </c>
      <c r="EN166" s="3" t="str">
        <f t="shared" si="756"/>
        <v/>
      </c>
      <c r="EO166" s="3" t="e">
        <f t="shared" si="757"/>
        <v>#DIV/0!</v>
      </c>
      <c r="EP166" s="3" t="e">
        <f t="shared" si="758"/>
        <v>#DIV/0!</v>
      </c>
      <c r="EQ166" s="3" t="str">
        <f t="shared" si="759"/>
        <v/>
      </c>
      <c r="ER166" s="3" t="str">
        <f t="shared" si="760"/>
        <v/>
      </c>
      <c r="ES166" s="3" t="e">
        <f t="shared" si="761"/>
        <v>#DIV/0!</v>
      </c>
      <c r="ET166" s="3" t="e">
        <f t="shared" si="762"/>
        <v>#DIV/0!</v>
      </c>
      <c r="EU166" s="3" t="str">
        <f t="shared" si="763"/>
        <v/>
      </c>
      <c r="EV166" s="3" t="e">
        <f t="shared" si="764"/>
        <v>#DIV/0!</v>
      </c>
      <c r="EW166" s="3" t="e">
        <f t="shared" si="765"/>
        <v>#DIV/0!</v>
      </c>
      <c r="EX166" s="3" t="e">
        <f t="shared" si="766"/>
        <v>#NUM!</v>
      </c>
      <c r="EZ166" s="40">
        <f t="shared" si="673"/>
        <v>1</v>
      </c>
      <c r="FA166" s="9" t="e">
        <f t="shared" si="674"/>
        <v>#NUM!</v>
      </c>
      <c r="FB166" s="9" t="e">
        <f t="shared" si="675"/>
        <v>#N/A</v>
      </c>
      <c r="FC166" s="9" t="e">
        <f t="shared" si="676"/>
        <v>#N/A</v>
      </c>
      <c r="FD166" s="9" t="e">
        <f t="shared" si="677"/>
        <v>#N/A</v>
      </c>
      <c r="FE166" s="3" t="e">
        <f t="shared" si="767"/>
        <v>#NUM!</v>
      </c>
      <c r="FG166" s="3" t="str">
        <f t="shared" si="768"/>
        <v/>
      </c>
      <c r="FH166" s="3" t="e">
        <f t="shared" si="769"/>
        <v>#DIV/0!</v>
      </c>
      <c r="FI166" s="3" t="str">
        <f t="shared" si="770"/>
        <v/>
      </c>
      <c r="FJ166" s="3" t="str">
        <f t="shared" si="771"/>
        <v/>
      </c>
      <c r="FK166" s="3" t="str">
        <f t="shared" si="772"/>
        <v/>
      </c>
      <c r="FL166" s="3" t="str">
        <f t="shared" si="773"/>
        <v/>
      </c>
      <c r="FM166" s="3" t="e">
        <f t="shared" si="774"/>
        <v>#DIV/0!</v>
      </c>
      <c r="FN166" s="3" t="e">
        <f t="shared" si="775"/>
        <v>#DIV/0!</v>
      </c>
      <c r="FO166" s="3" t="str">
        <f t="shared" si="776"/>
        <v/>
      </c>
      <c r="FP166" s="3" t="str">
        <f t="shared" si="777"/>
        <v/>
      </c>
      <c r="FQ166" s="3" t="str">
        <f t="shared" si="778"/>
        <v/>
      </c>
      <c r="FR166" s="3" t="e">
        <f t="shared" si="779"/>
        <v>#DIV/0!</v>
      </c>
      <c r="FS166" s="3" t="e">
        <f t="shared" si="780"/>
        <v>#DIV/0!</v>
      </c>
      <c r="FT166" s="3" t="str">
        <f t="shared" si="781"/>
        <v/>
      </c>
      <c r="FU166" s="3" t="str">
        <f t="shared" si="782"/>
        <v/>
      </c>
      <c r="FV166" s="3" t="e">
        <f t="shared" si="783"/>
        <v>#DIV/0!</v>
      </c>
      <c r="FW166" s="3" t="e">
        <f t="shared" si="784"/>
        <v>#DIV/0!</v>
      </c>
      <c r="FX166" s="3" t="str">
        <f t="shared" si="785"/>
        <v/>
      </c>
      <c r="FY166" s="3" t="e">
        <f t="shared" si="786"/>
        <v>#DIV/0!</v>
      </c>
      <c r="FZ166" s="3" t="e">
        <f t="shared" si="787"/>
        <v>#DIV/0!</v>
      </c>
      <c r="GA166" s="3" t="e">
        <f t="shared" si="788"/>
        <v>#NUM!</v>
      </c>
      <c r="GB166" s="3" t="str">
        <f t="shared" si="789"/>
        <v/>
      </c>
      <c r="GC166" s="3" t="str">
        <f t="shared" si="790"/>
        <v/>
      </c>
      <c r="GD166" s="3" t="str">
        <f t="shared" si="791"/>
        <v/>
      </c>
      <c r="GE166" s="3" t="str">
        <f t="shared" si="792"/>
        <v/>
      </c>
      <c r="GF166" s="3" t="str">
        <f t="shared" si="793"/>
        <v/>
      </c>
      <c r="GG166" s="3" t="str">
        <f t="shared" si="794"/>
        <v/>
      </c>
      <c r="GI166" s="9" t="str">
        <f t="shared" si="826"/>
        <v/>
      </c>
      <c r="GJ166" s="9" t="str">
        <f t="shared" si="795"/>
        <v/>
      </c>
      <c r="GK166" s="9" t="str">
        <f t="shared" si="796"/>
        <v/>
      </c>
      <c r="GL166" s="41" t="e">
        <f t="shared" si="797"/>
        <v>#DIV/0!</v>
      </c>
      <c r="GM166" s="41" t="e">
        <f t="shared" si="798"/>
        <v>#DIV/0!</v>
      </c>
      <c r="GN166" s="41" t="e">
        <f t="shared" si="678"/>
        <v>#N/A</v>
      </c>
      <c r="GO166" s="41" t="e">
        <f t="shared" si="679"/>
        <v>#N/A</v>
      </c>
      <c r="GP166" s="3" t="e">
        <f t="shared" si="799"/>
        <v>#NUM!</v>
      </c>
      <c r="GQ166" s="55" t="e">
        <f t="shared" si="680"/>
        <v>#NUM!</v>
      </c>
      <c r="GR166" s="55" t="e">
        <f t="shared" si="681"/>
        <v>#NUM!</v>
      </c>
      <c r="GS166" s="3" t="e">
        <f t="shared" si="682"/>
        <v>#NUM!</v>
      </c>
      <c r="GT166" s="3" t="e">
        <f t="shared" si="683"/>
        <v>#NUM!</v>
      </c>
      <c r="GU166" s="3" t="e">
        <f t="shared" si="684"/>
        <v>#NUM!</v>
      </c>
      <c r="GV166" s="3" t="e">
        <f t="shared" si="685"/>
        <v>#NUM!</v>
      </c>
      <c r="GX166" s="37" t="e">
        <f t="shared" si="686"/>
        <v>#NUM!</v>
      </c>
      <c r="GZ166" s="3" t="e">
        <f t="shared" si="687"/>
        <v>#NUM!</v>
      </c>
      <c r="HA166" s="3" t="e">
        <f t="shared" ca="1" si="827"/>
        <v>#NUM!</v>
      </c>
      <c r="HB166" s="2" t="e">
        <f t="shared" ca="1" si="830"/>
        <v>#NUM!</v>
      </c>
      <c r="HC166" s="2" t="e">
        <f t="shared" ca="1" si="834"/>
        <v>#NUM!</v>
      </c>
      <c r="HD166" s="39" t="e">
        <f t="shared" ca="1" si="800"/>
        <v>#NUM!</v>
      </c>
      <c r="HF166" s="3" t="str">
        <f t="shared" si="688"/>
        <v/>
      </c>
      <c r="HG166" s="3" t="str">
        <f t="shared" si="689"/>
        <v/>
      </c>
      <c r="HH166" s="3" t="str">
        <f t="shared" ca="1" si="843"/>
        <v xml:space="preserve"> </v>
      </c>
      <c r="HI166" s="3" t="str">
        <f t="shared" ca="1" si="844"/>
        <v/>
      </c>
      <c r="HJ166" s="3" t="str">
        <f t="shared" ca="1" si="844"/>
        <v/>
      </c>
      <c r="HK166" s="3" t="str">
        <f t="shared" ca="1" si="844"/>
        <v/>
      </c>
      <c r="HL166" s="3" t="str">
        <f t="shared" ca="1" si="839"/>
        <v/>
      </c>
      <c r="HM166" s="3" t="str">
        <f t="shared" ca="1" si="839"/>
        <v/>
      </c>
      <c r="HN166" s="3" t="str">
        <f t="shared" ca="1" si="839"/>
        <v/>
      </c>
      <c r="HO166" s="3" t="str">
        <f t="shared" ca="1" si="839"/>
        <v/>
      </c>
      <c r="HP166" s="37" t="e">
        <f t="shared" ca="1" si="690"/>
        <v>#N/A</v>
      </c>
      <c r="HQ166" s="3" t="str">
        <f t="shared" ca="1" si="845"/>
        <v xml:space="preserve"> </v>
      </c>
      <c r="HR166" s="3" t="str">
        <f t="shared" ca="1" si="846"/>
        <v/>
      </c>
      <c r="HS166" s="3" t="str">
        <f t="shared" ca="1" si="846"/>
        <v/>
      </c>
      <c r="HT166" s="3" t="str">
        <f t="shared" ca="1" si="846"/>
        <v/>
      </c>
      <c r="HU166" s="3" t="str">
        <f t="shared" ca="1" si="840"/>
        <v/>
      </c>
      <c r="HV166" s="3" t="str">
        <f t="shared" ca="1" si="840"/>
        <v/>
      </c>
      <c r="HW166" s="3" t="str">
        <f t="shared" ca="1" si="840"/>
        <v/>
      </c>
      <c r="HX166" s="3" t="str">
        <f t="shared" ca="1" si="840"/>
        <v/>
      </c>
      <c r="HY166" s="37" t="e">
        <f t="shared" ca="1" si="691"/>
        <v>#N/A</v>
      </c>
      <c r="IA166" s="3" t="e">
        <f t="shared" ca="1" si="801"/>
        <v>#NUM!</v>
      </c>
      <c r="IB166" s="3" t="e">
        <f t="shared" ca="1" si="828"/>
        <v>#NUM!</v>
      </c>
      <c r="IC166" s="2" t="e">
        <f t="shared" ca="1" si="802"/>
        <v>#NUM!</v>
      </c>
      <c r="ID166" s="37" t="e">
        <f t="shared" ca="1" si="692"/>
        <v>#NUM!</v>
      </c>
      <c r="IE166" s="3" t="e">
        <f t="shared" ca="1" si="803"/>
        <v>#NUM!</v>
      </c>
      <c r="IF166" s="3" t="e">
        <f t="shared" ca="1" si="804"/>
        <v>#NUM!</v>
      </c>
      <c r="IG166" s="2" t="e">
        <f t="shared" ca="1" si="805"/>
        <v>#NUM!</v>
      </c>
      <c r="IH166" s="37" t="e">
        <f t="shared" ca="1" si="693"/>
        <v>#NUM!</v>
      </c>
      <c r="II166" s="3" t="e">
        <f t="shared" si="806"/>
        <v>#N/A</v>
      </c>
      <c r="IJ166" s="3" t="e">
        <f t="shared" si="807"/>
        <v>#N/A</v>
      </c>
      <c r="IK166" s="3" t="e">
        <f t="shared" ca="1" si="857"/>
        <v>#N/A</v>
      </c>
      <c r="IL166" s="3" t="e">
        <f t="shared" ca="1" si="858"/>
        <v>#N/A</v>
      </c>
      <c r="IM166" s="3" t="e">
        <f t="shared" ca="1" si="858"/>
        <v>#N/A</v>
      </c>
      <c r="IN166" s="3" t="e">
        <f t="shared" ca="1" si="858"/>
        <v>#N/A</v>
      </c>
      <c r="IO166" s="3" t="e">
        <f t="shared" ca="1" si="851"/>
        <v>#N/A</v>
      </c>
      <c r="IP166" s="3" t="e">
        <f t="shared" ca="1" si="851"/>
        <v>#N/A</v>
      </c>
      <c r="IQ166" s="3" t="e">
        <f t="shared" ca="1" si="851"/>
        <v>#N/A</v>
      </c>
      <c r="IR166" s="3" t="e">
        <f t="shared" ca="1" si="851"/>
        <v>#N/A</v>
      </c>
      <c r="IS166" s="3" t="e">
        <f t="shared" ca="1" si="852"/>
        <v>#N/A</v>
      </c>
      <c r="IT166" s="3" t="e">
        <f t="shared" ca="1" si="852"/>
        <v>#N/A</v>
      </c>
      <c r="IU166" s="3" t="e">
        <f t="shared" ca="1" si="852"/>
        <v>#N/A</v>
      </c>
      <c r="IV166" s="3" t="e">
        <f t="shared" ca="1" si="852"/>
        <v>#N/A</v>
      </c>
      <c r="IW166" s="3" t="e">
        <f t="shared" ca="1" si="853"/>
        <v>#N/A</v>
      </c>
      <c r="IX166" s="3" t="e">
        <f t="shared" ca="1" si="853"/>
        <v>#N/A</v>
      </c>
      <c r="IY166" s="3" t="e">
        <f t="shared" ca="1" si="853"/>
        <v>#N/A</v>
      </c>
      <c r="IZ166" s="37" t="e">
        <f t="shared" ca="1" si="694"/>
        <v>#N/A</v>
      </c>
      <c r="JB166" s="3" t="str">
        <f t="shared" si="808"/>
        <v/>
      </c>
      <c r="JC166" s="55" t="e">
        <f t="shared" si="695"/>
        <v>#NUM!</v>
      </c>
      <c r="JD166" s="41" t="e">
        <f t="shared" si="809"/>
        <v>#NUM!</v>
      </c>
      <c r="JE166" s="41" t="e">
        <f t="shared" si="810"/>
        <v>#NUM!</v>
      </c>
      <c r="JF166" s="3" t="e">
        <f t="shared" si="811"/>
        <v>#NUM!</v>
      </c>
      <c r="JG166" s="41" t="e">
        <f t="shared" si="812"/>
        <v>#NUM!</v>
      </c>
      <c r="JH166" s="41" t="e">
        <f t="shared" si="813"/>
        <v>#NUM!</v>
      </c>
      <c r="JJ166" s="37" t="e">
        <f t="shared" si="814"/>
        <v>#NUM!</v>
      </c>
      <c r="JL166" s="3" t="e">
        <f t="shared" si="815"/>
        <v>#NUM!</v>
      </c>
      <c r="JM166" s="3" t="e">
        <f t="shared" ca="1" si="829"/>
        <v>#NUM!</v>
      </c>
      <c r="JP166" s="37" t="e">
        <f t="shared" ca="1" si="816"/>
        <v>#NUM!</v>
      </c>
      <c r="JR166" s="37" t="str">
        <f t="shared" si="817"/>
        <v/>
      </c>
      <c r="JS166" s="3" t="str">
        <f t="shared" si="818"/>
        <v/>
      </c>
      <c r="JT166" s="3" t="str">
        <f t="shared" ca="1" si="847"/>
        <v xml:space="preserve"> </v>
      </c>
      <c r="JU166" s="3" t="str">
        <f t="shared" ca="1" si="848"/>
        <v/>
      </c>
      <c r="JV166" s="3" t="str">
        <f t="shared" ca="1" si="848"/>
        <v/>
      </c>
      <c r="JW166" s="3" t="str">
        <f t="shared" ca="1" si="848"/>
        <v/>
      </c>
      <c r="JX166" s="3" t="str">
        <f t="shared" ca="1" si="841"/>
        <v/>
      </c>
      <c r="JY166" s="3" t="str">
        <f t="shared" ca="1" si="841"/>
        <v/>
      </c>
      <c r="JZ166" s="3" t="str">
        <f t="shared" ca="1" si="841"/>
        <v/>
      </c>
      <c r="KA166" s="3" t="str">
        <f t="shared" ca="1" si="841"/>
        <v/>
      </c>
      <c r="KB166" s="3" t="e">
        <f t="shared" ca="1" si="819"/>
        <v>#N/A</v>
      </c>
      <c r="KC166" s="3" t="str">
        <f t="shared" ca="1" si="849"/>
        <v xml:space="preserve"> </v>
      </c>
      <c r="KD166" s="3" t="str">
        <f t="shared" ca="1" si="850"/>
        <v/>
      </c>
      <c r="KE166" s="3" t="str">
        <f t="shared" ca="1" si="850"/>
        <v/>
      </c>
      <c r="KF166" s="3" t="str">
        <f t="shared" ca="1" si="850"/>
        <v/>
      </c>
      <c r="KG166" s="3" t="str">
        <f t="shared" ca="1" si="842"/>
        <v/>
      </c>
      <c r="KH166" s="3" t="str">
        <f t="shared" ca="1" si="842"/>
        <v/>
      </c>
      <c r="KI166" s="3" t="str">
        <f t="shared" ca="1" si="842"/>
        <v/>
      </c>
      <c r="KJ166" s="3" t="str">
        <f t="shared" ca="1" si="842"/>
        <v/>
      </c>
      <c r="KK166" s="3" t="e">
        <f t="shared" ca="1" si="820"/>
        <v>#N/A</v>
      </c>
      <c r="KU166" s="3" t="e">
        <f t="shared" si="821"/>
        <v>#NUM!</v>
      </c>
      <c r="KV166" s="3" t="e">
        <f t="shared" si="822"/>
        <v>#NUM!</v>
      </c>
      <c r="KW166" s="3" t="e">
        <f t="shared" ca="1" si="859"/>
        <v>#NUM!</v>
      </c>
      <c r="KX166" s="3" t="e">
        <f t="shared" ca="1" si="860"/>
        <v>#NUM!</v>
      </c>
      <c r="KY166" s="3" t="e">
        <f t="shared" ca="1" si="860"/>
        <v>#NUM!</v>
      </c>
      <c r="KZ166" s="3" t="e">
        <f t="shared" ca="1" si="860"/>
        <v>#NUM!</v>
      </c>
      <c r="LA166" s="3" t="e">
        <f t="shared" ca="1" si="854"/>
        <v>#NUM!</v>
      </c>
      <c r="LB166" s="3" t="e">
        <f t="shared" ca="1" si="854"/>
        <v>#NUM!</v>
      </c>
      <c r="LC166" s="3" t="e">
        <f t="shared" ca="1" si="854"/>
        <v>#NUM!</v>
      </c>
      <c r="LD166" s="3" t="e">
        <f t="shared" ca="1" si="854"/>
        <v>#NUM!</v>
      </c>
      <c r="LE166" s="3" t="e">
        <f t="shared" ca="1" si="855"/>
        <v>#NUM!</v>
      </c>
      <c r="LF166" s="3" t="e">
        <f t="shared" ca="1" si="855"/>
        <v>#NUM!</v>
      </c>
      <c r="LG166" s="3" t="e">
        <f t="shared" ca="1" si="855"/>
        <v>#NUM!</v>
      </c>
      <c r="LH166" s="3" t="e">
        <f t="shared" ca="1" si="855"/>
        <v>#NUM!</v>
      </c>
      <c r="LI166" s="3" t="e">
        <f t="shared" ca="1" si="856"/>
        <v>#NUM!</v>
      </c>
      <c r="LJ166" s="3" t="e">
        <f t="shared" ca="1" si="856"/>
        <v>#NUM!</v>
      </c>
      <c r="LK166" s="3" t="e">
        <f t="shared" ca="1" si="856"/>
        <v>#NUM!</v>
      </c>
      <c r="LL166" s="37" t="e">
        <f t="shared" ca="1" si="696"/>
        <v>#NUM!</v>
      </c>
    </row>
    <row r="167" spans="1:324" s="3" customFormat="1">
      <c r="A167" s="42" t="e">
        <f>IF(D167="","",Data!C175)</f>
        <v>#N/A</v>
      </c>
      <c r="B167" s="5" t="e">
        <f>IF(D167="","",Data!B175)</f>
        <v>#N/A</v>
      </c>
      <c r="C167" s="3">
        <v>159</v>
      </c>
      <c r="D167" s="3" t="e">
        <f>IF(Data!C175="", NA(), Data!C175)</f>
        <v>#N/A</v>
      </c>
      <c r="E167" s="3" t="str">
        <f>IF(Data!C175="", " ", Data!D175)</f>
        <v xml:space="preserve"> </v>
      </c>
      <c r="F167" s="3" t="str">
        <f>IF(E167=" "," ",Data!F$26)</f>
        <v xml:space="preserve"> </v>
      </c>
      <c r="G167" s="3" t="str">
        <f>IF($C167&lt;Data!$F$37,"x"," ")</f>
        <v xml:space="preserve"> </v>
      </c>
      <c r="H167" s="3" t="e">
        <f>IF(I167="",#REF!,I167)</f>
        <v>#N/A</v>
      </c>
      <c r="I167" s="2" t="e">
        <f t="shared" si="697"/>
        <v>#N/A</v>
      </c>
      <c r="J167" s="3" t="str">
        <f>IF(AND(Data!$F$37&lt;&gt;""),IF(AD167=$E167,1,""))</f>
        <v/>
      </c>
      <c r="K167" s="3">
        <f>IF(AND(Data!$F$40&lt;&gt;""),IF(AE167=$E167,2,""))</f>
        <v>2</v>
      </c>
      <c r="L167" s="3" t="str">
        <f>IF(AND(Data!$F$43&lt;&gt;""),IF(AF167=$E167,3,""))</f>
        <v/>
      </c>
      <c r="M167" s="3" t="str">
        <f>IF(AND(Data!$F$46&lt;&gt;""),IF(AG167=$E167,4,""))</f>
        <v/>
      </c>
      <c r="N167" s="3" t="str">
        <f>IF(AND(Data!$F$49&lt;&gt;""),IF(AH167=$E167,5,""))</f>
        <v/>
      </c>
      <c r="O167" s="3" t="str">
        <f>IF(AND(Calc!$LQ$3&lt;&gt;""),IF(AI167=$E167,6,""))</f>
        <v/>
      </c>
      <c r="P167" s="3">
        <f t="shared" si="698"/>
        <v>2</v>
      </c>
      <c r="Q167" s="3">
        <f t="shared" si="699"/>
        <v>2</v>
      </c>
      <c r="R167" s="3" t="str">
        <f t="shared" si="700"/>
        <v/>
      </c>
      <c r="S167" s="3" t="str">
        <f t="shared" si="701"/>
        <v/>
      </c>
      <c r="T167" s="3" t="str">
        <f t="shared" si="702"/>
        <v/>
      </c>
      <c r="U167" s="3">
        <f t="shared" si="703"/>
        <v>2</v>
      </c>
      <c r="V167" s="3">
        <f t="shared" si="704"/>
        <v>2</v>
      </c>
      <c r="W167" s="3" t="str">
        <f t="shared" si="705"/>
        <v/>
      </c>
      <c r="X167" s="3" t="str">
        <f t="shared" si="706"/>
        <v/>
      </c>
      <c r="Y167" s="3">
        <f t="shared" si="707"/>
        <v>2</v>
      </c>
      <c r="Z167" s="3">
        <f t="shared" si="708"/>
        <v>2</v>
      </c>
      <c r="AA167" s="3" t="str">
        <f t="shared" si="709"/>
        <v/>
      </c>
      <c r="AB167" s="3">
        <f t="shared" si="710"/>
        <v>2</v>
      </c>
      <c r="AC167" s="49">
        <f t="shared" si="711"/>
        <v>2</v>
      </c>
      <c r="AD167" s="3" t="str">
        <f>IF($C167&lt;Data!$F$37,E167,"")</f>
        <v/>
      </c>
      <c r="AE167" s="3" t="str">
        <f>IF(AND($C167&gt;=Data!$F$37),IF($C167&lt;Data!$F$40,E167,""))</f>
        <v xml:space="preserve"> </v>
      </c>
      <c r="AF167" s="3" t="b">
        <f>IF(AND($C167&gt;=Data!$F$40),IF($C167&lt;Data!$F$43,E167,""))</f>
        <v>0</v>
      </c>
      <c r="AG167" s="3" t="b">
        <f>IF(AND($C167&gt;=Data!$F$43),IF($C167&lt;Data!$F$46,E167,""))</f>
        <v>0</v>
      </c>
      <c r="AH167" s="3" t="b">
        <f>IF(AND($C167&gt;=Data!$F$46),IF($C167&lt;Data!$F$49,E167,""))</f>
        <v>0</v>
      </c>
      <c r="AI167" s="3" t="b">
        <f>IF(AND($C167&gt;=Data!$F$49),IF($C167&lt;=Calc!$LQ$3,E167,""))</f>
        <v>0</v>
      </c>
      <c r="AJ167" s="3" t="str">
        <f t="shared" si="643"/>
        <v xml:space="preserve"> </v>
      </c>
      <c r="AK167" s="3" t="str">
        <f t="shared" si="644"/>
        <v/>
      </c>
      <c r="AL167" s="3" t="e">
        <f t="shared" si="712"/>
        <v>#NUM!</v>
      </c>
      <c r="AM167" s="3" t="str">
        <f t="shared" si="713"/>
        <v/>
      </c>
      <c r="AN167" s="3" t="str">
        <f t="shared" si="714"/>
        <v/>
      </c>
      <c r="AO167" s="3" t="str">
        <f t="shared" si="715"/>
        <v/>
      </c>
      <c r="AP167" s="3" t="str">
        <f t="shared" si="716"/>
        <v/>
      </c>
      <c r="AQ167" s="3" t="e">
        <f t="shared" si="632"/>
        <v>#NUM!</v>
      </c>
      <c r="AR167" s="3" t="e">
        <f t="shared" si="633"/>
        <v>#NUM!</v>
      </c>
      <c r="AS167" s="3" t="str">
        <f t="shared" si="634"/>
        <v/>
      </c>
      <c r="AT167" s="3" t="str">
        <f t="shared" si="717"/>
        <v/>
      </c>
      <c r="AU167" s="3" t="str">
        <f t="shared" si="718"/>
        <v/>
      </c>
      <c r="AV167" s="3" t="e">
        <f t="shared" si="719"/>
        <v>#NUM!</v>
      </c>
      <c r="AW167" s="3" t="e">
        <f t="shared" si="720"/>
        <v>#NUM!</v>
      </c>
      <c r="AX167" s="3" t="str">
        <f t="shared" si="721"/>
        <v/>
      </c>
      <c r="AY167" s="3" t="str">
        <f t="shared" si="722"/>
        <v/>
      </c>
      <c r="AZ167" s="3" t="e">
        <f t="shared" si="723"/>
        <v>#NUM!</v>
      </c>
      <c r="BA167" s="3" t="e">
        <f t="shared" si="724"/>
        <v>#NUM!</v>
      </c>
      <c r="BB167" s="3" t="str">
        <f t="shared" si="725"/>
        <v/>
      </c>
      <c r="BC167" s="3" t="e">
        <f t="shared" si="726"/>
        <v>#NUM!</v>
      </c>
      <c r="BD167" s="3" t="e">
        <f t="shared" si="727"/>
        <v>#NUM!</v>
      </c>
      <c r="BE167" s="3" t="e">
        <f t="shared" si="728"/>
        <v>#NUM!</v>
      </c>
      <c r="BF167" s="9" t="e">
        <f t="shared" si="645"/>
        <v>#N/A</v>
      </c>
      <c r="BG167" s="3" t="e">
        <f t="shared" si="646"/>
        <v>#N/A</v>
      </c>
      <c r="BH167" s="3" t="e">
        <f t="shared" si="861"/>
        <v>#N/A</v>
      </c>
      <c r="BI167" s="3" t="e">
        <f t="shared" si="729"/>
        <v>#NUM!</v>
      </c>
      <c r="BJ167" s="44" t="str">
        <f t="shared" si="730"/>
        <v/>
      </c>
      <c r="BK167" s="52">
        <f t="shared" si="647"/>
        <v>2</v>
      </c>
      <c r="BL167" s="52" t="str">
        <f t="shared" ca="1" si="835"/>
        <v xml:space="preserve"> </v>
      </c>
      <c r="BM167" s="52" t="str">
        <f t="shared" ca="1" si="836"/>
        <v xml:space="preserve"> </v>
      </c>
      <c r="BN167" s="52" t="str">
        <f t="shared" ca="1" si="836"/>
        <v xml:space="preserve"> </v>
      </c>
      <c r="BO167" s="52" t="str">
        <f t="shared" ca="1" si="836"/>
        <v xml:space="preserve"> </v>
      </c>
      <c r="BP167" s="52" t="str">
        <f t="shared" ca="1" si="831"/>
        <v xml:space="preserve"> </v>
      </c>
      <c r="BQ167" s="52" t="str">
        <f t="shared" ca="1" si="831"/>
        <v xml:space="preserve"> </v>
      </c>
      <c r="BR167" s="52" t="e">
        <f t="shared" ca="1" si="648"/>
        <v>#N/A</v>
      </c>
      <c r="BS167" s="52"/>
      <c r="BT167" s="3" t="str">
        <f t="shared" si="649"/>
        <v/>
      </c>
      <c r="BU167" s="3">
        <f t="shared" si="650"/>
        <v>0</v>
      </c>
      <c r="BV167" s="3">
        <f t="shared" si="731"/>
        <v>1</v>
      </c>
      <c r="BW167" s="3">
        <f t="shared" si="732"/>
        <v>0</v>
      </c>
      <c r="BX167" s="3" t="str">
        <f t="shared" ca="1" si="651"/>
        <v xml:space="preserve"> </v>
      </c>
      <c r="BY167" s="3" t="str">
        <f t="shared" ca="1" si="837"/>
        <v/>
      </c>
      <c r="BZ167" s="3" t="str">
        <f t="shared" ca="1" si="837"/>
        <v/>
      </c>
      <c r="CA167" s="3" t="str">
        <f t="shared" ca="1" si="837"/>
        <v/>
      </c>
      <c r="CB167" s="3" t="str">
        <f t="shared" ca="1" si="832"/>
        <v/>
      </c>
      <c r="CC167" s="3" t="str">
        <f t="shared" ca="1" si="832"/>
        <v/>
      </c>
      <c r="CD167" s="3" t="str">
        <f t="shared" ca="1" si="652"/>
        <v/>
      </c>
      <c r="CE167" s="3" t="str">
        <f t="shared" ca="1" si="653"/>
        <v/>
      </c>
      <c r="CF167" s="3" t="str">
        <f t="shared" si="654"/>
        <v/>
      </c>
      <c r="CG167" s="37" t="e">
        <f t="shared" ca="1" si="655"/>
        <v>#N/A</v>
      </c>
      <c r="CH167" s="3" t="str">
        <f t="shared" si="656"/>
        <v/>
      </c>
      <c r="CI167" s="3">
        <f t="shared" si="733"/>
        <v>0</v>
      </c>
      <c r="CJ167" s="3">
        <f t="shared" si="823"/>
        <v>1</v>
      </c>
      <c r="CK167" s="3">
        <f t="shared" si="734"/>
        <v>0</v>
      </c>
      <c r="CL167" s="3" t="str">
        <f t="shared" ca="1" si="657"/>
        <v xml:space="preserve"> </v>
      </c>
      <c r="CM167" s="3" t="str">
        <f t="shared" ca="1" si="838"/>
        <v/>
      </c>
      <c r="CN167" s="3" t="str">
        <f t="shared" ca="1" si="838"/>
        <v/>
      </c>
      <c r="CO167" s="3" t="str">
        <f t="shared" ca="1" si="838"/>
        <v/>
      </c>
      <c r="CP167" s="3" t="str">
        <f t="shared" ca="1" si="833"/>
        <v/>
      </c>
      <c r="CQ167" s="3" t="str">
        <f t="shared" ca="1" si="833"/>
        <v/>
      </c>
      <c r="CR167" s="3" t="str">
        <f t="shared" ca="1" si="735"/>
        <v/>
      </c>
      <c r="CS167" s="3" t="str">
        <f t="shared" ca="1" si="658"/>
        <v/>
      </c>
      <c r="CT167" s="3" t="str">
        <f t="shared" si="736"/>
        <v/>
      </c>
      <c r="CU167" s="37" t="e">
        <f t="shared" ca="1" si="737"/>
        <v>#N/A</v>
      </c>
      <c r="CW167" s="3" t="str">
        <f t="shared" ca="1" si="738"/>
        <v/>
      </c>
      <c r="CX167" s="3">
        <f t="shared" ca="1" si="824"/>
        <v>0</v>
      </c>
      <c r="CY167" s="2">
        <f t="shared" ca="1" si="739"/>
        <v>0</v>
      </c>
      <c r="CZ167" s="3" t="str">
        <f t="shared" ca="1" si="659"/>
        <v/>
      </c>
      <c r="DA167" s="3" t="str">
        <f t="shared" ca="1" si="660"/>
        <v/>
      </c>
      <c r="DB167" s="3" t="str">
        <f t="shared" ca="1" si="661"/>
        <v/>
      </c>
      <c r="DC167" s="3" t="str">
        <f t="shared" ca="1" si="662"/>
        <v/>
      </c>
      <c r="DD167" s="37" t="e">
        <f t="shared" ca="1" si="663"/>
        <v>#N/A</v>
      </c>
      <c r="DE167" s="3" t="str">
        <f t="shared" ca="1" si="740"/>
        <v/>
      </c>
      <c r="DF167" s="3">
        <f t="shared" ca="1" si="825"/>
        <v>0</v>
      </c>
      <c r="DG167" s="2">
        <f t="shared" ca="1" si="741"/>
        <v>0</v>
      </c>
      <c r="DH167" s="3" t="str">
        <f t="shared" ca="1" si="664"/>
        <v/>
      </c>
      <c r="DI167" s="3" t="str">
        <f t="shared" ca="1" si="862"/>
        <v/>
      </c>
      <c r="DJ167" s="3" t="str">
        <f t="shared" ca="1" si="665"/>
        <v/>
      </c>
      <c r="DK167" s="3" t="str">
        <f t="shared" ca="1" si="742"/>
        <v/>
      </c>
      <c r="DL167" s="37" t="e">
        <f t="shared" ca="1" si="666"/>
        <v>#N/A</v>
      </c>
      <c r="DN167" s="2" t="str">
        <f t="shared" si="667"/>
        <v xml:space="preserve"> </v>
      </c>
      <c r="DO167" s="3" t="str">
        <f t="shared" si="743"/>
        <v xml:space="preserve"> </v>
      </c>
      <c r="DP167" s="3" t="str">
        <f t="shared" si="744"/>
        <v xml:space="preserve"> </v>
      </c>
      <c r="DT167" s="37" t="e">
        <f t="shared" si="668"/>
        <v>#N/A</v>
      </c>
      <c r="DU167" s="7">
        <v>160</v>
      </c>
      <c r="DV167" s="7">
        <v>68</v>
      </c>
      <c r="DW167" s="7">
        <v>93</v>
      </c>
      <c r="DX167" s="7"/>
      <c r="DY167" s="7" t="e">
        <f t="shared" si="669"/>
        <v>#NUM!</v>
      </c>
      <c r="DZ167" s="7" t="e">
        <f t="shared" si="670"/>
        <v>#NUM!</v>
      </c>
      <c r="EA167" s="7" t="e">
        <f t="shared" si="671"/>
        <v>#NUM!</v>
      </c>
      <c r="EB167" s="7" t="e">
        <f t="shared" si="745"/>
        <v>#NUM!</v>
      </c>
      <c r="EC167" s="3" t="e">
        <f t="shared" si="672"/>
        <v>#NUM!</v>
      </c>
      <c r="ED167" s="3" t="str">
        <f t="shared" si="746"/>
        <v/>
      </c>
      <c r="EE167" s="3" t="e">
        <f t="shared" si="747"/>
        <v>#DIV/0!</v>
      </c>
      <c r="EF167" s="3" t="str">
        <f t="shared" si="748"/>
        <v/>
      </c>
      <c r="EG167" s="3" t="str">
        <f t="shared" si="749"/>
        <v/>
      </c>
      <c r="EH167" s="3" t="str">
        <f t="shared" si="750"/>
        <v/>
      </c>
      <c r="EI167" s="3" t="str">
        <f t="shared" si="751"/>
        <v/>
      </c>
      <c r="EJ167" s="3" t="e">
        <f t="shared" si="752"/>
        <v>#DIV/0!</v>
      </c>
      <c r="EK167" s="3" t="e">
        <f t="shared" si="753"/>
        <v>#DIV/0!</v>
      </c>
      <c r="EL167" s="3" t="str">
        <f t="shared" si="754"/>
        <v/>
      </c>
      <c r="EM167" s="3" t="str">
        <f t="shared" si="755"/>
        <v/>
      </c>
      <c r="EN167" s="3" t="str">
        <f t="shared" si="756"/>
        <v/>
      </c>
      <c r="EO167" s="3" t="e">
        <f t="shared" si="757"/>
        <v>#DIV/0!</v>
      </c>
      <c r="EP167" s="3" t="e">
        <f t="shared" si="758"/>
        <v>#DIV/0!</v>
      </c>
      <c r="EQ167" s="3" t="str">
        <f t="shared" si="759"/>
        <v/>
      </c>
      <c r="ER167" s="3" t="str">
        <f t="shared" si="760"/>
        <v/>
      </c>
      <c r="ES167" s="3" t="e">
        <f t="shared" si="761"/>
        <v>#DIV/0!</v>
      </c>
      <c r="ET167" s="3" t="e">
        <f t="shared" si="762"/>
        <v>#DIV/0!</v>
      </c>
      <c r="EU167" s="3" t="str">
        <f t="shared" si="763"/>
        <v/>
      </c>
      <c r="EV167" s="3" t="e">
        <f t="shared" si="764"/>
        <v>#DIV/0!</v>
      </c>
      <c r="EW167" s="3" t="e">
        <f t="shared" si="765"/>
        <v>#DIV/0!</v>
      </c>
      <c r="EX167" s="3" t="e">
        <f t="shared" si="766"/>
        <v>#NUM!</v>
      </c>
      <c r="EZ167" s="40">
        <f t="shared" si="673"/>
        <v>1</v>
      </c>
      <c r="FA167" s="9" t="e">
        <f t="shared" si="674"/>
        <v>#NUM!</v>
      </c>
      <c r="FB167" s="9" t="e">
        <f t="shared" si="675"/>
        <v>#N/A</v>
      </c>
      <c r="FC167" s="9" t="e">
        <f t="shared" si="676"/>
        <v>#N/A</v>
      </c>
      <c r="FD167" s="9" t="e">
        <f t="shared" si="677"/>
        <v>#N/A</v>
      </c>
      <c r="FE167" s="3" t="e">
        <f t="shared" si="767"/>
        <v>#NUM!</v>
      </c>
      <c r="FG167" s="3" t="str">
        <f t="shared" si="768"/>
        <v/>
      </c>
      <c r="FH167" s="3" t="e">
        <f t="shared" si="769"/>
        <v>#DIV/0!</v>
      </c>
      <c r="FI167" s="3" t="str">
        <f t="shared" si="770"/>
        <v/>
      </c>
      <c r="FJ167" s="3" t="str">
        <f t="shared" si="771"/>
        <v/>
      </c>
      <c r="FK167" s="3" t="str">
        <f t="shared" si="772"/>
        <v/>
      </c>
      <c r="FL167" s="3" t="str">
        <f t="shared" si="773"/>
        <v/>
      </c>
      <c r="FM167" s="3" t="e">
        <f t="shared" si="774"/>
        <v>#DIV/0!</v>
      </c>
      <c r="FN167" s="3" t="e">
        <f t="shared" si="775"/>
        <v>#DIV/0!</v>
      </c>
      <c r="FO167" s="3" t="str">
        <f t="shared" si="776"/>
        <v/>
      </c>
      <c r="FP167" s="3" t="str">
        <f t="shared" si="777"/>
        <v/>
      </c>
      <c r="FQ167" s="3" t="str">
        <f t="shared" si="778"/>
        <v/>
      </c>
      <c r="FR167" s="3" t="e">
        <f t="shared" si="779"/>
        <v>#DIV/0!</v>
      </c>
      <c r="FS167" s="3" t="e">
        <f t="shared" si="780"/>
        <v>#DIV/0!</v>
      </c>
      <c r="FT167" s="3" t="str">
        <f t="shared" si="781"/>
        <v/>
      </c>
      <c r="FU167" s="3" t="str">
        <f t="shared" si="782"/>
        <v/>
      </c>
      <c r="FV167" s="3" t="e">
        <f t="shared" si="783"/>
        <v>#DIV/0!</v>
      </c>
      <c r="FW167" s="3" t="e">
        <f t="shared" si="784"/>
        <v>#DIV/0!</v>
      </c>
      <c r="FX167" s="3" t="str">
        <f t="shared" si="785"/>
        <v/>
      </c>
      <c r="FY167" s="3" t="e">
        <f t="shared" si="786"/>
        <v>#DIV/0!</v>
      </c>
      <c r="FZ167" s="3" t="e">
        <f t="shared" si="787"/>
        <v>#DIV/0!</v>
      </c>
      <c r="GA167" s="3" t="e">
        <f t="shared" si="788"/>
        <v>#NUM!</v>
      </c>
      <c r="GB167" s="3" t="str">
        <f t="shared" si="789"/>
        <v/>
      </c>
      <c r="GC167" s="3" t="str">
        <f t="shared" si="790"/>
        <v/>
      </c>
      <c r="GD167" s="3" t="str">
        <f t="shared" si="791"/>
        <v/>
      </c>
      <c r="GE167" s="3" t="str">
        <f t="shared" si="792"/>
        <v/>
      </c>
      <c r="GF167" s="3" t="str">
        <f t="shared" si="793"/>
        <v/>
      </c>
      <c r="GG167" s="3" t="str">
        <f t="shared" si="794"/>
        <v/>
      </c>
      <c r="GI167" s="9" t="str">
        <f t="shared" si="826"/>
        <v/>
      </c>
      <c r="GJ167" s="9" t="str">
        <f t="shared" si="795"/>
        <v/>
      </c>
      <c r="GK167" s="9" t="str">
        <f t="shared" si="796"/>
        <v/>
      </c>
      <c r="GL167" s="41" t="e">
        <f t="shared" si="797"/>
        <v>#DIV/0!</v>
      </c>
      <c r="GM167" s="41" t="e">
        <f t="shared" si="798"/>
        <v>#DIV/0!</v>
      </c>
      <c r="GN167" s="41" t="e">
        <f t="shared" si="678"/>
        <v>#N/A</v>
      </c>
      <c r="GO167" s="41" t="e">
        <f t="shared" si="679"/>
        <v>#N/A</v>
      </c>
      <c r="GP167" s="3" t="e">
        <f t="shared" si="799"/>
        <v>#NUM!</v>
      </c>
      <c r="GQ167" s="55" t="e">
        <f t="shared" si="680"/>
        <v>#NUM!</v>
      </c>
      <c r="GR167" s="55" t="e">
        <f t="shared" si="681"/>
        <v>#NUM!</v>
      </c>
      <c r="GS167" s="3" t="e">
        <f t="shared" si="682"/>
        <v>#NUM!</v>
      </c>
      <c r="GT167" s="3" t="e">
        <f t="shared" si="683"/>
        <v>#NUM!</v>
      </c>
      <c r="GU167" s="3" t="e">
        <f t="shared" si="684"/>
        <v>#NUM!</v>
      </c>
      <c r="GV167" s="3" t="e">
        <f t="shared" si="685"/>
        <v>#NUM!</v>
      </c>
      <c r="GX167" s="37" t="e">
        <f t="shared" si="686"/>
        <v>#NUM!</v>
      </c>
      <c r="GZ167" s="3" t="e">
        <f t="shared" si="687"/>
        <v>#NUM!</v>
      </c>
      <c r="HA167" s="3" t="e">
        <f t="shared" ca="1" si="827"/>
        <v>#NUM!</v>
      </c>
      <c r="HB167" s="2" t="e">
        <f t="shared" ca="1" si="830"/>
        <v>#NUM!</v>
      </c>
      <c r="HC167" s="2" t="e">
        <f t="shared" ca="1" si="834"/>
        <v>#NUM!</v>
      </c>
      <c r="HD167" s="39" t="e">
        <f t="shared" ca="1" si="800"/>
        <v>#NUM!</v>
      </c>
      <c r="HF167" s="3" t="str">
        <f t="shared" si="688"/>
        <v/>
      </c>
      <c r="HG167" s="3" t="str">
        <f t="shared" si="689"/>
        <v/>
      </c>
      <c r="HH167" s="3" t="str">
        <f t="shared" ca="1" si="843"/>
        <v xml:space="preserve"> </v>
      </c>
      <c r="HI167" s="3" t="str">
        <f t="shared" ca="1" si="844"/>
        <v/>
      </c>
      <c r="HJ167" s="3" t="str">
        <f t="shared" ca="1" si="844"/>
        <v/>
      </c>
      <c r="HK167" s="3" t="str">
        <f t="shared" ca="1" si="844"/>
        <v/>
      </c>
      <c r="HL167" s="3" t="str">
        <f t="shared" ca="1" si="839"/>
        <v/>
      </c>
      <c r="HM167" s="3" t="str">
        <f t="shared" ca="1" si="839"/>
        <v/>
      </c>
      <c r="HN167" s="3" t="str">
        <f t="shared" ca="1" si="839"/>
        <v/>
      </c>
      <c r="HO167" s="3" t="str">
        <f t="shared" ca="1" si="839"/>
        <v/>
      </c>
      <c r="HP167" s="37" t="e">
        <f t="shared" ca="1" si="690"/>
        <v>#N/A</v>
      </c>
      <c r="HQ167" s="3" t="str">
        <f t="shared" ca="1" si="845"/>
        <v xml:space="preserve"> </v>
      </c>
      <c r="HR167" s="3" t="str">
        <f t="shared" ca="1" si="846"/>
        <v/>
      </c>
      <c r="HS167" s="3" t="str">
        <f t="shared" ca="1" si="846"/>
        <v/>
      </c>
      <c r="HT167" s="3" t="str">
        <f t="shared" ca="1" si="846"/>
        <v/>
      </c>
      <c r="HU167" s="3" t="str">
        <f t="shared" ca="1" si="840"/>
        <v/>
      </c>
      <c r="HV167" s="3" t="str">
        <f t="shared" ca="1" si="840"/>
        <v/>
      </c>
      <c r="HW167" s="3" t="str">
        <f t="shared" ca="1" si="840"/>
        <v/>
      </c>
      <c r="HX167" s="3" t="str">
        <f t="shared" ca="1" si="840"/>
        <v/>
      </c>
      <c r="HY167" s="37" t="e">
        <f t="shared" ca="1" si="691"/>
        <v>#N/A</v>
      </c>
      <c r="IA167" s="3" t="e">
        <f t="shared" ca="1" si="801"/>
        <v>#NUM!</v>
      </c>
      <c r="IB167" s="3" t="e">
        <f t="shared" ca="1" si="828"/>
        <v>#NUM!</v>
      </c>
      <c r="IC167" s="2" t="e">
        <f t="shared" ca="1" si="802"/>
        <v>#NUM!</v>
      </c>
      <c r="ID167" s="37" t="e">
        <f t="shared" ca="1" si="692"/>
        <v>#NUM!</v>
      </c>
      <c r="IE167" s="3" t="e">
        <f t="shared" ca="1" si="803"/>
        <v>#NUM!</v>
      </c>
      <c r="IF167" s="3" t="e">
        <f t="shared" ca="1" si="804"/>
        <v>#NUM!</v>
      </c>
      <c r="IG167" s="2" t="e">
        <f t="shared" ca="1" si="805"/>
        <v>#NUM!</v>
      </c>
      <c r="IH167" s="37" t="e">
        <f t="shared" ca="1" si="693"/>
        <v>#NUM!</v>
      </c>
      <c r="II167" s="3" t="e">
        <f t="shared" si="806"/>
        <v>#N/A</v>
      </c>
      <c r="IJ167" s="3" t="e">
        <f t="shared" si="807"/>
        <v>#N/A</v>
      </c>
      <c r="IK167" s="3" t="e">
        <f t="shared" ca="1" si="857"/>
        <v>#N/A</v>
      </c>
      <c r="IL167" s="3" t="e">
        <f t="shared" ca="1" si="858"/>
        <v>#N/A</v>
      </c>
      <c r="IM167" s="3" t="e">
        <f t="shared" ca="1" si="858"/>
        <v>#N/A</v>
      </c>
      <c r="IN167" s="3" t="e">
        <f t="shared" ca="1" si="858"/>
        <v>#N/A</v>
      </c>
      <c r="IO167" s="3" t="e">
        <f t="shared" ca="1" si="851"/>
        <v>#N/A</v>
      </c>
      <c r="IP167" s="3" t="e">
        <f t="shared" ca="1" si="851"/>
        <v>#N/A</v>
      </c>
      <c r="IQ167" s="3" t="e">
        <f t="shared" ca="1" si="851"/>
        <v>#N/A</v>
      </c>
      <c r="IR167" s="3" t="e">
        <f t="shared" ca="1" si="851"/>
        <v>#N/A</v>
      </c>
      <c r="IS167" s="3" t="e">
        <f t="shared" ca="1" si="852"/>
        <v>#N/A</v>
      </c>
      <c r="IT167" s="3" t="e">
        <f t="shared" ca="1" si="852"/>
        <v>#N/A</v>
      </c>
      <c r="IU167" s="3" t="e">
        <f t="shared" ca="1" si="852"/>
        <v>#N/A</v>
      </c>
      <c r="IV167" s="3" t="e">
        <f t="shared" ca="1" si="852"/>
        <v>#N/A</v>
      </c>
      <c r="IW167" s="3" t="e">
        <f t="shared" ca="1" si="853"/>
        <v>#N/A</v>
      </c>
      <c r="IX167" s="3" t="e">
        <f t="shared" ca="1" si="853"/>
        <v>#N/A</v>
      </c>
      <c r="IY167" s="3" t="e">
        <f t="shared" ca="1" si="853"/>
        <v>#N/A</v>
      </c>
      <c r="IZ167" s="37" t="e">
        <f t="shared" ca="1" si="694"/>
        <v>#N/A</v>
      </c>
      <c r="JB167" s="3" t="str">
        <f t="shared" si="808"/>
        <v/>
      </c>
      <c r="JC167" s="55" t="e">
        <f t="shared" si="695"/>
        <v>#NUM!</v>
      </c>
      <c r="JD167" s="41" t="e">
        <f t="shared" si="809"/>
        <v>#NUM!</v>
      </c>
      <c r="JE167" s="41" t="e">
        <f t="shared" si="810"/>
        <v>#NUM!</v>
      </c>
      <c r="JF167" s="3" t="e">
        <f t="shared" si="811"/>
        <v>#NUM!</v>
      </c>
      <c r="JG167" s="41" t="e">
        <f t="shared" si="812"/>
        <v>#NUM!</v>
      </c>
      <c r="JH167" s="41" t="e">
        <f t="shared" si="813"/>
        <v>#NUM!</v>
      </c>
      <c r="JJ167" s="37" t="e">
        <f t="shared" si="814"/>
        <v>#NUM!</v>
      </c>
      <c r="JL167" s="3" t="e">
        <f t="shared" si="815"/>
        <v>#NUM!</v>
      </c>
      <c r="JM167" s="3" t="e">
        <f t="shared" ca="1" si="829"/>
        <v>#NUM!</v>
      </c>
      <c r="JP167" s="37" t="e">
        <f t="shared" ca="1" si="816"/>
        <v>#NUM!</v>
      </c>
      <c r="JR167" s="37" t="str">
        <f t="shared" si="817"/>
        <v/>
      </c>
      <c r="JS167" s="3" t="str">
        <f t="shared" si="818"/>
        <v/>
      </c>
      <c r="JT167" s="3" t="str">
        <f t="shared" ca="1" si="847"/>
        <v xml:space="preserve"> </v>
      </c>
      <c r="JU167" s="3" t="str">
        <f t="shared" ca="1" si="848"/>
        <v/>
      </c>
      <c r="JV167" s="3" t="str">
        <f t="shared" ca="1" si="848"/>
        <v/>
      </c>
      <c r="JW167" s="3" t="str">
        <f t="shared" ca="1" si="848"/>
        <v/>
      </c>
      <c r="JX167" s="3" t="str">
        <f t="shared" ca="1" si="841"/>
        <v/>
      </c>
      <c r="JY167" s="3" t="str">
        <f t="shared" ca="1" si="841"/>
        <v/>
      </c>
      <c r="JZ167" s="3" t="str">
        <f t="shared" ca="1" si="841"/>
        <v/>
      </c>
      <c r="KA167" s="3" t="str">
        <f t="shared" ca="1" si="841"/>
        <v/>
      </c>
      <c r="KB167" s="3" t="e">
        <f t="shared" ca="1" si="819"/>
        <v>#N/A</v>
      </c>
      <c r="KC167" s="3" t="str">
        <f t="shared" ca="1" si="849"/>
        <v xml:space="preserve"> </v>
      </c>
      <c r="KD167" s="3" t="str">
        <f t="shared" ca="1" si="850"/>
        <v/>
      </c>
      <c r="KE167" s="3" t="str">
        <f t="shared" ca="1" si="850"/>
        <v/>
      </c>
      <c r="KF167" s="3" t="str">
        <f t="shared" ca="1" si="850"/>
        <v/>
      </c>
      <c r="KG167" s="3" t="str">
        <f t="shared" ca="1" si="842"/>
        <v/>
      </c>
      <c r="KH167" s="3" t="str">
        <f t="shared" ca="1" si="842"/>
        <v/>
      </c>
      <c r="KI167" s="3" t="str">
        <f t="shared" ca="1" si="842"/>
        <v/>
      </c>
      <c r="KJ167" s="3" t="str">
        <f t="shared" ca="1" si="842"/>
        <v/>
      </c>
      <c r="KK167" s="3" t="e">
        <f t="shared" ca="1" si="820"/>
        <v>#N/A</v>
      </c>
      <c r="KU167" s="3" t="e">
        <f t="shared" si="821"/>
        <v>#NUM!</v>
      </c>
      <c r="KV167" s="3" t="e">
        <f t="shared" si="822"/>
        <v>#NUM!</v>
      </c>
      <c r="KW167" s="3" t="e">
        <f t="shared" ca="1" si="859"/>
        <v>#NUM!</v>
      </c>
      <c r="KX167" s="3" t="e">
        <f t="shared" ca="1" si="860"/>
        <v>#NUM!</v>
      </c>
      <c r="KY167" s="3" t="e">
        <f t="shared" ca="1" si="860"/>
        <v>#NUM!</v>
      </c>
      <c r="KZ167" s="3" t="e">
        <f t="shared" ca="1" si="860"/>
        <v>#NUM!</v>
      </c>
      <c r="LA167" s="3" t="e">
        <f t="shared" ca="1" si="854"/>
        <v>#NUM!</v>
      </c>
      <c r="LB167" s="3" t="e">
        <f t="shared" ca="1" si="854"/>
        <v>#NUM!</v>
      </c>
      <c r="LC167" s="3" t="e">
        <f t="shared" ca="1" si="854"/>
        <v>#NUM!</v>
      </c>
      <c r="LD167" s="3" t="e">
        <f t="shared" ca="1" si="854"/>
        <v>#NUM!</v>
      </c>
      <c r="LE167" s="3" t="e">
        <f t="shared" ca="1" si="855"/>
        <v>#NUM!</v>
      </c>
      <c r="LF167" s="3" t="e">
        <f t="shared" ca="1" si="855"/>
        <v>#NUM!</v>
      </c>
      <c r="LG167" s="3" t="e">
        <f t="shared" ca="1" si="855"/>
        <v>#NUM!</v>
      </c>
      <c r="LH167" s="3" t="e">
        <f t="shared" ca="1" si="855"/>
        <v>#NUM!</v>
      </c>
      <c r="LI167" s="3" t="e">
        <f t="shared" ca="1" si="856"/>
        <v>#NUM!</v>
      </c>
      <c r="LJ167" s="3" t="e">
        <f t="shared" ca="1" si="856"/>
        <v>#NUM!</v>
      </c>
      <c r="LK167" s="3" t="e">
        <f t="shared" ca="1" si="856"/>
        <v>#NUM!</v>
      </c>
      <c r="LL167" s="37" t="e">
        <f t="shared" ca="1" si="696"/>
        <v>#NUM!</v>
      </c>
    </row>
    <row r="168" spans="1:324" s="3" customFormat="1">
      <c r="A168" s="42" t="e">
        <f>IF(D168="","",Data!C176)</f>
        <v>#N/A</v>
      </c>
      <c r="B168" s="5" t="e">
        <f>IF(D168="","",Data!B176)</f>
        <v>#N/A</v>
      </c>
      <c r="C168" s="3">
        <v>160</v>
      </c>
      <c r="D168" s="3" t="e">
        <f>IF(Data!C176="", NA(), Data!C176)</f>
        <v>#N/A</v>
      </c>
      <c r="E168" s="3" t="str">
        <f>IF(Data!C176="", " ", Data!D176)</f>
        <v xml:space="preserve"> </v>
      </c>
      <c r="F168" s="3" t="str">
        <f>IF(E168=" "," ",Data!F$26)</f>
        <v xml:space="preserve"> </v>
      </c>
      <c r="G168" s="3" t="str">
        <f>IF($C168&lt;Data!$F$37,"x"," ")</f>
        <v xml:space="preserve"> </v>
      </c>
      <c r="H168" s="3" t="e">
        <f>IF(I168="",#REF!,I168)</f>
        <v>#N/A</v>
      </c>
      <c r="I168" s="2" t="e">
        <f t="shared" si="697"/>
        <v>#N/A</v>
      </c>
      <c r="J168" s="3" t="str">
        <f>IF(AND(Data!$F$37&lt;&gt;""),IF(AD168=$E168,1,""))</f>
        <v/>
      </c>
      <c r="K168" s="3">
        <f>IF(AND(Data!$F$40&lt;&gt;""),IF(AE168=$E168,2,""))</f>
        <v>2</v>
      </c>
      <c r="L168" s="3" t="str">
        <f>IF(AND(Data!$F$43&lt;&gt;""),IF(AF168=$E168,3,""))</f>
        <v/>
      </c>
      <c r="M168" s="3" t="str">
        <f>IF(AND(Data!$F$46&lt;&gt;""),IF(AG168=$E168,4,""))</f>
        <v/>
      </c>
      <c r="N168" s="3" t="str">
        <f>IF(AND(Data!$F$49&lt;&gt;""),IF(AH168=$E168,5,""))</f>
        <v/>
      </c>
      <c r="O168" s="3" t="str">
        <f>IF(AND(Calc!$LQ$3&lt;&gt;""),IF(AI168=$E168,6,""))</f>
        <v/>
      </c>
      <c r="P168" s="3">
        <f t="shared" si="698"/>
        <v>2</v>
      </c>
      <c r="Q168" s="3">
        <f t="shared" si="699"/>
        <v>2</v>
      </c>
      <c r="R168" s="3" t="str">
        <f t="shared" si="700"/>
        <v/>
      </c>
      <c r="S168" s="3" t="str">
        <f t="shared" si="701"/>
        <v/>
      </c>
      <c r="T168" s="3" t="str">
        <f t="shared" si="702"/>
        <v/>
      </c>
      <c r="U168" s="3">
        <f t="shared" si="703"/>
        <v>2</v>
      </c>
      <c r="V168" s="3">
        <f t="shared" si="704"/>
        <v>2</v>
      </c>
      <c r="W168" s="3" t="str">
        <f t="shared" si="705"/>
        <v/>
      </c>
      <c r="X168" s="3" t="str">
        <f t="shared" si="706"/>
        <v/>
      </c>
      <c r="Y168" s="3">
        <f t="shared" si="707"/>
        <v>2</v>
      </c>
      <c r="Z168" s="3">
        <f t="shared" si="708"/>
        <v>2</v>
      </c>
      <c r="AA168" s="3" t="str">
        <f t="shared" si="709"/>
        <v/>
      </c>
      <c r="AB168" s="3">
        <f t="shared" si="710"/>
        <v>2</v>
      </c>
      <c r="AC168" s="49">
        <f t="shared" si="711"/>
        <v>2</v>
      </c>
      <c r="AD168" s="3" t="str">
        <f>IF($C168&lt;Data!$F$37,E168,"")</f>
        <v/>
      </c>
      <c r="AE168" s="3" t="str">
        <f>IF(AND($C168&gt;=Data!$F$37),IF($C168&lt;Data!$F$40,E168,""))</f>
        <v xml:space="preserve"> </v>
      </c>
      <c r="AF168" s="3" t="b">
        <f>IF(AND($C168&gt;=Data!$F$40),IF($C168&lt;Data!$F$43,E168,""))</f>
        <v>0</v>
      </c>
      <c r="AG168" s="3" t="b">
        <f>IF(AND($C168&gt;=Data!$F$43),IF($C168&lt;Data!$F$46,E168,""))</f>
        <v>0</v>
      </c>
      <c r="AH168" s="3" t="b">
        <f>IF(AND($C168&gt;=Data!$F$46),IF($C168&lt;Data!$F$49,E168,""))</f>
        <v>0</v>
      </c>
      <c r="AI168" s="3" t="b">
        <f>IF(AND($C168&gt;=Data!$F$49),IF($C168&lt;=Calc!$LQ$3,E168,""))</f>
        <v>0</v>
      </c>
      <c r="AJ168" s="3" t="str">
        <f t="shared" si="643"/>
        <v xml:space="preserve"> </v>
      </c>
      <c r="AK168" s="3" t="str">
        <f t="shared" si="644"/>
        <v/>
      </c>
      <c r="AL168" s="3" t="e">
        <f t="shared" si="712"/>
        <v>#NUM!</v>
      </c>
      <c r="AM168" s="3" t="str">
        <f t="shared" si="713"/>
        <v/>
      </c>
      <c r="AN168" s="3" t="str">
        <f t="shared" si="714"/>
        <v/>
      </c>
      <c r="AO168" s="3" t="str">
        <f t="shared" si="715"/>
        <v/>
      </c>
      <c r="AP168" s="3" t="str">
        <f t="shared" si="716"/>
        <v/>
      </c>
      <c r="AQ168" s="3" t="e">
        <f t="shared" si="632"/>
        <v>#NUM!</v>
      </c>
      <c r="AR168" s="3" t="e">
        <f t="shared" si="633"/>
        <v>#NUM!</v>
      </c>
      <c r="AS168" s="3" t="str">
        <f t="shared" si="634"/>
        <v/>
      </c>
      <c r="AT168" s="3" t="str">
        <f t="shared" si="717"/>
        <v/>
      </c>
      <c r="AU168" s="3" t="str">
        <f t="shared" si="718"/>
        <v/>
      </c>
      <c r="AV168" s="3" t="e">
        <f t="shared" si="719"/>
        <v>#NUM!</v>
      </c>
      <c r="AW168" s="3" t="e">
        <f t="shared" si="720"/>
        <v>#NUM!</v>
      </c>
      <c r="AX168" s="3" t="str">
        <f t="shared" si="721"/>
        <v/>
      </c>
      <c r="AY168" s="3" t="str">
        <f t="shared" si="722"/>
        <v/>
      </c>
      <c r="AZ168" s="3" t="e">
        <f t="shared" si="723"/>
        <v>#NUM!</v>
      </c>
      <c r="BA168" s="3" t="e">
        <f t="shared" si="724"/>
        <v>#NUM!</v>
      </c>
      <c r="BB168" s="3" t="str">
        <f t="shared" si="725"/>
        <v/>
      </c>
      <c r="BC168" s="3" t="e">
        <f t="shared" si="726"/>
        <v>#NUM!</v>
      </c>
      <c r="BD168" s="3" t="e">
        <f t="shared" si="727"/>
        <v>#NUM!</v>
      </c>
      <c r="BE168" s="3" t="e">
        <f t="shared" si="728"/>
        <v>#NUM!</v>
      </c>
      <c r="BF168" s="9" t="e">
        <f t="shared" si="645"/>
        <v>#N/A</v>
      </c>
      <c r="BG168" s="3" t="e">
        <f t="shared" si="646"/>
        <v>#N/A</v>
      </c>
      <c r="BH168" s="3" t="e">
        <f t="shared" si="861"/>
        <v>#N/A</v>
      </c>
      <c r="BI168" s="3" t="e">
        <f t="shared" si="729"/>
        <v>#NUM!</v>
      </c>
      <c r="BJ168" s="44" t="str">
        <f t="shared" si="730"/>
        <v/>
      </c>
      <c r="BK168" s="52">
        <f t="shared" si="647"/>
        <v>2</v>
      </c>
      <c r="BL168" s="52" t="str">
        <f t="shared" ca="1" si="835"/>
        <v xml:space="preserve"> </v>
      </c>
      <c r="BM168" s="52" t="str">
        <f t="shared" ca="1" si="836"/>
        <v xml:space="preserve"> </v>
      </c>
      <c r="BN168" s="52" t="str">
        <f t="shared" ca="1" si="836"/>
        <v xml:space="preserve"> </v>
      </c>
      <c r="BO168" s="52" t="str">
        <f t="shared" ca="1" si="836"/>
        <v xml:space="preserve"> </v>
      </c>
      <c r="BP168" s="52" t="str">
        <f t="shared" ca="1" si="831"/>
        <v xml:space="preserve"> </v>
      </c>
      <c r="BQ168" s="52" t="str">
        <f t="shared" ca="1" si="831"/>
        <v xml:space="preserve"> </v>
      </c>
      <c r="BR168" s="52" t="e">
        <f t="shared" ca="1" si="648"/>
        <v>#N/A</v>
      </c>
      <c r="BS168" s="52"/>
      <c r="BT168" s="3" t="str">
        <f t="shared" si="649"/>
        <v/>
      </c>
      <c r="BU168" s="3">
        <f t="shared" si="650"/>
        <v>0</v>
      </c>
      <c r="BV168" s="3">
        <f t="shared" si="731"/>
        <v>1</v>
      </c>
      <c r="BW168" s="3">
        <f t="shared" si="732"/>
        <v>0</v>
      </c>
      <c r="BX168" s="3" t="str">
        <f t="shared" ca="1" si="651"/>
        <v xml:space="preserve"> </v>
      </c>
      <c r="BY168" s="3" t="str">
        <f t="shared" ca="1" si="837"/>
        <v/>
      </c>
      <c r="BZ168" s="3" t="str">
        <f t="shared" ca="1" si="837"/>
        <v/>
      </c>
      <c r="CA168" s="3" t="str">
        <f t="shared" ca="1" si="837"/>
        <v/>
      </c>
      <c r="CB168" s="3" t="str">
        <f t="shared" ca="1" si="832"/>
        <v/>
      </c>
      <c r="CC168" s="3" t="str">
        <f t="shared" ca="1" si="832"/>
        <v/>
      </c>
      <c r="CD168" s="3" t="str">
        <f t="shared" ca="1" si="652"/>
        <v/>
      </c>
      <c r="CE168" s="3" t="str">
        <f t="shared" ca="1" si="653"/>
        <v/>
      </c>
      <c r="CF168" s="3" t="str">
        <f t="shared" si="654"/>
        <v/>
      </c>
      <c r="CG168" s="37" t="e">
        <f t="shared" ca="1" si="655"/>
        <v>#N/A</v>
      </c>
      <c r="CH168" s="3" t="str">
        <f t="shared" si="656"/>
        <v/>
      </c>
      <c r="CI168" s="3">
        <f t="shared" si="733"/>
        <v>0</v>
      </c>
      <c r="CJ168" s="3">
        <f t="shared" si="823"/>
        <v>1</v>
      </c>
      <c r="CK168" s="3">
        <f t="shared" si="734"/>
        <v>0</v>
      </c>
      <c r="CL168" s="3" t="str">
        <f t="shared" ca="1" si="657"/>
        <v xml:space="preserve"> </v>
      </c>
      <c r="CM168" s="3" t="str">
        <f t="shared" ca="1" si="838"/>
        <v/>
      </c>
      <c r="CN168" s="3" t="str">
        <f t="shared" ca="1" si="838"/>
        <v/>
      </c>
      <c r="CO168" s="3" t="str">
        <f t="shared" ca="1" si="838"/>
        <v/>
      </c>
      <c r="CP168" s="3" t="str">
        <f t="shared" ca="1" si="833"/>
        <v/>
      </c>
      <c r="CQ168" s="3" t="str">
        <f t="shared" ca="1" si="833"/>
        <v/>
      </c>
      <c r="CR168" s="3" t="str">
        <f t="shared" ca="1" si="735"/>
        <v/>
      </c>
      <c r="CS168" s="3" t="str">
        <f t="shared" ca="1" si="658"/>
        <v/>
      </c>
      <c r="CT168" s="3" t="str">
        <f t="shared" si="736"/>
        <v/>
      </c>
      <c r="CU168" s="37" t="e">
        <f t="shared" ca="1" si="737"/>
        <v>#N/A</v>
      </c>
      <c r="CW168" s="3" t="str">
        <f t="shared" ca="1" si="738"/>
        <v/>
      </c>
      <c r="CX168" s="3">
        <f t="shared" ca="1" si="824"/>
        <v>0</v>
      </c>
      <c r="CY168" s="2">
        <f t="shared" ca="1" si="739"/>
        <v>0</v>
      </c>
      <c r="CZ168" s="3" t="str">
        <f t="shared" ca="1" si="659"/>
        <v/>
      </c>
      <c r="DA168" s="3" t="str">
        <f t="shared" ca="1" si="660"/>
        <v/>
      </c>
      <c r="DB168" s="3" t="str">
        <f t="shared" ca="1" si="661"/>
        <v/>
      </c>
      <c r="DC168" s="3" t="str">
        <f t="shared" ca="1" si="662"/>
        <v/>
      </c>
      <c r="DD168" s="37" t="e">
        <f t="shared" ca="1" si="663"/>
        <v>#N/A</v>
      </c>
      <c r="DE168" s="3" t="str">
        <f t="shared" ca="1" si="740"/>
        <v/>
      </c>
      <c r="DF168" s="3">
        <f t="shared" ca="1" si="825"/>
        <v>0</v>
      </c>
      <c r="DG168" s="2">
        <f t="shared" ca="1" si="741"/>
        <v>0</v>
      </c>
      <c r="DH168" s="3" t="str">
        <f t="shared" ca="1" si="664"/>
        <v/>
      </c>
      <c r="DI168" s="3" t="str">
        <f t="shared" ca="1" si="862"/>
        <v/>
      </c>
      <c r="DJ168" s="3" t="str">
        <f t="shared" ca="1" si="665"/>
        <v/>
      </c>
      <c r="DK168" s="3" t="str">
        <f t="shared" ca="1" si="742"/>
        <v/>
      </c>
      <c r="DL168" s="37" t="e">
        <f t="shared" ca="1" si="666"/>
        <v>#N/A</v>
      </c>
      <c r="DN168" s="2" t="str">
        <f t="shared" si="667"/>
        <v xml:space="preserve"> </v>
      </c>
      <c r="DO168" s="3" t="str">
        <f t="shared" si="743"/>
        <v xml:space="preserve"> </v>
      </c>
      <c r="DP168" s="3" t="str">
        <f t="shared" si="744"/>
        <v xml:space="preserve"> </v>
      </c>
      <c r="DT168" s="37" t="e">
        <f t="shared" si="668"/>
        <v>#N/A</v>
      </c>
      <c r="DU168" s="7">
        <v>161</v>
      </c>
      <c r="DV168" s="7">
        <v>68</v>
      </c>
      <c r="DW168" s="7">
        <v>94</v>
      </c>
      <c r="DX168" s="7"/>
      <c r="DY168" s="7" t="e">
        <f t="shared" si="669"/>
        <v>#NUM!</v>
      </c>
      <c r="DZ168" s="7" t="e">
        <f t="shared" si="670"/>
        <v>#NUM!</v>
      </c>
      <c r="EA168" s="7" t="e">
        <f t="shared" si="671"/>
        <v>#NUM!</v>
      </c>
      <c r="EB168" s="7" t="e">
        <f t="shared" si="745"/>
        <v>#NUM!</v>
      </c>
      <c r="EC168" s="3" t="e">
        <f t="shared" si="672"/>
        <v>#NUM!</v>
      </c>
      <c r="ED168" s="3" t="str">
        <f t="shared" si="746"/>
        <v/>
      </c>
      <c r="EE168" s="3" t="e">
        <f t="shared" si="747"/>
        <v>#DIV/0!</v>
      </c>
      <c r="EF168" s="3" t="str">
        <f t="shared" si="748"/>
        <v/>
      </c>
      <c r="EG168" s="3" t="str">
        <f t="shared" si="749"/>
        <v/>
      </c>
      <c r="EH168" s="3" t="str">
        <f t="shared" si="750"/>
        <v/>
      </c>
      <c r="EI168" s="3" t="str">
        <f t="shared" si="751"/>
        <v/>
      </c>
      <c r="EJ168" s="3" t="e">
        <f t="shared" si="752"/>
        <v>#DIV/0!</v>
      </c>
      <c r="EK168" s="3" t="e">
        <f t="shared" si="753"/>
        <v>#DIV/0!</v>
      </c>
      <c r="EL168" s="3" t="str">
        <f t="shared" si="754"/>
        <v/>
      </c>
      <c r="EM168" s="3" t="str">
        <f t="shared" si="755"/>
        <v/>
      </c>
      <c r="EN168" s="3" t="str">
        <f t="shared" si="756"/>
        <v/>
      </c>
      <c r="EO168" s="3" t="e">
        <f t="shared" si="757"/>
        <v>#DIV/0!</v>
      </c>
      <c r="EP168" s="3" t="e">
        <f t="shared" si="758"/>
        <v>#DIV/0!</v>
      </c>
      <c r="EQ168" s="3" t="str">
        <f t="shared" si="759"/>
        <v/>
      </c>
      <c r="ER168" s="3" t="str">
        <f t="shared" si="760"/>
        <v/>
      </c>
      <c r="ES168" s="3" t="e">
        <f t="shared" si="761"/>
        <v>#DIV/0!</v>
      </c>
      <c r="ET168" s="3" t="e">
        <f t="shared" si="762"/>
        <v>#DIV/0!</v>
      </c>
      <c r="EU168" s="3" t="str">
        <f t="shared" si="763"/>
        <v/>
      </c>
      <c r="EV168" s="3" t="e">
        <f t="shared" si="764"/>
        <v>#DIV/0!</v>
      </c>
      <c r="EW168" s="3" t="e">
        <f t="shared" si="765"/>
        <v>#DIV/0!</v>
      </c>
      <c r="EX168" s="3" t="e">
        <f t="shared" si="766"/>
        <v>#NUM!</v>
      </c>
      <c r="EZ168" s="40">
        <f t="shared" si="673"/>
        <v>1</v>
      </c>
      <c r="FA168" s="9" t="e">
        <f t="shared" si="674"/>
        <v>#NUM!</v>
      </c>
      <c r="FB168" s="9" t="e">
        <f t="shared" si="675"/>
        <v>#N/A</v>
      </c>
      <c r="FC168" s="9" t="e">
        <f t="shared" si="676"/>
        <v>#N/A</v>
      </c>
      <c r="FD168" s="9" t="e">
        <f t="shared" si="677"/>
        <v>#N/A</v>
      </c>
      <c r="FE168" s="3" t="e">
        <f t="shared" si="767"/>
        <v>#NUM!</v>
      </c>
      <c r="FG168" s="3" t="str">
        <f t="shared" si="768"/>
        <v/>
      </c>
      <c r="FH168" s="3" t="e">
        <f t="shared" si="769"/>
        <v>#DIV/0!</v>
      </c>
      <c r="FI168" s="3" t="str">
        <f t="shared" si="770"/>
        <v/>
      </c>
      <c r="FJ168" s="3" t="str">
        <f t="shared" si="771"/>
        <v/>
      </c>
      <c r="FK168" s="3" t="str">
        <f t="shared" si="772"/>
        <v/>
      </c>
      <c r="FL168" s="3" t="str">
        <f t="shared" si="773"/>
        <v/>
      </c>
      <c r="FM168" s="3" t="e">
        <f t="shared" si="774"/>
        <v>#DIV/0!</v>
      </c>
      <c r="FN168" s="3" t="e">
        <f t="shared" si="775"/>
        <v>#DIV/0!</v>
      </c>
      <c r="FO168" s="3" t="str">
        <f t="shared" si="776"/>
        <v/>
      </c>
      <c r="FP168" s="3" t="str">
        <f t="shared" si="777"/>
        <v/>
      </c>
      <c r="FQ168" s="3" t="str">
        <f t="shared" si="778"/>
        <v/>
      </c>
      <c r="FR168" s="3" t="e">
        <f t="shared" si="779"/>
        <v>#DIV/0!</v>
      </c>
      <c r="FS168" s="3" t="e">
        <f t="shared" si="780"/>
        <v>#DIV/0!</v>
      </c>
      <c r="FT168" s="3" t="str">
        <f t="shared" si="781"/>
        <v/>
      </c>
      <c r="FU168" s="3" t="str">
        <f t="shared" si="782"/>
        <v/>
      </c>
      <c r="FV168" s="3" t="e">
        <f t="shared" si="783"/>
        <v>#DIV/0!</v>
      </c>
      <c r="FW168" s="3" t="e">
        <f t="shared" si="784"/>
        <v>#DIV/0!</v>
      </c>
      <c r="FX168" s="3" t="str">
        <f t="shared" si="785"/>
        <v/>
      </c>
      <c r="FY168" s="3" t="e">
        <f t="shared" si="786"/>
        <v>#DIV/0!</v>
      </c>
      <c r="FZ168" s="3" t="e">
        <f t="shared" si="787"/>
        <v>#DIV/0!</v>
      </c>
      <c r="GA168" s="3" t="e">
        <f t="shared" si="788"/>
        <v>#NUM!</v>
      </c>
      <c r="GB168" s="3" t="str">
        <f t="shared" si="789"/>
        <v/>
      </c>
      <c r="GC168" s="3" t="str">
        <f t="shared" si="790"/>
        <v/>
      </c>
      <c r="GD168" s="3" t="str">
        <f t="shared" si="791"/>
        <v/>
      </c>
      <c r="GE168" s="3" t="str">
        <f t="shared" si="792"/>
        <v/>
      </c>
      <c r="GF168" s="3" t="str">
        <f t="shared" si="793"/>
        <v/>
      </c>
      <c r="GG168" s="3" t="str">
        <f t="shared" si="794"/>
        <v/>
      </c>
      <c r="GI168" s="9" t="str">
        <f t="shared" si="826"/>
        <v/>
      </c>
      <c r="GJ168" s="9" t="str">
        <f t="shared" si="795"/>
        <v/>
      </c>
      <c r="GK168" s="9" t="str">
        <f t="shared" si="796"/>
        <v/>
      </c>
      <c r="GL168" s="41" t="e">
        <f t="shared" si="797"/>
        <v>#DIV/0!</v>
      </c>
      <c r="GM168" s="41" t="e">
        <f t="shared" si="798"/>
        <v>#DIV/0!</v>
      </c>
      <c r="GN168" s="41" t="e">
        <f t="shared" si="678"/>
        <v>#N/A</v>
      </c>
      <c r="GO168" s="41" t="e">
        <f t="shared" si="679"/>
        <v>#N/A</v>
      </c>
      <c r="GP168" s="3" t="e">
        <f t="shared" si="799"/>
        <v>#NUM!</v>
      </c>
      <c r="GQ168" s="55" t="e">
        <f t="shared" si="680"/>
        <v>#NUM!</v>
      </c>
      <c r="GR168" s="55" t="e">
        <f t="shared" si="681"/>
        <v>#NUM!</v>
      </c>
      <c r="GS168" s="3" t="e">
        <f t="shared" si="682"/>
        <v>#NUM!</v>
      </c>
      <c r="GT168" s="3" t="e">
        <f t="shared" si="683"/>
        <v>#NUM!</v>
      </c>
      <c r="GU168" s="3" t="e">
        <f t="shared" si="684"/>
        <v>#NUM!</v>
      </c>
      <c r="GV168" s="3" t="e">
        <f t="shared" si="685"/>
        <v>#NUM!</v>
      </c>
      <c r="GX168" s="37" t="e">
        <f t="shared" si="686"/>
        <v>#NUM!</v>
      </c>
      <c r="GZ168" s="3" t="e">
        <f t="shared" si="687"/>
        <v>#NUM!</v>
      </c>
      <c r="HA168" s="3" t="e">
        <f t="shared" ca="1" si="827"/>
        <v>#NUM!</v>
      </c>
      <c r="HB168" s="2" t="e">
        <f t="shared" ca="1" si="830"/>
        <v>#NUM!</v>
      </c>
      <c r="HC168" s="2" t="e">
        <f t="shared" ca="1" si="834"/>
        <v>#NUM!</v>
      </c>
      <c r="HD168" s="39" t="e">
        <f t="shared" ca="1" si="800"/>
        <v>#NUM!</v>
      </c>
      <c r="HF168" s="3" t="str">
        <f t="shared" si="688"/>
        <v/>
      </c>
      <c r="HG168" s="3" t="str">
        <f t="shared" si="689"/>
        <v/>
      </c>
      <c r="HH168" s="3" t="str">
        <f t="shared" ca="1" si="843"/>
        <v xml:space="preserve"> </v>
      </c>
      <c r="HI168" s="3" t="str">
        <f t="shared" ca="1" si="844"/>
        <v/>
      </c>
      <c r="HJ168" s="3" t="str">
        <f t="shared" ca="1" si="844"/>
        <v/>
      </c>
      <c r="HK168" s="3" t="str">
        <f t="shared" ca="1" si="844"/>
        <v/>
      </c>
      <c r="HL168" s="3" t="str">
        <f t="shared" ca="1" si="839"/>
        <v/>
      </c>
      <c r="HM168" s="3" t="str">
        <f t="shared" ca="1" si="839"/>
        <v/>
      </c>
      <c r="HN168" s="3" t="str">
        <f t="shared" ca="1" si="839"/>
        <v/>
      </c>
      <c r="HO168" s="3" t="str">
        <f t="shared" ca="1" si="839"/>
        <v/>
      </c>
      <c r="HP168" s="37" t="e">
        <f t="shared" ca="1" si="690"/>
        <v>#N/A</v>
      </c>
      <c r="HQ168" s="3" t="str">
        <f t="shared" ca="1" si="845"/>
        <v xml:space="preserve"> </v>
      </c>
      <c r="HR168" s="3" t="str">
        <f t="shared" ca="1" si="846"/>
        <v/>
      </c>
      <c r="HS168" s="3" t="str">
        <f t="shared" ca="1" si="846"/>
        <v/>
      </c>
      <c r="HT168" s="3" t="str">
        <f t="shared" ca="1" si="846"/>
        <v/>
      </c>
      <c r="HU168" s="3" t="str">
        <f t="shared" ca="1" si="840"/>
        <v/>
      </c>
      <c r="HV168" s="3" t="str">
        <f t="shared" ca="1" si="840"/>
        <v/>
      </c>
      <c r="HW168" s="3" t="str">
        <f t="shared" ca="1" si="840"/>
        <v/>
      </c>
      <c r="HX168" s="3" t="str">
        <f t="shared" ca="1" si="840"/>
        <v/>
      </c>
      <c r="HY168" s="37" t="e">
        <f t="shared" ca="1" si="691"/>
        <v>#N/A</v>
      </c>
      <c r="IA168" s="3" t="e">
        <f t="shared" ca="1" si="801"/>
        <v>#NUM!</v>
      </c>
      <c r="IB168" s="3" t="e">
        <f t="shared" ca="1" si="828"/>
        <v>#NUM!</v>
      </c>
      <c r="IC168" s="2" t="e">
        <f t="shared" ca="1" si="802"/>
        <v>#NUM!</v>
      </c>
      <c r="ID168" s="37" t="e">
        <f t="shared" ca="1" si="692"/>
        <v>#NUM!</v>
      </c>
      <c r="IE168" s="3" t="e">
        <f t="shared" ca="1" si="803"/>
        <v>#NUM!</v>
      </c>
      <c r="IF168" s="3" t="e">
        <f t="shared" ca="1" si="804"/>
        <v>#NUM!</v>
      </c>
      <c r="IG168" s="2" t="e">
        <f t="shared" ca="1" si="805"/>
        <v>#NUM!</v>
      </c>
      <c r="IH168" s="37" t="e">
        <f t="shared" ca="1" si="693"/>
        <v>#NUM!</v>
      </c>
      <c r="II168" s="3" t="e">
        <f t="shared" si="806"/>
        <v>#N/A</v>
      </c>
      <c r="IJ168" s="3" t="e">
        <f t="shared" si="807"/>
        <v>#N/A</v>
      </c>
      <c r="IK168" s="3" t="e">
        <f t="shared" ca="1" si="857"/>
        <v>#N/A</v>
      </c>
      <c r="IL168" s="3" t="e">
        <f t="shared" ca="1" si="858"/>
        <v>#N/A</v>
      </c>
      <c r="IM168" s="3" t="e">
        <f t="shared" ca="1" si="858"/>
        <v>#N/A</v>
      </c>
      <c r="IN168" s="3" t="e">
        <f t="shared" ca="1" si="858"/>
        <v>#N/A</v>
      </c>
      <c r="IO168" s="3" t="e">
        <f t="shared" ca="1" si="851"/>
        <v>#N/A</v>
      </c>
      <c r="IP168" s="3" t="e">
        <f t="shared" ca="1" si="851"/>
        <v>#N/A</v>
      </c>
      <c r="IQ168" s="3" t="e">
        <f t="shared" ca="1" si="851"/>
        <v>#N/A</v>
      </c>
      <c r="IR168" s="3" t="e">
        <f t="shared" ca="1" si="851"/>
        <v>#N/A</v>
      </c>
      <c r="IS168" s="3" t="e">
        <f t="shared" ca="1" si="852"/>
        <v>#N/A</v>
      </c>
      <c r="IT168" s="3" t="e">
        <f t="shared" ca="1" si="852"/>
        <v>#N/A</v>
      </c>
      <c r="IU168" s="3" t="e">
        <f t="shared" ca="1" si="852"/>
        <v>#N/A</v>
      </c>
      <c r="IV168" s="3" t="e">
        <f t="shared" ca="1" si="852"/>
        <v>#N/A</v>
      </c>
      <c r="IW168" s="3" t="e">
        <f t="shared" ca="1" si="853"/>
        <v>#N/A</v>
      </c>
      <c r="IX168" s="3" t="e">
        <f t="shared" ca="1" si="853"/>
        <v>#N/A</v>
      </c>
      <c r="IY168" s="3" t="e">
        <f t="shared" ca="1" si="853"/>
        <v>#N/A</v>
      </c>
      <c r="IZ168" s="37" t="e">
        <f t="shared" ca="1" si="694"/>
        <v>#N/A</v>
      </c>
      <c r="JB168" s="3" t="str">
        <f t="shared" si="808"/>
        <v/>
      </c>
      <c r="JC168" s="55" t="e">
        <f t="shared" si="695"/>
        <v>#NUM!</v>
      </c>
      <c r="JD168" s="41" t="e">
        <f t="shared" si="809"/>
        <v>#NUM!</v>
      </c>
      <c r="JE168" s="41" t="e">
        <f t="shared" si="810"/>
        <v>#NUM!</v>
      </c>
      <c r="JF168" s="3" t="e">
        <f t="shared" si="811"/>
        <v>#NUM!</v>
      </c>
      <c r="JG168" s="41" t="e">
        <f t="shared" si="812"/>
        <v>#NUM!</v>
      </c>
      <c r="JH168" s="41" t="e">
        <f t="shared" si="813"/>
        <v>#NUM!</v>
      </c>
      <c r="JJ168" s="37" t="e">
        <f t="shared" si="814"/>
        <v>#NUM!</v>
      </c>
      <c r="JL168" s="3" t="e">
        <f t="shared" si="815"/>
        <v>#NUM!</v>
      </c>
      <c r="JM168" s="3" t="e">
        <f t="shared" ca="1" si="829"/>
        <v>#NUM!</v>
      </c>
      <c r="JP168" s="37" t="e">
        <f t="shared" ca="1" si="816"/>
        <v>#NUM!</v>
      </c>
      <c r="JR168" s="37" t="str">
        <f t="shared" si="817"/>
        <v/>
      </c>
      <c r="JS168" s="3" t="str">
        <f t="shared" si="818"/>
        <v/>
      </c>
      <c r="JT168" s="3" t="str">
        <f t="shared" ca="1" si="847"/>
        <v xml:space="preserve"> </v>
      </c>
      <c r="JU168" s="3" t="str">
        <f t="shared" ca="1" si="848"/>
        <v/>
      </c>
      <c r="JV168" s="3" t="str">
        <f t="shared" ca="1" si="848"/>
        <v/>
      </c>
      <c r="JW168" s="3" t="str">
        <f t="shared" ca="1" si="848"/>
        <v/>
      </c>
      <c r="JX168" s="3" t="str">
        <f t="shared" ca="1" si="841"/>
        <v/>
      </c>
      <c r="JY168" s="3" t="str">
        <f t="shared" ca="1" si="841"/>
        <v/>
      </c>
      <c r="JZ168" s="3" t="str">
        <f t="shared" ca="1" si="841"/>
        <v/>
      </c>
      <c r="KA168" s="3" t="str">
        <f t="shared" ca="1" si="841"/>
        <v/>
      </c>
      <c r="KB168" s="3" t="e">
        <f t="shared" ca="1" si="819"/>
        <v>#N/A</v>
      </c>
      <c r="KC168" s="3" t="str">
        <f t="shared" ca="1" si="849"/>
        <v xml:space="preserve"> </v>
      </c>
      <c r="KD168" s="3" t="str">
        <f t="shared" ca="1" si="850"/>
        <v/>
      </c>
      <c r="KE168" s="3" t="str">
        <f t="shared" ca="1" si="850"/>
        <v/>
      </c>
      <c r="KF168" s="3" t="str">
        <f t="shared" ca="1" si="850"/>
        <v/>
      </c>
      <c r="KG168" s="3" t="str">
        <f t="shared" ca="1" si="842"/>
        <v/>
      </c>
      <c r="KH168" s="3" t="str">
        <f t="shared" ca="1" si="842"/>
        <v/>
      </c>
      <c r="KI168" s="3" t="str">
        <f t="shared" ca="1" si="842"/>
        <v/>
      </c>
      <c r="KJ168" s="3" t="str">
        <f t="shared" ca="1" si="842"/>
        <v/>
      </c>
      <c r="KK168" s="3" t="e">
        <f t="shared" ca="1" si="820"/>
        <v>#N/A</v>
      </c>
      <c r="KU168" s="3" t="e">
        <f t="shared" si="821"/>
        <v>#NUM!</v>
      </c>
      <c r="KV168" s="3" t="e">
        <f t="shared" si="822"/>
        <v>#NUM!</v>
      </c>
      <c r="KW168" s="3" t="e">
        <f t="shared" ca="1" si="859"/>
        <v>#NUM!</v>
      </c>
      <c r="KX168" s="3" t="e">
        <f t="shared" ca="1" si="860"/>
        <v>#NUM!</v>
      </c>
      <c r="KY168" s="3" t="e">
        <f t="shared" ca="1" si="860"/>
        <v>#NUM!</v>
      </c>
      <c r="KZ168" s="3" t="e">
        <f t="shared" ca="1" si="860"/>
        <v>#NUM!</v>
      </c>
      <c r="LA168" s="3" t="e">
        <f t="shared" ca="1" si="854"/>
        <v>#NUM!</v>
      </c>
      <c r="LB168" s="3" t="e">
        <f t="shared" ca="1" si="854"/>
        <v>#NUM!</v>
      </c>
      <c r="LC168" s="3" t="e">
        <f t="shared" ca="1" si="854"/>
        <v>#NUM!</v>
      </c>
      <c r="LD168" s="3" t="e">
        <f t="shared" ca="1" si="854"/>
        <v>#NUM!</v>
      </c>
      <c r="LE168" s="3" t="e">
        <f t="shared" ca="1" si="855"/>
        <v>#NUM!</v>
      </c>
      <c r="LF168" s="3" t="e">
        <f t="shared" ca="1" si="855"/>
        <v>#NUM!</v>
      </c>
      <c r="LG168" s="3" t="e">
        <f t="shared" ca="1" si="855"/>
        <v>#NUM!</v>
      </c>
      <c r="LH168" s="3" t="e">
        <f t="shared" ca="1" si="855"/>
        <v>#NUM!</v>
      </c>
      <c r="LI168" s="3" t="e">
        <f t="shared" ca="1" si="856"/>
        <v>#NUM!</v>
      </c>
      <c r="LJ168" s="3" t="e">
        <f t="shared" ca="1" si="856"/>
        <v>#NUM!</v>
      </c>
      <c r="LK168" s="3" t="e">
        <f t="shared" ca="1" si="856"/>
        <v>#NUM!</v>
      </c>
      <c r="LL168" s="37" t="e">
        <f t="shared" ca="1" si="696"/>
        <v>#NUM!</v>
      </c>
    </row>
    <row r="169" spans="1:324" s="3" customFormat="1">
      <c r="A169" s="42" t="e">
        <f>IF(D169="","",Data!C177)</f>
        <v>#N/A</v>
      </c>
      <c r="B169" s="5" t="e">
        <f>IF(D169="","",Data!B177)</f>
        <v>#N/A</v>
      </c>
      <c r="C169" s="3">
        <v>161</v>
      </c>
      <c r="D169" s="3" t="e">
        <f>IF(Data!C177="", NA(), Data!C177)</f>
        <v>#N/A</v>
      </c>
      <c r="E169" s="3" t="str">
        <f>IF(Data!C177="", " ", Data!D177)</f>
        <v xml:space="preserve"> </v>
      </c>
      <c r="F169" s="3" t="str">
        <f>IF(E169=" "," ",Data!F$26)</f>
        <v xml:space="preserve"> </v>
      </c>
      <c r="G169" s="3" t="str">
        <f>IF($C169&lt;Data!$F$37,"x"," ")</f>
        <v xml:space="preserve"> </v>
      </c>
      <c r="H169" s="3" t="e">
        <f>IF(I169="",#REF!,I169)</f>
        <v>#N/A</v>
      </c>
      <c r="I169" s="2" t="e">
        <f t="shared" si="697"/>
        <v>#N/A</v>
      </c>
      <c r="J169" s="3" t="str">
        <f>IF(AND(Data!$F$37&lt;&gt;""),IF(AD169=$E169,1,""))</f>
        <v/>
      </c>
      <c r="K169" s="3">
        <f>IF(AND(Data!$F$40&lt;&gt;""),IF(AE169=$E169,2,""))</f>
        <v>2</v>
      </c>
      <c r="L169" s="3" t="str">
        <f>IF(AND(Data!$F$43&lt;&gt;""),IF(AF169=$E169,3,""))</f>
        <v/>
      </c>
      <c r="M169" s="3" t="str">
        <f>IF(AND(Data!$F$46&lt;&gt;""),IF(AG169=$E169,4,""))</f>
        <v/>
      </c>
      <c r="N169" s="3" t="str">
        <f>IF(AND(Data!$F$49&lt;&gt;""),IF(AH169=$E169,5,""))</f>
        <v/>
      </c>
      <c r="O169" s="3" t="str">
        <f>IF(AND(Calc!$LQ$3&lt;&gt;""),IF(AI169=$E169,6,""))</f>
        <v/>
      </c>
      <c r="P169" s="3">
        <f t="shared" si="698"/>
        <v>2</v>
      </c>
      <c r="Q169" s="3">
        <f t="shared" si="699"/>
        <v>2</v>
      </c>
      <c r="R169" s="3" t="str">
        <f t="shared" si="700"/>
        <v/>
      </c>
      <c r="S169" s="3" t="str">
        <f t="shared" si="701"/>
        <v/>
      </c>
      <c r="T169" s="3" t="str">
        <f t="shared" si="702"/>
        <v/>
      </c>
      <c r="U169" s="3">
        <f t="shared" si="703"/>
        <v>2</v>
      </c>
      <c r="V169" s="3">
        <f t="shared" si="704"/>
        <v>2</v>
      </c>
      <c r="W169" s="3" t="str">
        <f t="shared" si="705"/>
        <v/>
      </c>
      <c r="X169" s="3" t="str">
        <f t="shared" si="706"/>
        <v/>
      </c>
      <c r="Y169" s="3">
        <f t="shared" si="707"/>
        <v>2</v>
      </c>
      <c r="Z169" s="3">
        <f t="shared" si="708"/>
        <v>2</v>
      </c>
      <c r="AA169" s="3" t="str">
        <f t="shared" si="709"/>
        <v/>
      </c>
      <c r="AB169" s="3">
        <f t="shared" si="710"/>
        <v>2</v>
      </c>
      <c r="AC169" s="49">
        <f t="shared" si="711"/>
        <v>2</v>
      </c>
      <c r="AD169" s="3" t="str">
        <f>IF($C169&lt;Data!$F$37,E169,"")</f>
        <v/>
      </c>
      <c r="AE169" s="3" t="str">
        <f>IF(AND($C169&gt;=Data!$F$37),IF($C169&lt;Data!$F$40,E169,""))</f>
        <v xml:space="preserve"> </v>
      </c>
      <c r="AF169" s="3" t="b">
        <f>IF(AND($C169&gt;=Data!$F$40),IF($C169&lt;Data!$F$43,E169,""))</f>
        <v>0</v>
      </c>
      <c r="AG169" s="3" t="b">
        <f>IF(AND($C169&gt;=Data!$F$43),IF($C169&lt;Data!$F$46,E169,""))</f>
        <v>0</v>
      </c>
      <c r="AH169" s="3" t="b">
        <f>IF(AND($C169&gt;=Data!$F$46),IF($C169&lt;Data!$F$49,E169,""))</f>
        <v>0</v>
      </c>
      <c r="AI169" s="3" t="b">
        <f>IF(AND($C169&gt;=Data!$F$49),IF($C169&lt;=Calc!$LQ$3,E169,""))</f>
        <v>0</v>
      </c>
      <c r="AJ169" s="3" t="str">
        <f t="shared" ref="AJ169:AJ200" si="863">IF(G169=" "," ", E169)</f>
        <v xml:space="preserve"> </v>
      </c>
      <c r="AK169" s="3" t="str">
        <f t="shared" si="644"/>
        <v/>
      </c>
      <c r="AL169" s="3" t="e">
        <f t="shared" si="712"/>
        <v>#NUM!</v>
      </c>
      <c r="AM169" s="3" t="str">
        <f t="shared" si="713"/>
        <v/>
      </c>
      <c r="AN169" s="3" t="str">
        <f t="shared" si="714"/>
        <v/>
      </c>
      <c r="AO169" s="3" t="str">
        <f t="shared" si="715"/>
        <v/>
      </c>
      <c r="AP169" s="3" t="str">
        <f t="shared" si="716"/>
        <v/>
      </c>
      <c r="AQ169" s="3" t="e">
        <f t="shared" si="632"/>
        <v>#NUM!</v>
      </c>
      <c r="AR169" s="3" t="e">
        <f t="shared" si="633"/>
        <v>#NUM!</v>
      </c>
      <c r="AS169" s="3" t="str">
        <f t="shared" si="634"/>
        <v/>
      </c>
      <c r="AT169" s="3" t="str">
        <f t="shared" si="717"/>
        <v/>
      </c>
      <c r="AU169" s="3" t="str">
        <f t="shared" si="718"/>
        <v/>
      </c>
      <c r="AV169" s="3" t="e">
        <f t="shared" si="719"/>
        <v>#NUM!</v>
      </c>
      <c r="AW169" s="3" t="e">
        <f t="shared" si="720"/>
        <v>#NUM!</v>
      </c>
      <c r="AX169" s="3" t="str">
        <f t="shared" si="721"/>
        <v/>
      </c>
      <c r="AY169" s="3" t="str">
        <f t="shared" si="722"/>
        <v/>
      </c>
      <c r="AZ169" s="3" t="e">
        <f t="shared" si="723"/>
        <v>#NUM!</v>
      </c>
      <c r="BA169" s="3" t="e">
        <f t="shared" si="724"/>
        <v>#NUM!</v>
      </c>
      <c r="BB169" s="3" t="str">
        <f t="shared" si="725"/>
        <v/>
      </c>
      <c r="BC169" s="3" t="e">
        <f t="shared" si="726"/>
        <v>#NUM!</v>
      </c>
      <c r="BD169" s="3" t="e">
        <f t="shared" si="727"/>
        <v>#NUM!</v>
      </c>
      <c r="BE169" s="3" t="e">
        <f t="shared" si="728"/>
        <v>#NUM!</v>
      </c>
      <c r="BF169" s="9" t="e">
        <f t="shared" ref="BF169:BF200" si="864">IF(G169="x",AK169, #N/A)</f>
        <v>#N/A</v>
      </c>
      <c r="BG169" s="3" t="e">
        <f t="shared" ref="BG169:BG200" si="865">IF(OR(AND(COUNT(E169)=1, G169="x"), COUNT(E169)=0), NA(), $AK$9)</f>
        <v>#N/A</v>
      </c>
      <c r="BH169" s="3" t="e">
        <f t="shared" si="861"/>
        <v>#N/A</v>
      </c>
      <c r="BI169" s="3" t="e">
        <f t="shared" si="729"/>
        <v>#NUM!</v>
      </c>
      <c r="BJ169" s="44" t="str">
        <f t="shared" si="730"/>
        <v/>
      </c>
      <c r="BK169" s="52">
        <f t="shared" ref="BK169:BK200" si="866">IF(COUNT(E169)=0,2,IF(E169&gt;BJ169,1,IF(E169=BJ169,0,2)))</f>
        <v>2</v>
      </c>
      <c r="BL169" s="52" t="str">
        <f t="shared" ca="1" si="835"/>
        <v xml:space="preserve"> </v>
      </c>
      <c r="BM169" s="52" t="str">
        <f t="shared" ca="1" si="836"/>
        <v xml:space="preserve"> </v>
      </c>
      <c r="BN169" s="52" t="str">
        <f t="shared" ca="1" si="836"/>
        <v xml:space="preserve"> </v>
      </c>
      <c r="BO169" s="52" t="str">
        <f t="shared" ca="1" si="836"/>
        <v xml:space="preserve"> </v>
      </c>
      <c r="BP169" s="52" t="str">
        <f t="shared" ca="1" si="831"/>
        <v xml:space="preserve"> </v>
      </c>
      <c r="BQ169" s="52" t="str">
        <f t="shared" ca="1" si="831"/>
        <v xml:space="preserve"> </v>
      </c>
      <c r="BR169" s="52" t="e">
        <f t="shared" ref="BR169:BR200" ca="1" si="867">IF(SUM(BL169:BQ169)=0, NA(),E169)</f>
        <v>#N/A</v>
      </c>
      <c r="BS169" s="52"/>
      <c r="BT169" s="3" t="str">
        <f t="shared" ref="BT169:BT200" si="868">IF(COUNT(E169)=0,"", IF(E169&gt;=BJ169,1,""))</f>
        <v/>
      </c>
      <c r="BU169" s="3">
        <f t="shared" ref="BU169:BU200" si="869">IF(E169=BJ169,1,0)</f>
        <v>0</v>
      </c>
      <c r="BV169" s="3">
        <f t="shared" si="731"/>
        <v>1</v>
      </c>
      <c r="BW169" s="3">
        <f t="shared" si="732"/>
        <v>0</v>
      </c>
      <c r="BX169" s="3" t="str">
        <f t="shared" ref="BX169:BX200" ca="1" si="870">IF(AND(G169=" ",OFFSET(G169,-5,0)="x"), " ", IF(BW169&gt;5, 1, " "))</f>
        <v xml:space="preserve"> </v>
      </c>
      <c r="BY169" s="3" t="str">
        <f t="shared" ca="1" si="837"/>
        <v/>
      </c>
      <c r="BZ169" s="3" t="str">
        <f t="shared" ca="1" si="837"/>
        <v/>
      </c>
      <c r="CA169" s="3" t="str">
        <f t="shared" ca="1" si="837"/>
        <v/>
      </c>
      <c r="CB169" s="3" t="str">
        <f t="shared" ca="1" si="832"/>
        <v/>
      </c>
      <c r="CC169" s="3" t="str">
        <f t="shared" ca="1" si="832"/>
        <v/>
      </c>
      <c r="CD169" s="3" t="str">
        <f t="shared" ca="1" si="652"/>
        <v/>
      </c>
      <c r="CE169" s="3" t="str">
        <f t="shared" ref="CE169:CE200" ca="1" si="871">IF(SUM(CC169:CC170)=0,"",IF(E169&lt;BJ169,"",1))</f>
        <v/>
      </c>
      <c r="CF169" s="3" t="str">
        <f t="shared" ref="CF169:CF200" si="872">IF(BW170&lt;=BW169,"",IF(CE169="","",1))</f>
        <v/>
      </c>
      <c r="CG169" s="37" t="e">
        <f t="shared" ref="CG169:CG200" ca="1" si="873">IF(SUM(BX169:CD169)=0, NA(),E169)</f>
        <v>#N/A</v>
      </c>
      <c r="CH169" s="3" t="str">
        <f t="shared" ref="CH169:CH200" si="874">IF(COUNT(E169)=0,"", IF(E169&lt;=BJ169,1,""))</f>
        <v/>
      </c>
      <c r="CI169" s="3">
        <f t="shared" si="733"/>
        <v>0</v>
      </c>
      <c r="CJ169" s="3">
        <f t="shared" si="823"/>
        <v>1</v>
      </c>
      <c r="CK169" s="3">
        <f t="shared" si="734"/>
        <v>0</v>
      </c>
      <c r="CL169" s="3" t="str">
        <f t="shared" ref="CL169:CL200" ca="1" si="875">IF(AND(G169=" ",OFFSET(G169,-5,0)="x"), " ", IF(CK169&gt;5, 1, " "))</f>
        <v xml:space="preserve"> </v>
      </c>
      <c r="CM169" s="3" t="str">
        <f t="shared" ca="1" si="838"/>
        <v/>
      </c>
      <c r="CN169" s="3" t="str">
        <f t="shared" ca="1" si="838"/>
        <v/>
      </c>
      <c r="CO169" s="3" t="str">
        <f t="shared" ca="1" si="838"/>
        <v/>
      </c>
      <c r="CP169" s="3" t="str">
        <f t="shared" ca="1" si="833"/>
        <v/>
      </c>
      <c r="CQ169" s="3" t="str">
        <f t="shared" ca="1" si="833"/>
        <v/>
      </c>
      <c r="CR169" s="3" t="str">
        <f t="shared" ca="1" si="735"/>
        <v/>
      </c>
      <c r="CS169" s="3" t="str">
        <f t="shared" ref="CS169:CS200" ca="1" si="876">IF(SUM(CQ169:CQ170)=0,"",IF(E169&gt;BJ169,"",1))</f>
        <v/>
      </c>
      <c r="CT169" s="3" t="str">
        <f t="shared" si="736"/>
        <v/>
      </c>
      <c r="CU169" s="37" t="e">
        <f t="shared" ca="1" si="737"/>
        <v>#N/A</v>
      </c>
      <c r="CW169" s="3" t="str">
        <f t="shared" ca="1" si="738"/>
        <v/>
      </c>
      <c r="CX169" s="3">
        <f t="shared" ca="1" si="824"/>
        <v>0</v>
      </c>
      <c r="CY169" s="2">
        <f t="shared" ca="1" si="739"/>
        <v>0</v>
      </c>
      <c r="CZ169" s="3" t="str">
        <f t="shared" ref="CZ169:CZ200" ca="1" si="877">IF(CY169&gt;0,E169,"")</f>
        <v/>
      </c>
      <c r="DA169" s="3" t="str">
        <f t="shared" ref="DA169:DA200" ca="1" si="878">IF(E169=BJ169,1,IF(CZ169=E169,9,""))</f>
        <v/>
      </c>
      <c r="DB169" s="3" t="str">
        <f t="shared" ref="DB169:DB200" ca="1" si="879">IF(AND(OFFSET(CY169,1,0)=1,OFFSET(DA169,1,0)=1),E169,"")</f>
        <v/>
      </c>
      <c r="DC169" s="3" t="str">
        <f t="shared" ref="DC169:DC200" ca="1" si="880">IF(DA169=9,CZ169, "")</f>
        <v/>
      </c>
      <c r="DD169" s="37" t="e">
        <f t="shared" ref="DD169:DD200" ca="1" si="881">IF(DB169=E169,E169, IF(DC169="",#N/A,E169))</f>
        <v>#N/A</v>
      </c>
      <c r="DE169" s="3" t="str">
        <f t="shared" ca="1" si="740"/>
        <v/>
      </c>
      <c r="DF169" s="3">
        <f t="shared" ca="1" si="825"/>
        <v>0</v>
      </c>
      <c r="DG169" s="2">
        <f t="shared" ca="1" si="741"/>
        <v>0</v>
      </c>
      <c r="DH169" s="3" t="str">
        <f t="shared" ref="DH169:DH200" ca="1" si="882">IF(DG169&gt;0,E169,"")</f>
        <v/>
      </c>
      <c r="DI169" s="3" t="str">
        <f t="shared" ca="1" si="862"/>
        <v/>
      </c>
      <c r="DJ169" s="3" t="str">
        <f t="shared" ref="DJ169:DJ200" ca="1" si="883">IF(AND(OFFSET(DG169,1,0)=1,OFFSET(DI169,1,0)=1),E169,"")</f>
        <v/>
      </c>
      <c r="DK169" s="3" t="str">
        <f t="shared" ca="1" si="742"/>
        <v/>
      </c>
      <c r="DL169" s="37" t="e">
        <f t="shared" ref="DL169:DL200" ca="1" si="884">IF(DJ169=E169,E169, IF(DK169="",#N/A,E169))</f>
        <v>#N/A</v>
      </c>
      <c r="DN169" s="2" t="str">
        <f t="shared" si="667"/>
        <v xml:space="preserve"> </v>
      </c>
      <c r="DO169" s="3" t="str">
        <f t="shared" si="743"/>
        <v xml:space="preserve"> </v>
      </c>
      <c r="DP169" s="3" t="str">
        <f t="shared" si="744"/>
        <v xml:space="preserve"> </v>
      </c>
      <c r="DT169" s="37" t="e">
        <f t="shared" ref="DT169:DT200" si="885">IF($DS$9=1, E169, NA())</f>
        <v>#N/A</v>
      </c>
      <c r="DU169" s="7">
        <v>162</v>
      </c>
      <c r="DV169" s="7">
        <v>68</v>
      </c>
      <c r="DW169" s="7">
        <v>94</v>
      </c>
      <c r="DX169" s="7"/>
      <c r="DY169" s="7" t="e">
        <f t="shared" ref="DY169:DY200" si="886">LARGE(E$9:E$200, 2)</f>
        <v>#NUM!</v>
      </c>
      <c r="DZ169" s="7" t="e">
        <f t="shared" ref="DZ169:DZ200" si="887">SMALL(E$9:E$200,2)</f>
        <v>#NUM!</v>
      </c>
      <c r="EA169" s="7" t="e">
        <f t="shared" ref="EA169:EA200" si="888">IF(E169&gt;(DY169*1.5), E169, #N/A)</f>
        <v>#NUM!</v>
      </c>
      <c r="EB169" s="7" t="e">
        <f t="shared" si="745"/>
        <v>#NUM!</v>
      </c>
      <c r="EC169" s="3" t="e">
        <f t="shared" ref="EC169:EC200" si="889">IF(E169&gt;(DY169*1.5),E169,IF(E169&lt;(DZ169*0.5),E169,#N/A))</f>
        <v>#NUM!</v>
      </c>
      <c r="ED169" s="3" t="str">
        <f t="shared" si="746"/>
        <v/>
      </c>
      <c r="EE169" s="3" t="e">
        <f t="shared" si="747"/>
        <v>#DIV/0!</v>
      </c>
      <c r="EF169" s="3" t="str">
        <f t="shared" si="748"/>
        <v/>
      </c>
      <c r="EG169" s="3" t="str">
        <f t="shared" si="749"/>
        <v/>
      </c>
      <c r="EH169" s="3" t="str">
        <f t="shared" si="750"/>
        <v/>
      </c>
      <c r="EI169" s="3" t="str">
        <f t="shared" si="751"/>
        <v/>
      </c>
      <c r="EJ169" s="3" t="e">
        <f t="shared" si="752"/>
        <v>#DIV/0!</v>
      </c>
      <c r="EK169" s="3" t="e">
        <f t="shared" si="753"/>
        <v>#DIV/0!</v>
      </c>
      <c r="EL169" s="3" t="str">
        <f t="shared" si="754"/>
        <v/>
      </c>
      <c r="EM169" s="3" t="str">
        <f t="shared" si="755"/>
        <v/>
      </c>
      <c r="EN169" s="3" t="str">
        <f t="shared" si="756"/>
        <v/>
      </c>
      <c r="EO169" s="3" t="e">
        <f t="shared" si="757"/>
        <v>#DIV/0!</v>
      </c>
      <c r="EP169" s="3" t="e">
        <f t="shared" si="758"/>
        <v>#DIV/0!</v>
      </c>
      <c r="EQ169" s="3" t="str">
        <f t="shared" si="759"/>
        <v/>
      </c>
      <c r="ER169" s="3" t="str">
        <f t="shared" si="760"/>
        <v/>
      </c>
      <c r="ES169" s="3" t="e">
        <f t="shared" si="761"/>
        <v>#DIV/0!</v>
      </c>
      <c r="ET169" s="3" t="e">
        <f t="shared" si="762"/>
        <v>#DIV/0!</v>
      </c>
      <c r="EU169" s="3" t="str">
        <f t="shared" si="763"/>
        <v/>
      </c>
      <c r="EV169" s="3" t="e">
        <f t="shared" si="764"/>
        <v>#DIV/0!</v>
      </c>
      <c r="EW169" s="3" t="e">
        <f t="shared" si="765"/>
        <v>#DIV/0!</v>
      </c>
      <c r="EX169" s="3" t="e">
        <f t="shared" si="766"/>
        <v>#NUM!</v>
      </c>
      <c r="EZ169" s="40">
        <f t="shared" ref="EZ169:EZ200" si="890">AVERAGE(AJ$9:AJ$208)</f>
        <v>1</v>
      </c>
      <c r="FA169" s="9" t="e">
        <f t="shared" ref="FA169:FA200" si="891">AVERAGE(AL$9:AL$208)</f>
        <v>#NUM!</v>
      </c>
      <c r="FB169" s="9" t="e">
        <f t="shared" ref="FB169:FB200" si="892">IF(G169="x",EZ169, #N/A)</f>
        <v>#N/A</v>
      </c>
      <c r="FC169" s="9" t="e">
        <f t="shared" ref="FC169:FC200" si="893">IF(OR(AND(COUNT(E169)=1, G169="x"), COUNT(E169)=0), NA(), $FB$9)</f>
        <v>#N/A</v>
      </c>
      <c r="FD169" s="9" t="e">
        <f t="shared" ref="FD169:FD200" si="894">IF(E169=" ", #N/A, IF(G169=" ", FA169,#N/A))</f>
        <v>#N/A</v>
      </c>
      <c r="FE169" s="3" t="e">
        <f t="shared" si="767"/>
        <v>#NUM!</v>
      </c>
      <c r="FG169" s="3" t="str">
        <f t="shared" si="768"/>
        <v/>
      </c>
      <c r="FH169" s="3" t="e">
        <f t="shared" si="769"/>
        <v>#DIV/0!</v>
      </c>
      <c r="FI169" s="3" t="str">
        <f t="shared" si="770"/>
        <v/>
      </c>
      <c r="FJ169" s="3" t="str">
        <f t="shared" si="771"/>
        <v/>
      </c>
      <c r="FK169" s="3" t="str">
        <f t="shared" si="772"/>
        <v/>
      </c>
      <c r="FL169" s="3" t="str">
        <f t="shared" si="773"/>
        <v/>
      </c>
      <c r="FM169" s="3" t="e">
        <f t="shared" si="774"/>
        <v>#DIV/0!</v>
      </c>
      <c r="FN169" s="3" t="e">
        <f t="shared" si="775"/>
        <v>#DIV/0!</v>
      </c>
      <c r="FO169" s="3" t="str">
        <f t="shared" si="776"/>
        <v/>
      </c>
      <c r="FP169" s="3" t="str">
        <f t="shared" si="777"/>
        <v/>
      </c>
      <c r="FQ169" s="3" t="str">
        <f t="shared" si="778"/>
        <v/>
      </c>
      <c r="FR169" s="3" t="e">
        <f t="shared" si="779"/>
        <v>#DIV/0!</v>
      </c>
      <c r="FS169" s="3" t="e">
        <f t="shared" si="780"/>
        <v>#DIV/0!</v>
      </c>
      <c r="FT169" s="3" t="str">
        <f t="shared" si="781"/>
        <v/>
      </c>
      <c r="FU169" s="3" t="str">
        <f t="shared" si="782"/>
        <v/>
      </c>
      <c r="FV169" s="3" t="e">
        <f t="shared" si="783"/>
        <v>#DIV/0!</v>
      </c>
      <c r="FW169" s="3" t="e">
        <f t="shared" si="784"/>
        <v>#DIV/0!</v>
      </c>
      <c r="FX169" s="3" t="str">
        <f t="shared" si="785"/>
        <v/>
      </c>
      <c r="FY169" s="3" t="e">
        <f t="shared" si="786"/>
        <v>#DIV/0!</v>
      </c>
      <c r="FZ169" s="3" t="e">
        <f t="shared" si="787"/>
        <v>#DIV/0!</v>
      </c>
      <c r="GA169" s="3" t="e">
        <f t="shared" si="788"/>
        <v>#NUM!</v>
      </c>
      <c r="GB169" s="3" t="str">
        <f t="shared" si="789"/>
        <v/>
      </c>
      <c r="GC169" s="3" t="str">
        <f t="shared" si="790"/>
        <v/>
      </c>
      <c r="GD169" s="3" t="str">
        <f t="shared" si="791"/>
        <v/>
      </c>
      <c r="GE169" s="3" t="str">
        <f t="shared" si="792"/>
        <v/>
      </c>
      <c r="GF169" s="3" t="str">
        <f t="shared" si="793"/>
        <v/>
      </c>
      <c r="GG169" s="3" t="str">
        <f t="shared" si="794"/>
        <v/>
      </c>
      <c r="GI169" s="9" t="str">
        <f t="shared" si="826"/>
        <v/>
      </c>
      <c r="GJ169" s="9" t="str">
        <f t="shared" si="795"/>
        <v/>
      </c>
      <c r="GK169" s="9" t="str">
        <f t="shared" si="796"/>
        <v/>
      </c>
      <c r="GL169" s="41" t="e">
        <f t="shared" si="797"/>
        <v>#DIV/0!</v>
      </c>
      <c r="GM169" s="41" t="e">
        <f t="shared" si="798"/>
        <v>#DIV/0!</v>
      </c>
      <c r="GN169" s="41" t="e">
        <f t="shared" ref="GN169:GN200" si="895">IF(G169="x",GL169, #N/A)</f>
        <v>#N/A</v>
      </c>
      <c r="GO169" s="41" t="e">
        <f t="shared" ref="GO169:GO200" si="896">IF(E169=" ", #N/A, IF(G169=" ", GM169,#N/A))</f>
        <v>#N/A</v>
      </c>
      <c r="GP169" s="3" t="e">
        <f t="shared" si="799"/>
        <v>#NUM!</v>
      </c>
      <c r="GQ169" s="55" t="e">
        <f t="shared" ref="GQ169:GQ200" si="897">MAX(FE169-(3*(GP169/1.128)),0)</f>
        <v>#NUM!</v>
      </c>
      <c r="GR169" s="55" t="e">
        <f t="shared" ref="GR169:GR200" si="898">(FE169+(3*(GP169/1.128)))</f>
        <v>#NUM!</v>
      </c>
      <c r="GS169" s="3" t="e">
        <f t="shared" ref="GS169:GS200" si="899">($FE169+(2*($GP169/1.128)))</f>
        <v>#NUM!</v>
      </c>
      <c r="GT169" s="3" t="e">
        <f t="shared" ref="GT169:GT200" si="900">MAX($FE169-(2*($GP169/1.128)),0)</f>
        <v>#NUM!</v>
      </c>
      <c r="GU169" s="3" t="e">
        <f t="shared" ref="GU169:GU200" si="901">($FE169+(1*($GP169/1.128)))</f>
        <v>#NUM!</v>
      </c>
      <c r="GV169" s="3" t="e">
        <f t="shared" ref="GV169:GV200" si="902">MAX($FE169-(1*($GP169/1.128)),0)</f>
        <v>#NUM!</v>
      </c>
      <c r="GX169" s="37" t="e">
        <f t="shared" ref="GX169:GX200" si="903">IF(OR(E169&gt;GR169, E169&lt;GQ169),E169,NA())</f>
        <v>#NUM!</v>
      </c>
      <c r="GZ169" s="3" t="e">
        <f t="shared" ref="GZ169:GZ200" si="904">IF(OR(AND(COUNT(E169)=1, E169&gt;GS169, E169&lt;GR169), AND(COUNT(E169)=1, E169&lt;GT169, E169&gt;GQ169)),1,"")</f>
        <v>#NUM!</v>
      </c>
      <c r="HA169" s="3" t="e">
        <f t="shared" ca="1" si="827"/>
        <v>#NUM!</v>
      </c>
      <c r="HB169" s="2" t="e">
        <f t="shared" ca="1" si="830"/>
        <v>#NUM!</v>
      </c>
      <c r="HC169" s="2" t="e">
        <f t="shared" ca="1" si="834"/>
        <v>#NUM!</v>
      </c>
      <c r="HD169" s="39" t="e">
        <f t="shared" ca="1" si="800"/>
        <v>#NUM!</v>
      </c>
      <c r="HF169" s="3" t="str">
        <f t="shared" ref="HF169:HF200" si="905">IF(COUNT(E169)=0,"", IF(E169&gt;FE169,1,""))</f>
        <v/>
      </c>
      <c r="HG169" s="3" t="str">
        <f t="shared" ref="HG169:HG200" si="906">IF(COUNT(E169)=0,"", IF(E169&lt;FE169,1,""))</f>
        <v/>
      </c>
      <c r="HH169" s="3" t="str">
        <f t="shared" ca="1" si="843"/>
        <v xml:space="preserve"> </v>
      </c>
      <c r="HI169" s="3" t="str">
        <f t="shared" ca="1" si="844"/>
        <v/>
      </c>
      <c r="HJ169" s="3" t="str">
        <f t="shared" ca="1" si="844"/>
        <v/>
      </c>
      <c r="HK169" s="3" t="str">
        <f t="shared" ca="1" si="844"/>
        <v/>
      </c>
      <c r="HL169" s="3" t="str">
        <f t="shared" ca="1" si="839"/>
        <v/>
      </c>
      <c r="HM169" s="3" t="str">
        <f t="shared" ca="1" si="839"/>
        <v/>
      </c>
      <c r="HN169" s="3" t="str">
        <f t="shared" ca="1" si="839"/>
        <v/>
      </c>
      <c r="HO169" s="3" t="str">
        <f t="shared" ca="1" si="839"/>
        <v/>
      </c>
      <c r="HP169" s="37" t="e">
        <f t="shared" ref="HP169:HP200" ca="1" si="907">IF(SUM(HH169:HO169)=0,NA(),E169)</f>
        <v>#N/A</v>
      </c>
      <c r="HQ169" s="3" t="str">
        <f t="shared" ca="1" si="845"/>
        <v xml:space="preserve"> </v>
      </c>
      <c r="HR169" s="3" t="str">
        <f t="shared" ca="1" si="846"/>
        <v/>
      </c>
      <c r="HS169" s="3" t="str">
        <f t="shared" ca="1" si="846"/>
        <v/>
      </c>
      <c r="HT169" s="3" t="str">
        <f t="shared" ca="1" si="846"/>
        <v/>
      </c>
      <c r="HU169" s="3" t="str">
        <f t="shared" ca="1" si="840"/>
        <v/>
      </c>
      <c r="HV169" s="3" t="str">
        <f t="shared" ca="1" si="840"/>
        <v/>
      </c>
      <c r="HW169" s="3" t="str">
        <f t="shared" ca="1" si="840"/>
        <v/>
      </c>
      <c r="HX169" s="3" t="str">
        <f t="shared" ca="1" si="840"/>
        <v/>
      </c>
      <c r="HY169" s="37" t="e">
        <f t="shared" ref="HY169:HY200" ca="1" si="908">IF(SUM(HQ169:HX169)=0,NA(),E169)</f>
        <v>#N/A</v>
      </c>
      <c r="IA169" s="3" t="e">
        <f t="shared" ca="1" si="801"/>
        <v>#NUM!</v>
      </c>
      <c r="IB169" s="3" t="e">
        <f t="shared" ca="1" si="828"/>
        <v>#NUM!</v>
      </c>
      <c r="IC169" s="2" t="e">
        <f t="shared" ca="1" si="802"/>
        <v>#NUM!</v>
      </c>
      <c r="ID169" s="37" t="e">
        <f t="shared" ref="ID169:ID200" ca="1" si="909">IF(IC169&gt;0,E169,NA())</f>
        <v>#NUM!</v>
      </c>
      <c r="IE169" s="3" t="e">
        <f t="shared" ca="1" si="803"/>
        <v>#NUM!</v>
      </c>
      <c r="IF169" s="3" t="e">
        <f t="shared" ca="1" si="804"/>
        <v>#NUM!</v>
      </c>
      <c r="IG169" s="2" t="e">
        <f t="shared" ca="1" si="805"/>
        <v>#NUM!</v>
      </c>
      <c r="IH169" s="37" t="e">
        <f t="shared" ref="IH169:IH200" ca="1" si="910">IF(IG169&gt;0,E169,NA())</f>
        <v>#NUM!</v>
      </c>
      <c r="II169" s="3" t="e">
        <f t="shared" si="806"/>
        <v>#N/A</v>
      </c>
      <c r="IJ169" s="3" t="e">
        <f t="shared" si="807"/>
        <v>#N/A</v>
      </c>
      <c r="IK169" s="3" t="e">
        <f t="shared" ca="1" si="857"/>
        <v>#N/A</v>
      </c>
      <c r="IL169" s="3" t="e">
        <f t="shared" ca="1" si="858"/>
        <v>#N/A</v>
      </c>
      <c r="IM169" s="3" t="e">
        <f t="shared" ca="1" si="858"/>
        <v>#N/A</v>
      </c>
      <c r="IN169" s="3" t="e">
        <f t="shared" ca="1" si="858"/>
        <v>#N/A</v>
      </c>
      <c r="IO169" s="3" t="e">
        <f t="shared" ca="1" si="851"/>
        <v>#N/A</v>
      </c>
      <c r="IP169" s="3" t="e">
        <f t="shared" ca="1" si="851"/>
        <v>#N/A</v>
      </c>
      <c r="IQ169" s="3" t="e">
        <f t="shared" ca="1" si="851"/>
        <v>#N/A</v>
      </c>
      <c r="IR169" s="3" t="e">
        <f t="shared" ca="1" si="851"/>
        <v>#N/A</v>
      </c>
      <c r="IS169" s="3" t="e">
        <f t="shared" ca="1" si="852"/>
        <v>#N/A</v>
      </c>
      <c r="IT169" s="3" t="e">
        <f t="shared" ca="1" si="852"/>
        <v>#N/A</v>
      </c>
      <c r="IU169" s="3" t="e">
        <f t="shared" ca="1" si="852"/>
        <v>#N/A</v>
      </c>
      <c r="IV169" s="3" t="e">
        <f t="shared" ca="1" si="852"/>
        <v>#N/A</v>
      </c>
      <c r="IW169" s="3" t="e">
        <f t="shared" ca="1" si="853"/>
        <v>#N/A</v>
      </c>
      <c r="IX169" s="3" t="e">
        <f t="shared" ca="1" si="853"/>
        <v>#N/A</v>
      </c>
      <c r="IY169" s="3" t="e">
        <f t="shared" ca="1" si="853"/>
        <v>#N/A</v>
      </c>
      <c r="IZ169" s="37" t="e">
        <f t="shared" ref="IZ169:IZ200" ca="1" si="911">IF(SUM(IK169:IY169)=0, NA(), E169)</f>
        <v>#N/A</v>
      </c>
      <c r="JB169" s="3" t="str">
        <f t="shared" si="808"/>
        <v/>
      </c>
      <c r="JC169" s="55" t="e">
        <f t="shared" ref="JC169:JC200" si="912">GP169</f>
        <v>#NUM!</v>
      </c>
      <c r="JD169" s="41" t="e">
        <f t="shared" si="809"/>
        <v>#NUM!</v>
      </c>
      <c r="JE169" s="41" t="e">
        <f t="shared" si="810"/>
        <v>#NUM!</v>
      </c>
      <c r="JF169" s="3" t="e">
        <f t="shared" si="811"/>
        <v>#NUM!</v>
      </c>
      <c r="JG169" s="41" t="e">
        <f t="shared" si="812"/>
        <v>#NUM!</v>
      </c>
      <c r="JH169" s="41" t="e">
        <f t="shared" si="813"/>
        <v>#NUM!</v>
      </c>
      <c r="JJ169" s="37" t="e">
        <f t="shared" si="814"/>
        <v>#NUM!</v>
      </c>
      <c r="JL169" s="3" t="e">
        <f t="shared" si="815"/>
        <v>#NUM!</v>
      </c>
      <c r="JM169" s="3" t="e">
        <f t="shared" ca="1" si="829"/>
        <v>#NUM!</v>
      </c>
      <c r="JP169" s="37" t="e">
        <f t="shared" ca="1" si="816"/>
        <v>#NUM!</v>
      </c>
      <c r="JR169" s="37" t="str">
        <f t="shared" si="817"/>
        <v/>
      </c>
      <c r="JS169" s="3" t="str">
        <f t="shared" si="818"/>
        <v/>
      </c>
      <c r="JT169" s="3" t="str">
        <f t="shared" ca="1" si="847"/>
        <v xml:space="preserve"> </v>
      </c>
      <c r="JU169" s="3" t="str">
        <f t="shared" ca="1" si="848"/>
        <v/>
      </c>
      <c r="JV169" s="3" t="str">
        <f t="shared" ca="1" si="848"/>
        <v/>
      </c>
      <c r="JW169" s="3" t="str">
        <f t="shared" ca="1" si="848"/>
        <v/>
      </c>
      <c r="JX169" s="3" t="str">
        <f t="shared" ca="1" si="841"/>
        <v/>
      </c>
      <c r="JY169" s="3" t="str">
        <f t="shared" ca="1" si="841"/>
        <v/>
      </c>
      <c r="JZ169" s="3" t="str">
        <f t="shared" ca="1" si="841"/>
        <v/>
      </c>
      <c r="KA169" s="3" t="str">
        <f t="shared" ca="1" si="841"/>
        <v/>
      </c>
      <c r="KB169" s="3" t="e">
        <f t="shared" ca="1" si="819"/>
        <v>#N/A</v>
      </c>
      <c r="KC169" s="3" t="str">
        <f t="shared" ca="1" si="849"/>
        <v xml:space="preserve"> </v>
      </c>
      <c r="KD169" s="3" t="str">
        <f t="shared" ca="1" si="850"/>
        <v/>
      </c>
      <c r="KE169" s="3" t="str">
        <f t="shared" ca="1" si="850"/>
        <v/>
      </c>
      <c r="KF169" s="3" t="str">
        <f t="shared" ca="1" si="850"/>
        <v/>
      </c>
      <c r="KG169" s="3" t="str">
        <f t="shared" ca="1" si="842"/>
        <v/>
      </c>
      <c r="KH169" s="3" t="str">
        <f t="shared" ca="1" si="842"/>
        <v/>
      </c>
      <c r="KI169" s="3" t="str">
        <f t="shared" ca="1" si="842"/>
        <v/>
      </c>
      <c r="KJ169" s="3" t="str">
        <f t="shared" ca="1" si="842"/>
        <v/>
      </c>
      <c r="KK169" s="3" t="e">
        <f t="shared" ca="1" si="820"/>
        <v>#N/A</v>
      </c>
      <c r="KU169" s="3" t="e">
        <f t="shared" si="821"/>
        <v>#NUM!</v>
      </c>
      <c r="KV169" s="3" t="e">
        <f t="shared" si="822"/>
        <v>#NUM!</v>
      </c>
      <c r="KW169" s="3" t="e">
        <f t="shared" ca="1" si="859"/>
        <v>#NUM!</v>
      </c>
      <c r="KX169" s="3" t="e">
        <f t="shared" ca="1" si="860"/>
        <v>#NUM!</v>
      </c>
      <c r="KY169" s="3" t="e">
        <f t="shared" ca="1" si="860"/>
        <v>#NUM!</v>
      </c>
      <c r="KZ169" s="3" t="e">
        <f t="shared" ca="1" si="860"/>
        <v>#NUM!</v>
      </c>
      <c r="LA169" s="3" t="e">
        <f t="shared" ca="1" si="854"/>
        <v>#NUM!</v>
      </c>
      <c r="LB169" s="3" t="e">
        <f t="shared" ca="1" si="854"/>
        <v>#NUM!</v>
      </c>
      <c r="LC169" s="3" t="e">
        <f t="shared" ca="1" si="854"/>
        <v>#NUM!</v>
      </c>
      <c r="LD169" s="3" t="e">
        <f t="shared" ca="1" si="854"/>
        <v>#NUM!</v>
      </c>
      <c r="LE169" s="3" t="e">
        <f t="shared" ca="1" si="855"/>
        <v>#NUM!</v>
      </c>
      <c r="LF169" s="3" t="e">
        <f t="shared" ca="1" si="855"/>
        <v>#NUM!</v>
      </c>
      <c r="LG169" s="3" t="e">
        <f t="shared" ca="1" si="855"/>
        <v>#NUM!</v>
      </c>
      <c r="LH169" s="3" t="e">
        <f t="shared" ca="1" si="855"/>
        <v>#NUM!</v>
      </c>
      <c r="LI169" s="3" t="e">
        <f t="shared" ca="1" si="856"/>
        <v>#NUM!</v>
      </c>
      <c r="LJ169" s="3" t="e">
        <f t="shared" ca="1" si="856"/>
        <v>#NUM!</v>
      </c>
      <c r="LK169" s="3" t="e">
        <f t="shared" ca="1" si="856"/>
        <v>#NUM!</v>
      </c>
      <c r="LL169" s="37" t="e">
        <f t="shared" ref="LL169:LL200" ca="1" si="913">IF(SUM(KW169:LK169)=0, NA(), JB169)</f>
        <v>#NUM!</v>
      </c>
    </row>
    <row r="170" spans="1:324" s="3" customFormat="1">
      <c r="A170" s="42" t="e">
        <f>IF(D170="","",Data!C178)</f>
        <v>#N/A</v>
      </c>
      <c r="B170" s="5" t="e">
        <f>IF(D170="","",Data!B178)</f>
        <v>#N/A</v>
      </c>
      <c r="C170" s="3">
        <v>162</v>
      </c>
      <c r="D170" s="3" t="e">
        <f>IF(Data!C178="", NA(), Data!C178)</f>
        <v>#N/A</v>
      </c>
      <c r="E170" s="3" t="str">
        <f>IF(Data!C178="", " ", Data!D178)</f>
        <v xml:space="preserve"> </v>
      </c>
      <c r="F170" s="3" t="str">
        <f>IF(E170=" "," ",Data!F$26)</f>
        <v xml:space="preserve"> </v>
      </c>
      <c r="G170" s="3" t="str">
        <f>IF($C170&lt;Data!$F$37,"x"," ")</f>
        <v xml:space="preserve"> </v>
      </c>
      <c r="H170" s="3" t="e">
        <f>IF(I170="",#REF!,I170)</f>
        <v>#N/A</v>
      </c>
      <c r="I170" s="2" t="e">
        <f t="shared" si="697"/>
        <v>#N/A</v>
      </c>
      <c r="J170" s="3" t="str">
        <f>IF(AND(Data!$F$37&lt;&gt;""),IF(AD170=$E170,1,""))</f>
        <v/>
      </c>
      <c r="K170" s="3">
        <f>IF(AND(Data!$F$40&lt;&gt;""),IF(AE170=$E170,2,""))</f>
        <v>2</v>
      </c>
      <c r="L170" s="3" t="str">
        <f>IF(AND(Data!$F$43&lt;&gt;""),IF(AF170=$E170,3,""))</f>
        <v/>
      </c>
      <c r="M170" s="3" t="str">
        <f>IF(AND(Data!$F$46&lt;&gt;""),IF(AG170=$E170,4,""))</f>
        <v/>
      </c>
      <c r="N170" s="3" t="str">
        <f>IF(AND(Data!$F$49&lt;&gt;""),IF(AH170=$E170,5,""))</f>
        <v/>
      </c>
      <c r="O170" s="3" t="str">
        <f>IF(AND(Calc!$LQ$3&lt;&gt;""),IF(AI170=$E170,6,""))</f>
        <v/>
      </c>
      <c r="P170" s="3">
        <f t="shared" si="698"/>
        <v>2</v>
      </c>
      <c r="Q170" s="3">
        <f t="shared" si="699"/>
        <v>2</v>
      </c>
      <c r="R170" s="3" t="str">
        <f t="shared" si="700"/>
        <v/>
      </c>
      <c r="S170" s="3" t="str">
        <f t="shared" si="701"/>
        <v/>
      </c>
      <c r="T170" s="3" t="str">
        <f t="shared" si="702"/>
        <v/>
      </c>
      <c r="U170" s="3">
        <f t="shared" si="703"/>
        <v>2</v>
      </c>
      <c r="V170" s="3">
        <f t="shared" si="704"/>
        <v>2</v>
      </c>
      <c r="W170" s="3" t="str">
        <f t="shared" si="705"/>
        <v/>
      </c>
      <c r="X170" s="3" t="str">
        <f t="shared" si="706"/>
        <v/>
      </c>
      <c r="Y170" s="3">
        <f t="shared" si="707"/>
        <v>2</v>
      </c>
      <c r="Z170" s="3">
        <f t="shared" si="708"/>
        <v>2</v>
      </c>
      <c r="AA170" s="3" t="str">
        <f t="shared" si="709"/>
        <v/>
      </c>
      <c r="AB170" s="3">
        <f t="shared" si="710"/>
        <v>2</v>
      </c>
      <c r="AC170" s="49">
        <f t="shared" si="711"/>
        <v>2</v>
      </c>
      <c r="AD170" s="3" t="str">
        <f>IF($C170&lt;Data!$F$37,E170,"")</f>
        <v/>
      </c>
      <c r="AE170" s="3" t="str">
        <f>IF(AND($C170&gt;=Data!$F$37),IF($C170&lt;Data!$F$40,E170,""))</f>
        <v xml:space="preserve"> </v>
      </c>
      <c r="AF170" s="3" t="b">
        <f>IF(AND($C170&gt;=Data!$F$40),IF($C170&lt;Data!$F$43,E170,""))</f>
        <v>0</v>
      </c>
      <c r="AG170" s="3" t="b">
        <f>IF(AND($C170&gt;=Data!$F$43),IF($C170&lt;Data!$F$46,E170,""))</f>
        <v>0</v>
      </c>
      <c r="AH170" s="3" t="b">
        <f>IF(AND($C170&gt;=Data!$F$46),IF($C170&lt;Data!$F$49,E170,""))</f>
        <v>0</v>
      </c>
      <c r="AI170" s="3" t="b">
        <f>IF(AND($C170&gt;=Data!$F$49),IF($C170&lt;=Calc!$LQ$3,E170,""))</f>
        <v>0</v>
      </c>
      <c r="AJ170" s="3" t="str">
        <f t="shared" si="863"/>
        <v xml:space="preserve"> </v>
      </c>
      <c r="AK170" s="3" t="str">
        <f t="shared" si="644"/>
        <v/>
      </c>
      <c r="AL170" s="3" t="e">
        <f t="shared" si="712"/>
        <v>#NUM!</v>
      </c>
      <c r="AM170" s="3" t="str">
        <f t="shared" si="713"/>
        <v/>
      </c>
      <c r="AN170" s="3" t="str">
        <f t="shared" si="714"/>
        <v/>
      </c>
      <c r="AO170" s="3" t="str">
        <f t="shared" si="715"/>
        <v/>
      </c>
      <c r="AP170" s="3" t="str">
        <f t="shared" si="716"/>
        <v/>
      </c>
      <c r="AQ170" s="3" t="e">
        <f t="shared" si="632"/>
        <v>#NUM!</v>
      </c>
      <c r="AR170" s="3" t="e">
        <f t="shared" si="633"/>
        <v>#NUM!</v>
      </c>
      <c r="AS170" s="3" t="str">
        <f t="shared" si="634"/>
        <v/>
      </c>
      <c r="AT170" s="3" t="str">
        <f t="shared" si="717"/>
        <v/>
      </c>
      <c r="AU170" s="3" t="str">
        <f t="shared" si="718"/>
        <v/>
      </c>
      <c r="AV170" s="3" t="e">
        <f t="shared" si="719"/>
        <v>#NUM!</v>
      </c>
      <c r="AW170" s="3" t="e">
        <f t="shared" si="720"/>
        <v>#NUM!</v>
      </c>
      <c r="AX170" s="3" t="str">
        <f t="shared" si="721"/>
        <v/>
      </c>
      <c r="AY170" s="3" t="str">
        <f t="shared" si="722"/>
        <v/>
      </c>
      <c r="AZ170" s="3" t="e">
        <f t="shared" si="723"/>
        <v>#NUM!</v>
      </c>
      <c r="BA170" s="3" t="e">
        <f t="shared" si="724"/>
        <v>#NUM!</v>
      </c>
      <c r="BB170" s="3" t="str">
        <f t="shared" si="725"/>
        <v/>
      </c>
      <c r="BC170" s="3" t="e">
        <f t="shared" si="726"/>
        <v>#NUM!</v>
      </c>
      <c r="BD170" s="3" t="e">
        <f t="shared" si="727"/>
        <v>#NUM!</v>
      </c>
      <c r="BE170" s="3" t="e">
        <f t="shared" si="728"/>
        <v>#NUM!</v>
      </c>
      <c r="BF170" s="9" t="e">
        <f t="shared" si="864"/>
        <v>#N/A</v>
      </c>
      <c r="BG170" s="3" t="e">
        <f t="shared" si="865"/>
        <v>#N/A</v>
      </c>
      <c r="BH170" s="3" t="e">
        <f t="shared" si="861"/>
        <v>#N/A</v>
      </c>
      <c r="BI170" s="3" t="e">
        <f t="shared" si="729"/>
        <v>#NUM!</v>
      </c>
      <c r="BJ170" s="44" t="str">
        <f t="shared" si="730"/>
        <v/>
      </c>
      <c r="BK170" s="52">
        <f t="shared" si="866"/>
        <v>2</v>
      </c>
      <c r="BL170" s="52" t="str">
        <f t="shared" ca="1" si="835"/>
        <v xml:space="preserve"> </v>
      </c>
      <c r="BM170" s="52" t="str">
        <f t="shared" ca="1" si="836"/>
        <v xml:space="preserve"> </v>
      </c>
      <c r="BN170" s="52" t="str">
        <f t="shared" ca="1" si="836"/>
        <v xml:space="preserve"> </v>
      </c>
      <c r="BO170" s="52" t="str">
        <f t="shared" ca="1" si="836"/>
        <v xml:space="preserve"> </v>
      </c>
      <c r="BP170" s="52" t="str">
        <f t="shared" ca="1" si="831"/>
        <v xml:space="preserve"> </v>
      </c>
      <c r="BQ170" s="52" t="str">
        <f t="shared" ca="1" si="831"/>
        <v xml:space="preserve"> </v>
      </c>
      <c r="BR170" s="52" t="e">
        <f t="shared" ca="1" si="867"/>
        <v>#N/A</v>
      </c>
      <c r="BS170" s="52"/>
      <c r="BT170" s="3" t="str">
        <f t="shared" si="868"/>
        <v/>
      </c>
      <c r="BU170" s="3">
        <f t="shared" si="869"/>
        <v>0</v>
      </c>
      <c r="BV170" s="3">
        <f t="shared" si="731"/>
        <v>1</v>
      </c>
      <c r="BW170" s="3">
        <f t="shared" ref="BW170:BW201" si="914">IF(BT170=1, ((BT170+BW169)-BU170), 0)</f>
        <v>0</v>
      </c>
      <c r="BX170" s="3" t="str">
        <f t="shared" ca="1" si="870"/>
        <v xml:space="preserve"> </v>
      </c>
      <c r="BY170" s="3" t="str">
        <f t="shared" ca="1" si="837"/>
        <v/>
      </c>
      <c r="BZ170" s="3" t="str">
        <f t="shared" ca="1" si="837"/>
        <v/>
      </c>
      <c r="CA170" s="3" t="str">
        <f t="shared" ca="1" si="837"/>
        <v/>
      </c>
      <c r="CB170" s="3" t="str">
        <f t="shared" ca="1" si="832"/>
        <v/>
      </c>
      <c r="CC170" s="3" t="str">
        <f t="shared" ca="1" si="832"/>
        <v/>
      </c>
      <c r="CD170" s="3" t="str">
        <f t="shared" ca="1" si="652"/>
        <v/>
      </c>
      <c r="CE170" s="3" t="str">
        <f t="shared" ca="1" si="871"/>
        <v/>
      </c>
      <c r="CF170" s="3" t="str">
        <f t="shared" si="872"/>
        <v/>
      </c>
      <c r="CG170" s="37" t="e">
        <f t="shared" ca="1" si="873"/>
        <v>#N/A</v>
      </c>
      <c r="CH170" s="3" t="str">
        <f t="shared" si="874"/>
        <v/>
      </c>
      <c r="CI170" s="3">
        <f t="shared" si="733"/>
        <v>0</v>
      </c>
      <c r="CJ170" s="3">
        <f t="shared" si="823"/>
        <v>1</v>
      </c>
      <c r="CK170" s="3">
        <f t="shared" ref="CK170:CK201" si="915">IF(CH170=1, ((CH170+CK169)-BU170), 0)</f>
        <v>0</v>
      </c>
      <c r="CL170" s="3" t="str">
        <f t="shared" ca="1" si="875"/>
        <v xml:space="preserve"> </v>
      </c>
      <c r="CM170" s="3" t="str">
        <f t="shared" ca="1" si="838"/>
        <v/>
      </c>
      <c r="CN170" s="3" t="str">
        <f t="shared" ca="1" si="838"/>
        <v/>
      </c>
      <c r="CO170" s="3" t="str">
        <f t="shared" ca="1" si="838"/>
        <v/>
      </c>
      <c r="CP170" s="3" t="str">
        <f t="shared" ca="1" si="833"/>
        <v/>
      </c>
      <c r="CQ170" s="3" t="str">
        <f t="shared" ca="1" si="833"/>
        <v/>
      </c>
      <c r="CR170" s="3" t="str">
        <f t="shared" ca="1" si="735"/>
        <v/>
      </c>
      <c r="CS170" s="3" t="str">
        <f t="shared" ca="1" si="876"/>
        <v/>
      </c>
      <c r="CT170" s="3" t="str">
        <f t="shared" si="736"/>
        <v/>
      </c>
      <c r="CU170" s="37" t="e">
        <f t="shared" ca="1" si="737"/>
        <v>#N/A</v>
      </c>
      <c r="CW170" s="3" t="str">
        <f t="shared" ref="CW170:CW201" ca="1" si="916">IF(AND(COUNT(E170)=1, E170&gt;OFFSET(E170,-1,0)), 1, IF(ISNA(BJ170)=TRUE, "", IF(AND(OR(E170=OFFSET(E170,-1,0), E170=BJ170), COUNT(E170)=1), 0, "")))</f>
        <v/>
      </c>
      <c r="CX170" s="3">
        <f t="shared" ca="1" si="824"/>
        <v>0</v>
      </c>
      <c r="CY170" s="2">
        <f t="shared" ca="1" si="739"/>
        <v>0</v>
      </c>
      <c r="CZ170" s="3" t="str">
        <f t="shared" ca="1" si="877"/>
        <v/>
      </c>
      <c r="DA170" s="3" t="str">
        <f t="shared" ca="1" si="878"/>
        <v/>
      </c>
      <c r="DB170" s="3" t="str">
        <f t="shared" ca="1" si="879"/>
        <v/>
      </c>
      <c r="DC170" s="3" t="str">
        <f t="shared" ca="1" si="880"/>
        <v/>
      </c>
      <c r="DD170" s="37" t="e">
        <f t="shared" ca="1" si="881"/>
        <v>#N/A</v>
      </c>
      <c r="DE170" s="3" t="str">
        <f t="shared" ref="DE170:DE201" ca="1" si="917">IF(AND(COUNT(E170)=1, E170&lt;OFFSET(E170,-1,0)), 1, IF(ISNA(BJ170)=TRUE, "", IF(AND(OR(E170=OFFSET(E170,-1,0), E170=BJ170), COUNT(E170)=1), 0, "")))</f>
        <v/>
      </c>
      <c r="DF170" s="3">
        <f t="shared" ca="1" si="825"/>
        <v>0</v>
      </c>
      <c r="DG170" s="2">
        <f t="shared" ca="1" si="741"/>
        <v>0</v>
      </c>
      <c r="DH170" s="3" t="str">
        <f t="shared" ca="1" si="882"/>
        <v/>
      </c>
      <c r="DI170" s="3" t="str">
        <f t="shared" ca="1" si="862"/>
        <v/>
      </c>
      <c r="DJ170" s="3" t="str">
        <f t="shared" ca="1" si="883"/>
        <v/>
      </c>
      <c r="DK170" s="3" t="str">
        <f t="shared" ca="1" si="742"/>
        <v/>
      </c>
      <c r="DL170" s="37" t="e">
        <f t="shared" ca="1" si="884"/>
        <v>#N/A</v>
      </c>
      <c r="DN170" s="2" t="str">
        <f t="shared" si="667"/>
        <v xml:space="preserve"> </v>
      </c>
      <c r="DO170" s="3" t="str">
        <f t="shared" si="743"/>
        <v xml:space="preserve"> </v>
      </c>
      <c r="DP170" s="3" t="str">
        <f t="shared" si="744"/>
        <v xml:space="preserve"> </v>
      </c>
      <c r="DT170" s="37" t="e">
        <f t="shared" si="885"/>
        <v>#N/A</v>
      </c>
      <c r="DU170" s="7">
        <v>163</v>
      </c>
      <c r="DV170" s="7">
        <v>69</v>
      </c>
      <c r="DW170" s="7">
        <v>95</v>
      </c>
      <c r="DX170" s="7"/>
      <c r="DY170" s="7" t="e">
        <f t="shared" si="886"/>
        <v>#NUM!</v>
      </c>
      <c r="DZ170" s="7" t="e">
        <f t="shared" si="887"/>
        <v>#NUM!</v>
      </c>
      <c r="EA170" s="7" t="e">
        <f t="shared" si="888"/>
        <v>#NUM!</v>
      </c>
      <c r="EB170" s="7" t="e">
        <f t="shared" ref="EB170:EB201" si="918">IF(E170&lt;(DZ170*0.5), E170, #N/A)</f>
        <v>#NUM!</v>
      </c>
      <c r="EC170" s="3" t="e">
        <f t="shared" si="889"/>
        <v>#NUM!</v>
      </c>
      <c r="ED170" s="3" t="str">
        <f t="shared" si="746"/>
        <v/>
      </c>
      <c r="EE170" s="3" t="e">
        <f t="shared" si="747"/>
        <v>#DIV/0!</v>
      </c>
      <c r="EF170" s="3" t="str">
        <f t="shared" si="748"/>
        <v/>
      </c>
      <c r="EG170" s="3" t="str">
        <f t="shared" si="749"/>
        <v/>
      </c>
      <c r="EH170" s="3" t="str">
        <f t="shared" si="750"/>
        <v/>
      </c>
      <c r="EI170" s="3" t="str">
        <f t="shared" si="751"/>
        <v/>
      </c>
      <c r="EJ170" s="3" t="e">
        <f t="shared" si="752"/>
        <v>#DIV/0!</v>
      </c>
      <c r="EK170" s="3" t="e">
        <f t="shared" si="753"/>
        <v>#DIV/0!</v>
      </c>
      <c r="EL170" s="3" t="str">
        <f t="shared" si="754"/>
        <v/>
      </c>
      <c r="EM170" s="3" t="str">
        <f t="shared" si="755"/>
        <v/>
      </c>
      <c r="EN170" s="3" t="str">
        <f t="shared" si="756"/>
        <v/>
      </c>
      <c r="EO170" s="3" t="e">
        <f t="shared" si="757"/>
        <v>#DIV/0!</v>
      </c>
      <c r="EP170" s="3" t="e">
        <f t="shared" si="758"/>
        <v>#DIV/0!</v>
      </c>
      <c r="EQ170" s="3" t="str">
        <f t="shared" si="759"/>
        <v/>
      </c>
      <c r="ER170" s="3" t="str">
        <f t="shared" si="760"/>
        <v/>
      </c>
      <c r="ES170" s="3" t="e">
        <f t="shared" si="761"/>
        <v>#DIV/0!</v>
      </c>
      <c r="ET170" s="3" t="e">
        <f t="shared" si="762"/>
        <v>#DIV/0!</v>
      </c>
      <c r="EU170" s="3" t="str">
        <f t="shared" si="763"/>
        <v/>
      </c>
      <c r="EV170" s="3" t="e">
        <f t="shared" si="764"/>
        <v>#DIV/0!</v>
      </c>
      <c r="EW170" s="3" t="e">
        <f t="shared" si="765"/>
        <v>#DIV/0!</v>
      </c>
      <c r="EX170" s="3" t="e">
        <f t="shared" si="766"/>
        <v>#NUM!</v>
      </c>
      <c r="EZ170" s="40">
        <f t="shared" si="890"/>
        <v>1</v>
      </c>
      <c r="FA170" s="9" t="e">
        <f t="shared" si="891"/>
        <v>#NUM!</v>
      </c>
      <c r="FB170" s="9" t="e">
        <f t="shared" si="892"/>
        <v>#N/A</v>
      </c>
      <c r="FC170" s="9" t="e">
        <f t="shared" si="893"/>
        <v>#N/A</v>
      </c>
      <c r="FD170" s="9" t="e">
        <f t="shared" si="894"/>
        <v>#N/A</v>
      </c>
      <c r="FE170" s="3" t="e">
        <f t="shared" si="767"/>
        <v>#NUM!</v>
      </c>
      <c r="FG170" s="3" t="str">
        <f t="shared" si="768"/>
        <v/>
      </c>
      <c r="FH170" s="3" t="e">
        <f t="shared" si="769"/>
        <v>#DIV/0!</v>
      </c>
      <c r="FI170" s="3" t="str">
        <f t="shared" si="770"/>
        <v/>
      </c>
      <c r="FJ170" s="3" t="str">
        <f t="shared" si="771"/>
        <v/>
      </c>
      <c r="FK170" s="3" t="str">
        <f t="shared" si="772"/>
        <v/>
      </c>
      <c r="FL170" s="3" t="str">
        <f t="shared" si="773"/>
        <v/>
      </c>
      <c r="FM170" s="3" t="e">
        <f t="shared" si="774"/>
        <v>#DIV/0!</v>
      </c>
      <c r="FN170" s="3" t="e">
        <f t="shared" si="775"/>
        <v>#DIV/0!</v>
      </c>
      <c r="FO170" s="3" t="str">
        <f t="shared" si="776"/>
        <v/>
      </c>
      <c r="FP170" s="3" t="str">
        <f t="shared" si="777"/>
        <v/>
      </c>
      <c r="FQ170" s="3" t="str">
        <f t="shared" si="778"/>
        <v/>
      </c>
      <c r="FR170" s="3" t="e">
        <f t="shared" si="779"/>
        <v>#DIV/0!</v>
      </c>
      <c r="FS170" s="3" t="e">
        <f t="shared" si="780"/>
        <v>#DIV/0!</v>
      </c>
      <c r="FT170" s="3" t="str">
        <f t="shared" si="781"/>
        <v/>
      </c>
      <c r="FU170" s="3" t="str">
        <f t="shared" si="782"/>
        <v/>
      </c>
      <c r="FV170" s="3" t="e">
        <f t="shared" si="783"/>
        <v>#DIV/0!</v>
      </c>
      <c r="FW170" s="3" t="e">
        <f t="shared" si="784"/>
        <v>#DIV/0!</v>
      </c>
      <c r="FX170" s="3" t="str">
        <f t="shared" si="785"/>
        <v/>
      </c>
      <c r="FY170" s="3" t="e">
        <f t="shared" si="786"/>
        <v>#DIV/0!</v>
      </c>
      <c r="FZ170" s="3" t="e">
        <f t="shared" si="787"/>
        <v>#DIV/0!</v>
      </c>
      <c r="GA170" s="3" t="e">
        <f t="shared" si="788"/>
        <v>#NUM!</v>
      </c>
      <c r="GB170" s="3" t="str">
        <f t="shared" si="789"/>
        <v/>
      </c>
      <c r="GC170" s="3" t="str">
        <f t="shared" si="790"/>
        <v/>
      </c>
      <c r="GD170" s="3" t="str">
        <f t="shared" si="791"/>
        <v/>
      </c>
      <c r="GE170" s="3" t="str">
        <f t="shared" si="792"/>
        <v/>
      </c>
      <c r="GF170" s="3" t="str">
        <f t="shared" si="793"/>
        <v/>
      </c>
      <c r="GG170" s="3" t="str">
        <f t="shared" si="794"/>
        <v/>
      </c>
      <c r="GI170" s="9" t="str">
        <f t="shared" si="826"/>
        <v/>
      </c>
      <c r="GJ170" s="9" t="str">
        <f t="shared" ref="GJ170:GJ201" si="919">IF(G170="x",GI170, "")</f>
        <v/>
      </c>
      <c r="GK170" s="9" t="str">
        <f t="shared" ref="GK170:GK201" si="920">IF(E170=" ", "", IF(G170=" ", GI170,""))</f>
        <v/>
      </c>
      <c r="GL170" s="41" t="e">
        <f t="shared" si="797"/>
        <v>#DIV/0!</v>
      </c>
      <c r="GM170" s="41" t="e">
        <f t="shared" si="798"/>
        <v>#DIV/0!</v>
      </c>
      <c r="GN170" s="41" t="e">
        <f t="shared" si="895"/>
        <v>#N/A</v>
      </c>
      <c r="GO170" s="41" t="e">
        <f t="shared" si="896"/>
        <v>#N/A</v>
      </c>
      <c r="GP170" s="3" t="e">
        <f t="shared" si="799"/>
        <v>#NUM!</v>
      </c>
      <c r="GQ170" s="55" t="e">
        <f t="shared" si="897"/>
        <v>#NUM!</v>
      </c>
      <c r="GR170" s="55" t="e">
        <f t="shared" si="898"/>
        <v>#NUM!</v>
      </c>
      <c r="GS170" s="3" t="e">
        <f t="shared" si="899"/>
        <v>#NUM!</v>
      </c>
      <c r="GT170" s="3" t="e">
        <f t="shared" si="900"/>
        <v>#NUM!</v>
      </c>
      <c r="GU170" s="3" t="e">
        <f t="shared" si="901"/>
        <v>#NUM!</v>
      </c>
      <c r="GV170" s="3" t="e">
        <f t="shared" si="902"/>
        <v>#NUM!</v>
      </c>
      <c r="GX170" s="37" t="e">
        <f t="shared" si="903"/>
        <v>#NUM!</v>
      </c>
      <c r="GZ170" s="3" t="e">
        <f t="shared" si="904"/>
        <v>#NUM!</v>
      </c>
      <c r="HA170" s="3" t="e">
        <f t="shared" ca="1" si="827"/>
        <v>#NUM!</v>
      </c>
      <c r="HB170" s="2" t="e">
        <f t="shared" ca="1" si="830"/>
        <v>#NUM!</v>
      </c>
      <c r="HC170" s="2" t="e">
        <f t="shared" ca="1" si="834"/>
        <v>#NUM!</v>
      </c>
      <c r="HD170" s="39" t="e">
        <f t="shared" ca="1" si="800"/>
        <v>#NUM!</v>
      </c>
      <c r="HF170" s="3" t="str">
        <f t="shared" si="905"/>
        <v/>
      </c>
      <c r="HG170" s="3" t="str">
        <f t="shared" si="906"/>
        <v/>
      </c>
      <c r="HH170" s="3" t="str">
        <f t="shared" ca="1" si="843"/>
        <v xml:space="preserve"> </v>
      </c>
      <c r="HI170" s="3" t="str">
        <f t="shared" ca="1" si="844"/>
        <v/>
      </c>
      <c r="HJ170" s="3" t="str">
        <f t="shared" ca="1" si="844"/>
        <v/>
      </c>
      <c r="HK170" s="3" t="str">
        <f t="shared" ca="1" si="844"/>
        <v/>
      </c>
      <c r="HL170" s="3" t="str">
        <f t="shared" ca="1" si="839"/>
        <v/>
      </c>
      <c r="HM170" s="3" t="str">
        <f t="shared" ca="1" si="839"/>
        <v/>
      </c>
      <c r="HN170" s="3" t="str">
        <f t="shared" ca="1" si="839"/>
        <v/>
      </c>
      <c r="HO170" s="3" t="str">
        <f t="shared" ca="1" si="839"/>
        <v/>
      </c>
      <c r="HP170" s="37" t="e">
        <f t="shared" ca="1" si="907"/>
        <v>#N/A</v>
      </c>
      <c r="HQ170" s="3" t="str">
        <f t="shared" ca="1" si="845"/>
        <v xml:space="preserve"> </v>
      </c>
      <c r="HR170" s="3" t="str">
        <f t="shared" ca="1" si="846"/>
        <v/>
      </c>
      <c r="HS170" s="3" t="str">
        <f t="shared" ca="1" si="846"/>
        <v/>
      </c>
      <c r="HT170" s="3" t="str">
        <f t="shared" ca="1" si="846"/>
        <v/>
      </c>
      <c r="HU170" s="3" t="str">
        <f t="shared" ca="1" si="840"/>
        <v/>
      </c>
      <c r="HV170" s="3" t="str">
        <f t="shared" ca="1" si="840"/>
        <v/>
      </c>
      <c r="HW170" s="3" t="str">
        <f t="shared" ca="1" si="840"/>
        <v/>
      </c>
      <c r="HX170" s="3" t="str">
        <f t="shared" ca="1" si="840"/>
        <v/>
      </c>
      <c r="HY170" s="37" t="e">
        <f t="shared" ca="1" si="908"/>
        <v>#N/A</v>
      </c>
      <c r="IA170" s="3" t="e">
        <f t="shared" ref="IA170:IA201" ca="1" si="921">IF(AND(COUNT(E170)=1, E170&gt;OFFSET(E170,-1,0)), 1, IF(ISNA(FE170)=TRUE, "", IF(AND(OR(E170=OFFSET(E170,-1,0), E170=FE170), COUNT(E170)=1), 0, "")))</f>
        <v>#NUM!</v>
      </c>
      <c r="IB170" s="3" t="e">
        <f t="shared" ca="1" si="828"/>
        <v>#NUM!</v>
      </c>
      <c r="IC170" s="2" t="e">
        <f t="shared" ca="1" si="802"/>
        <v>#NUM!</v>
      </c>
      <c r="ID170" s="37" t="e">
        <f t="shared" ca="1" si="909"/>
        <v>#NUM!</v>
      </c>
      <c r="IE170" s="3" t="e">
        <f t="shared" ref="IE170:IE201" ca="1" si="922">IF(AND(COUNT(E170)=1, E170&lt;OFFSET(E170,-1,0)), 1, IF(ISNA(FE170)=TRUE, "", IF(AND(OR(E170=OFFSET(E170,-1,0), E170=FE170), COUNT(E170)=1), 0, "")))</f>
        <v>#NUM!</v>
      </c>
      <c r="IF170" s="3" t="e">
        <f t="shared" ref="IF170:IF201" ca="1" si="923">IF(COUNTBLANK(IE170)=1,0,IE170+IF169)</f>
        <v>#NUM!</v>
      </c>
      <c r="IG170" s="2" t="e">
        <f t="shared" ca="1" si="805"/>
        <v>#NUM!</v>
      </c>
      <c r="IH170" s="37" t="e">
        <f t="shared" ca="1" si="910"/>
        <v>#NUM!</v>
      </c>
      <c r="II170" s="3" t="e">
        <f t="shared" si="806"/>
        <v>#N/A</v>
      </c>
      <c r="IJ170" s="3" t="e">
        <f t="shared" si="807"/>
        <v>#N/A</v>
      </c>
      <c r="IK170" s="3" t="e">
        <f t="shared" ca="1" si="857"/>
        <v>#N/A</v>
      </c>
      <c r="IL170" s="3" t="e">
        <f t="shared" ca="1" si="858"/>
        <v>#N/A</v>
      </c>
      <c r="IM170" s="3" t="e">
        <f t="shared" ca="1" si="858"/>
        <v>#N/A</v>
      </c>
      <c r="IN170" s="3" t="e">
        <f t="shared" ca="1" si="858"/>
        <v>#N/A</v>
      </c>
      <c r="IO170" s="3" t="e">
        <f t="shared" ca="1" si="851"/>
        <v>#N/A</v>
      </c>
      <c r="IP170" s="3" t="e">
        <f t="shared" ca="1" si="851"/>
        <v>#N/A</v>
      </c>
      <c r="IQ170" s="3" t="e">
        <f t="shared" ca="1" si="851"/>
        <v>#N/A</v>
      </c>
      <c r="IR170" s="3" t="e">
        <f t="shared" ca="1" si="851"/>
        <v>#N/A</v>
      </c>
      <c r="IS170" s="3" t="e">
        <f t="shared" ca="1" si="852"/>
        <v>#N/A</v>
      </c>
      <c r="IT170" s="3" t="e">
        <f t="shared" ca="1" si="852"/>
        <v>#N/A</v>
      </c>
      <c r="IU170" s="3" t="e">
        <f t="shared" ca="1" si="852"/>
        <v>#N/A</v>
      </c>
      <c r="IV170" s="3" t="e">
        <f t="shared" ca="1" si="852"/>
        <v>#N/A</v>
      </c>
      <c r="IW170" s="3" t="e">
        <f t="shared" ca="1" si="853"/>
        <v>#N/A</v>
      </c>
      <c r="IX170" s="3" t="e">
        <f t="shared" ca="1" si="853"/>
        <v>#N/A</v>
      </c>
      <c r="IY170" s="3" t="e">
        <f t="shared" ca="1" si="853"/>
        <v>#N/A</v>
      </c>
      <c r="IZ170" s="37" t="e">
        <f t="shared" ca="1" si="911"/>
        <v>#N/A</v>
      </c>
      <c r="JB170" s="3" t="str">
        <f t="shared" si="808"/>
        <v/>
      </c>
      <c r="JC170" s="55" t="e">
        <f t="shared" si="912"/>
        <v>#NUM!</v>
      </c>
      <c r="JD170" s="41" t="e">
        <f t="shared" si="809"/>
        <v>#NUM!</v>
      </c>
      <c r="JE170" s="41" t="e">
        <f t="shared" si="810"/>
        <v>#NUM!</v>
      </c>
      <c r="JF170" s="3" t="e">
        <f t="shared" si="811"/>
        <v>#NUM!</v>
      </c>
      <c r="JG170" s="41" t="e">
        <f t="shared" si="812"/>
        <v>#NUM!</v>
      </c>
      <c r="JH170" s="41" t="e">
        <f t="shared" si="813"/>
        <v>#NUM!</v>
      </c>
      <c r="JJ170" s="37" t="e">
        <f t="shared" si="814"/>
        <v>#NUM!</v>
      </c>
      <c r="JL170" s="3" t="e">
        <f t="shared" si="815"/>
        <v>#NUM!</v>
      </c>
      <c r="JM170" s="3" t="e">
        <f t="shared" ca="1" si="829"/>
        <v>#NUM!</v>
      </c>
      <c r="JP170" s="37" t="e">
        <f t="shared" ca="1" si="816"/>
        <v>#NUM!</v>
      </c>
      <c r="JR170" s="37" t="str">
        <f t="shared" si="817"/>
        <v/>
      </c>
      <c r="JS170" s="3" t="str">
        <f t="shared" si="818"/>
        <v/>
      </c>
      <c r="JT170" s="3" t="str">
        <f t="shared" ca="1" si="847"/>
        <v xml:space="preserve"> </v>
      </c>
      <c r="JU170" s="3" t="str">
        <f t="shared" ca="1" si="848"/>
        <v/>
      </c>
      <c r="JV170" s="3" t="str">
        <f t="shared" ca="1" si="848"/>
        <v/>
      </c>
      <c r="JW170" s="3" t="str">
        <f t="shared" ca="1" si="848"/>
        <v/>
      </c>
      <c r="JX170" s="3" t="str">
        <f t="shared" ca="1" si="841"/>
        <v/>
      </c>
      <c r="JY170" s="3" t="str">
        <f t="shared" ca="1" si="841"/>
        <v/>
      </c>
      <c r="JZ170" s="3" t="str">
        <f t="shared" ca="1" si="841"/>
        <v/>
      </c>
      <c r="KA170" s="3" t="str">
        <f t="shared" ca="1" si="841"/>
        <v/>
      </c>
      <c r="KB170" s="3" t="e">
        <f t="shared" ca="1" si="819"/>
        <v>#N/A</v>
      </c>
      <c r="KC170" s="3" t="str">
        <f t="shared" ca="1" si="849"/>
        <v xml:space="preserve"> </v>
      </c>
      <c r="KD170" s="3" t="str">
        <f t="shared" ca="1" si="850"/>
        <v/>
      </c>
      <c r="KE170" s="3" t="str">
        <f t="shared" ca="1" si="850"/>
        <v/>
      </c>
      <c r="KF170" s="3" t="str">
        <f t="shared" ca="1" si="850"/>
        <v/>
      </c>
      <c r="KG170" s="3" t="str">
        <f t="shared" ca="1" si="842"/>
        <v/>
      </c>
      <c r="KH170" s="3" t="str">
        <f t="shared" ca="1" si="842"/>
        <v/>
      </c>
      <c r="KI170" s="3" t="str">
        <f t="shared" ca="1" si="842"/>
        <v/>
      </c>
      <c r="KJ170" s="3" t="str">
        <f t="shared" ca="1" si="842"/>
        <v/>
      </c>
      <c r="KK170" s="3" t="e">
        <f t="shared" ca="1" si="820"/>
        <v>#N/A</v>
      </c>
      <c r="KU170" s="3" t="e">
        <f t="shared" si="821"/>
        <v>#NUM!</v>
      </c>
      <c r="KV170" s="3" t="e">
        <f t="shared" si="822"/>
        <v>#NUM!</v>
      </c>
      <c r="KW170" s="3" t="e">
        <f t="shared" ca="1" si="859"/>
        <v>#NUM!</v>
      </c>
      <c r="KX170" s="3" t="e">
        <f t="shared" ca="1" si="860"/>
        <v>#NUM!</v>
      </c>
      <c r="KY170" s="3" t="e">
        <f t="shared" ca="1" si="860"/>
        <v>#NUM!</v>
      </c>
      <c r="KZ170" s="3" t="e">
        <f t="shared" ca="1" si="860"/>
        <v>#NUM!</v>
      </c>
      <c r="LA170" s="3" t="e">
        <f t="shared" ca="1" si="854"/>
        <v>#NUM!</v>
      </c>
      <c r="LB170" s="3" t="e">
        <f t="shared" ca="1" si="854"/>
        <v>#NUM!</v>
      </c>
      <c r="LC170" s="3" t="e">
        <f t="shared" ca="1" si="854"/>
        <v>#NUM!</v>
      </c>
      <c r="LD170" s="3" t="e">
        <f t="shared" ca="1" si="854"/>
        <v>#NUM!</v>
      </c>
      <c r="LE170" s="3" t="e">
        <f t="shared" ca="1" si="855"/>
        <v>#NUM!</v>
      </c>
      <c r="LF170" s="3" t="e">
        <f t="shared" ca="1" si="855"/>
        <v>#NUM!</v>
      </c>
      <c r="LG170" s="3" t="e">
        <f t="shared" ca="1" si="855"/>
        <v>#NUM!</v>
      </c>
      <c r="LH170" s="3" t="e">
        <f t="shared" ca="1" si="855"/>
        <v>#NUM!</v>
      </c>
      <c r="LI170" s="3" t="e">
        <f t="shared" ca="1" si="856"/>
        <v>#NUM!</v>
      </c>
      <c r="LJ170" s="3" t="e">
        <f t="shared" ca="1" si="856"/>
        <v>#NUM!</v>
      </c>
      <c r="LK170" s="3" t="e">
        <f t="shared" ca="1" si="856"/>
        <v>#NUM!</v>
      </c>
      <c r="LL170" s="37" t="e">
        <f t="shared" ca="1" si="913"/>
        <v>#NUM!</v>
      </c>
    </row>
    <row r="171" spans="1:324" s="3" customFormat="1">
      <c r="A171" s="42" t="e">
        <f>IF(D171="","",Data!C179)</f>
        <v>#N/A</v>
      </c>
      <c r="B171" s="5" t="e">
        <f>IF(D171="","",Data!B179)</f>
        <v>#N/A</v>
      </c>
      <c r="C171" s="3">
        <v>163</v>
      </c>
      <c r="D171" s="3" t="e">
        <f>IF(Data!C179="", NA(), Data!C179)</f>
        <v>#N/A</v>
      </c>
      <c r="E171" s="3" t="str">
        <f>IF(Data!C179="", " ", Data!D179)</f>
        <v xml:space="preserve"> </v>
      </c>
      <c r="F171" s="3" t="str">
        <f>IF(E171=" "," ",Data!F$26)</f>
        <v xml:space="preserve"> </v>
      </c>
      <c r="G171" s="3" t="str">
        <f>IF($C171&lt;Data!$F$37,"x"," ")</f>
        <v xml:space="preserve"> </v>
      </c>
      <c r="H171" s="3" t="e">
        <f>IF(I171="",#REF!,I171)</f>
        <v>#N/A</v>
      </c>
      <c r="I171" s="2" t="e">
        <f t="shared" si="697"/>
        <v>#N/A</v>
      </c>
      <c r="J171" s="3" t="str">
        <f>IF(AND(Data!$F$37&lt;&gt;""),IF(AD171=$E171,1,""))</f>
        <v/>
      </c>
      <c r="K171" s="3">
        <f>IF(AND(Data!$F$40&lt;&gt;""),IF(AE171=$E171,2,""))</f>
        <v>2</v>
      </c>
      <c r="L171" s="3" t="str">
        <f>IF(AND(Data!$F$43&lt;&gt;""),IF(AF171=$E171,3,""))</f>
        <v/>
      </c>
      <c r="M171" s="3" t="str">
        <f>IF(AND(Data!$F$46&lt;&gt;""),IF(AG171=$E171,4,""))</f>
        <v/>
      </c>
      <c r="N171" s="3" t="str">
        <f>IF(AND(Data!$F$49&lt;&gt;""),IF(AH171=$E171,5,""))</f>
        <v/>
      </c>
      <c r="O171" s="3" t="str">
        <f>IF(AND(Calc!$LQ$3&lt;&gt;""),IF(AI171=$E171,6,""))</f>
        <v/>
      </c>
      <c r="P171" s="3">
        <f t="shared" si="698"/>
        <v>2</v>
      </c>
      <c r="Q171" s="3">
        <f t="shared" si="699"/>
        <v>2</v>
      </c>
      <c r="R171" s="3" t="str">
        <f t="shared" si="700"/>
        <v/>
      </c>
      <c r="S171" s="3" t="str">
        <f t="shared" si="701"/>
        <v/>
      </c>
      <c r="T171" s="3" t="str">
        <f t="shared" si="702"/>
        <v/>
      </c>
      <c r="U171" s="3">
        <f t="shared" si="703"/>
        <v>2</v>
      </c>
      <c r="V171" s="3">
        <f t="shared" si="704"/>
        <v>2</v>
      </c>
      <c r="W171" s="3" t="str">
        <f t="shared" si="705"/>
        <v/>
      </c>
      <c r="X171" s="3" t="str">
        <f t="shared" si="706"/>
        <v/>
      </c>
      <c r="Y171" s="3">
        <f t="shared" si="707"/>
        <v>2</v>
      </c>
      <c r="Z171" s="3">
        <f t="shared" si="708"/>
        <v>2</v>
      </c>
      <c r="AA171" s="3" t="str">
        <f t="shared" si="709"/>
        <v/>
      </c>
      <c r="AB171" s="3">
        <f t="shared" si="710"/>
        <v>2</v>
      </c>
      <c r="AC171" s="49">
        <f t="shared" si="711"/>
        <v>2</v>
      </c>
      <c r="AD171" s="3" t="str">
        <f>IF($C171&lt;Data!$F$37,E171,"")</f>
        <v/>
      </c>
      <c r="AE171" s="3" t="str">
        <f>IF(AND($C171&gt;=Data!$F$37),IF($C171&lt;Data!$F$40,E171,""))</f>
        <v xml:space="preserve"> </v>
      </c>
      <c r="AF171" s="3" t="b">
        <f>IF(AND($C171&gt;=Data!$F$40),IF($C171&lt;Data!$F$43,E171,""))</f>
        <v>0</v>
      </c>
      <c r="AG171" s="3" t="b">
        <f>IF(AND($C171&gt;=Data!$F$43),IF($C171&lt;Data!$F$46,E171,""))</f>
        <v>0</v>
      </c>
      <c r="AH171" s="3" t="b">
        <f>IF(AND($C171&gt;=Data!$F$46),IF($C171&lt;Data!$F$49,E171,""))</f>
        <v>0</v>
      </c>
      <c r="AI171" s="3" t="b">
        <f>IF(AND($C171&gt;=Data!$F$49),IF($C171&lt;=Calc!$LQ$3,E171,""))</f>
        <v>0</v>
      </c>
      <c r="AJ171" s="3" t="str">
        <f t="shared" si="863"/>
        <v xml:space="preserve"> </v>
      </c>
      <c r="AK171" s="3" t="str">
        <f t="shared" si="644"/>
        <v/>
      </c>
      <c r="AL171" s="3" t="e">
        <f t="shared" si="712"/>
        <v>#NUM!</v>
      </c>
      <c r="AM171" s="3" t="str">
        <f t="shared" si="713"/>
        <v/>
      </c>
      <c r="AN171" s="3" t="str">
        <f t="shared" si="714"/>
        <v/>
      </c>
      <c r="AO171" s="3" t="str">
        <f t="shared" si="715"/>
        <v/>
      </c>
      <c r="AP171" s="3" t="str">
        <f t="shared" si="716"/>
        <v/>
      </c>
      <c r="AQ171" s="3" t="e">
        <f t="shared" si="632"/>
        <v>#NUM!</v>
      </c>
      <c r="AR171" s="3" t="e">
        <f t="shared" si="633"/>
        <v>#NUM!</v>
      </c>
      <c r="AS171" s="3" t="str">
        <f t="shared" si="634"/>
        <v/>
      </c>
      <c r="AT171" s="3" t="str">
        <f t="shared" si="717"/>
        <v/>
      </c>
      <c r="AU171" s="3" t="str">
        <f t="shared" si="718"/>
        <v/>
      </c>
      <c r="AV171" s="3" t="e">
        <f t="shared" si="719"/>
        <v>#NUM!</v>
      </c>
      <c r="AW171" s="3" t="e">
        <f t="shared" si="720"/>
        <v>#NUM!</v>
      </c>
      <c r="AX171" s="3" t="str">
        <f t="shared" si="721"/>
        <v/>
      </c>
      <c r="AY171" s="3" t="str">
        <f t="shared" si="722"/>
        <v/>
      </c>
      <c r="AZ171" s="3" t="e">
        <f t="shared" si="723"/>
        <v>#NUM!</v>
      </c>
      <c r="BA171" s="3" t="e">
        <f t="shared" si="724"/>
        <v>#NUM!</v>
      </c>
      <c r="BB171" s="3" t="str">
        <f t="shared" si="725"/>
        <v/>
      </c>
      <c r="BC171" s="3" t="e">
        <f t="shared" si="726"/>
        <v>#NUM!</v>
      </c>
      <c r="BD171" s="3" t="e">
        <f t="shared" si="727"/>
        <v>#NUM!</v>
      </c>
      <c r="BE171" s="3" t="e">
        <f t="shared" si="728"/>
        <v>#NUM!</v>
      </c>
      <c r="BF171" s="9" t="e">
        <f t="shared" si="864"/>
        <v>#N/A</v>
      </c>
      <c r="BG171" s="3" t="e">
        <f t="shared" si="865"/>
        <v>#N/A</v>
      </c>
      <c r="BH171" s="3" t="e">
        <f t="shared" si="861"/>
        <v>#N/A</v>
      </c>
      <c r="BI171" s="3" t="e">
        <f t="shared" si="729"/>
        <v>#NUM!</v>
      </c>
      <c r="BJ171" s="44" t="str">
        <f t="shared" si="730"/>
        <v/>
      </c>
      <c r="BK171" s="52">
        <f t="shared" si="866"/>
        <v>2</v>
      </c>
      <c r="BL171" s="52" t="str">
        <f t="shared" ca="1" si="835"/>
        <v xml:space="preserve"> </v>
      </c>
      <c r="BM171" s="52" t="str">
        <f t="shared" ca="1" si="836"/>
        <v xml:space="preserve"> </v>
      </c>
      <c r="BN171" s="52" t="str">
        <f t="shared" ca="1" si="836"/>
        <v xml:space="preserve"> </v>
      </c>
      <c r="BO171" s="52" t="str">
        <f t="shared" ca="1" si="836"/>
        <v xml:space="preserve"> </v>
      </c>
      <c r="BP171" s="52" t="str">
        <f t="shared" ca="1" si="831"/>
        <v xml:space="preserve"> </v>
      </c>
      <c r="BQ171" s="52" t="str">
        <f t="shared" ca="1" si="831"/>
        <v xml:space="preserve"> </v>
      </c>
      <c r="BR171" s="52" t="e">
        <f t="shared" ca="1" si="867"/>
        <v>#N/A</v>
      </c>
      <c r="BS171" s="52"/>
      <c r="BT171" s="3" t="str">
        <f t="shared" si="868"/>
        <v/>
      </c>
      <c r="BU171" s="3">
        <f t="shared" si="869"/>
        <v>0</v>
      </c>
      <c r="BV171" s="3">
        <f t="shared" si="731"/>
        <v>1</v>
      </c>
      <c r="BW171" s="3">
        <f t="shared" si="914"/>
        <v>0</v>
      </c>
      <c r="BX171" s="3" t="str">
        <f t="shared" ca="1" si="870"/>
        <v xml:space="preserve"> </v>
      </c>
      <c r="BY171" s="3" t="str">
        <f t="shared" ca="1" si="837"/>
        <v/>
      </c>
      <c r="BZ171" s="3" t="str">
        <f t="shared" ca="1" si="837"/>
        <v/>
      </c>
      <c r="CA171" s="3" t="str">
        <f t="shared" ca="1" si="837"/>
        <v/>
      </c>
      <c r="CB171" s="3" t="str">
        <f t="shared" ca="1" si="832"/>
        <v/>
      </c>
      <c r="CC171" s="3" t="str">
        <f t="shared" ca="1" si="832"/>
        <v/>
      </c>
      <c r="CD171" s="3" t="str">
        <f t="shared" ca="1" si="652"/>
        <v/>
      </c>
      <c r="CE171" s="3" t="str">
        <f t="shared" ca="1" si="871"/>
        <v/>
      </c>
      <c r="CF171" s="3" t="str">
        <f t="shared" si="872"/>
        <v/>
      </c>
      <c r="CG171" s="37" t="e">
        <f t="shared" ca="1" si="873"/>
        <v>#N/A</v>
      </c>
      <c r="CH171" s="3" t="str">
        <f t="shared" si="874"/>
        <v/>
      </c>
      <c r="CI171" s="3">
        <f t="shared" si="733"/>
        <v>0</v>
      </c>
      <c r="CJ171" s="3">
        <f t="shared" si="823"/>
        <v>1</v>
      </c>
      <c r="CK171" s="3">
        <f t="shared" si="915"/>
        <v>0</v>
      </c>
      <c r="CL171" s="3" t="str">
        <f t="shared" ca="1" si="875"/>
        <v xml:space="preserve"> </v>
      </c>
      <c r="CM171" s="3" t="str">
        <f t="shared" ca="1" si="838"/>
        <v/>
      </c>
      <c r="CN171" s="3" t="str">
        <f t="shared" ca="1" si="838"/>
        <v/>
      </c>
      <c r="CO171" s="3" t="str">
        <f t="shared" ca="1" si="838"/>
        <v/>
      </c>
      <c r="CP171" s="3" t="str">
        <f t="shared" ca="1" si="833"/>
        <v/>
      </c>
      <c r="CQ171" s="3" t="str">
        <f t="shared" ca="1" si="833"/>
        <v/>
      </c>
      <c r="CR171" s="3" t="str">
        <f t="shared" ca="1" si="735"/>
        <v/>
      </c>
      <c r="CS171" s="3" t="str">
        <f t="shared" ca="1" si="876"/>
        <v/>
      </c>
      <c r="CT171" s="3" t="str">
        <f t="shared" si="736"/>
        <v/>
      </c>
      <c r="CU171" s="37" t="e">
        <f t="shared" ca="1" si="737"/>
        <v>#N/A</v>
      </c>
      <c r="CW171" s="3" t="str">
        <f t="shared" ca="1" si="916"/>
        <v/>
      </c>
      <c r="CX171" s="3">
        <f t="shared" ca="1" si="824"/>
        <v>0</v>
      </c>
      <c r="CY171" s="2">
        <f t="shared" ca="1" si="739"/>
        <v>0</v>
      </c>
      <c r="CZ171" s="3" t="str">
        <f t="shared" ca="1" si="877"/>
        <v/>
      </c>
      <c r="DA171" s="3" t="str">
        <f t="shared" ca="1" si="878"/>
        <v/>
      </c>
      <c r="DB171" s="3" t="str">
        <f t="shared" ca="1" si="879"/>
        <v/>
      </c>
      <c r="DC171" s="3" t="str">
        <f t="shared" ca="1" si="880"/>
        <v/>
      </c>
      <c r="DD171" s="37" t="e">
        <f t="shared" ca="1" si="881"/>
        <v>#N/A</v>
      </c>
      <c r="DE171" s="3" t="str">
        <f t="shared" ca="1" si="917"/>
        <v/>
      </c>
      <c r="DF171" s="3">
        <f t="shared" ca="1" si="825"/>
        <v>0</v>
      </c>
      <c r="DG171" s="2">
        <f t="shared" ca="1" si="741"/>
        <v>0</v>
      </c>
      <c r="DH171" s="3" t="str">
        <f t="shared" ca="1" si="882"/>
        <v/>
      </c>
      <c r="DI171" s="3" t="str">
        <f t="shared" ca="1" si="862"/>
        <v/>
      </c>
      <c r="DJ171" s="3" t="str">
        <f t="shared" ca="1" si="883"/>
        <v/>
      </c>
      <c r="DK171" s="3" t="str">
        <f t="shared" ca="1" si="742"/>
        <v/>
      </c>
      <c r="DL171" s="37" t="e">
        <f t="shared" ca="1" si="884"/>
        <v>#N/A</v>
      </c>
      <c r="DN171" s="2" t="str">
        <f t="shared" si="667"/>
        <v xml:space="preserve"> </v>
      </c>
      <c r="DO171" s="3" t="str">
        <f t="shared" si="743"/>
        <v xml:space="preserve"> </v>
      </c>
      <c r="DP171" s="3" t="str">
        <f t="shared" si="744"/>
        <v xml:space="preserve"> </v>
      </c>
      <c r="DT171" s="37" t="e">
        <f t="shared" si="885"/>
        <v>#N/A</v>
      </c>
      <c r="DU171" s="7">
        <v>164</v>
      </c>
      <c r="DV171" s="7">
        <v>69</v>
      </c>
      <c r="DW171" s="7">
        <v>95</v>
      </c>
      <c r="DX171" s="7"/>
      <c r="DY171" s="7" t="e">
        <f t="shared" si="886"/>
        <v>#NUM!</v>
      </c>
      <c r="DZ171" s="7" t="e">
        <f t="shared" si="887"/>
        <v>#NUM!</v>
      </c>
      <c r="EA171" s="7" t="e">
        <f t="shared" si="888"/>
        <v>#NUM!</v>
      </c>
      <c r="EB171" s="7" t="e">
        <f t="shared" si="918"/>
        <v>#NUM!</v>
      </c>
      <c r="EC171" s="3" t="e">
        <f t="shared" si="889"/>
        <v>#NUM!</v>
      </c>
      <c r="ED171" s="3" t="str">
        <f t="shared" si="746"/>
        <v/>
      </c>
      <c r="EE171" s="3" t="e">
        <f t="shared" si="747"/>
        <v>#DIV/0!</v>
      </c>
      <c r="EF171" s="3" t="str">
        <f t="shared" si="748"/>
        <v/>
      </c>
      <c r="EG171" s="3" t="str">
        <f t="shared" si="749"/>
        <v/>
      </c>
      <c r="EH171" s="3" t="str">
        <f t="shared" si="750"/>
        <v/>
      </c>
      <c r="EI171" s="3" t="str">
        <f t="shared" si="751"/>
        <v/>
      </c>
      <c r="EJ171" s="3" t="e">
        <f t="shared" si="752"/>
        <v>#DIV/0!</v>
      </c>
      <c r="EK171" s="3" t="e">
        <f t="shared" si="753"/>
        <v>#DIV/0!</v>
      </c>
      <c r="EL171" s="3" t="str">
        <f t="shared" si="754"/>
        <v/>
      </c>
      <c r="EM171" s="3" t="str">
        <f t="shared" si="755"/>
        <v/>
      </c>
      <c r="EN171" s="3" t="str">
        <f t="shared" si="756"/>
        <v/>
      </c>
      <c r="EO171" s="3" t="e">
        <f t="shared" si="757"/>
        <v>#DIV/0!</v>
      </c>
      <c r="EP171" s="3" t="e">
        <f t="shared" si="758"/>
        <v>#DIV/0!</v>
      </c>
      <c r="EQ171" s="3" t="str">
        <f t="shared" si="759"/>
        <v/>
      </c>
      <c r="ER171" s="3" t="str">
        <f t="shared" si="760"/>
        <v/>
      </c>
      <c r="ES171" s="3" t="e">
        <f t="shared" si="761"/>
        <v>#DIV/0!</v>
      </c>
      <c r="ET171" s="3" t="e">
        <f t="shared" si="762"/>
        <v>#DIV/0!</v>
      </c>
      <c r="EU171" s="3" t="str">
        <f t="shared" si="763"/>
        <v/>
      </c>
      <c r="EV171" s="3" t="e">
        <f t="shared" si="764"/>
        <v>#DIV/0!</v>
      </c>
      <c r="EW171" s="3" t="e">
        <f t="shared" si="765"/>
        <v>#DIV/0!</v>
      </c>
      <c r="EX171" s="3" t="e">
        <f t="shared" si="766"/>
        <v>#NUM!</v>
      </c>
      <c r="EZ171" s="40">
        <f t="shared" si="890"/>
        <v>1</v>
      </c>
      <c r="FA171" s="9" t="e">
        <f t="shared" si="891"/>
        <v>#NUM!</v>
      </c>
      <c r="FB171" s="9" t="e">
        <f t="shared" si="892"/>
        <v>#N/A</v>
      </c>
      <c r="FC171" s="9" t="e">
        <f t="shared" si="893"/>
        <v>#N/A</v>
      </c>
      <c r="FD171" s="9" t="e">
        <f t="shared" si="894"/>
        <v>#N/A</v>
      </c>
      <c r="FE171" s="3" t="e">
        <f t="shared" si="767"/>
        <v>#NUM!</v>
      </c>
      <c r="FG171" s="3" t="str">
        <f t="shared" si="768"/>
        <v/>
      </c>
      <c r="FH171" s="3" t="e">
        <f t="shared" si="769"/>
        <v>#DIV/0!</v>
      </c>
      <c r="FI171" s="3" t="str">
        <f t="shared" si="770"/>
        <v/>
      </c>
      <c r="FJ171" s="3" t="str">
        <f t="shared" si="771"/>
        <v/>
      </c>
      <c r="FK171" s="3" t="str">
        <f t="shared" si="772"/>
        <v/>
      </c>
      <c r="FL171" s="3" t="str">
        <f t="shared" si="773"/>
        <v/>
      </c>
      <c r="FM171" s="3" t="e">
        <f t="shared" si="774"/>
        <v>#DIV/0!</v>
      </c>
      <c r="FN171" s="3" t="e">
        <f t="shared" si="775"/>
        <v>#DIV/0!</v>
      </c>
      <c r="FO171" s="3" t="str">
        <f t="shared" si="776"/>
        <v/>
      </c>
      <c r="FP171" s="3" t="str">
        <f t="shared" si="777"/>
        <v/>
      </c>
      <c r="FQ171" s="3" t="str">
        <f t="shared" si="778"/>
        <v/>
      </c>
      <c r="FR171" s="3" t="e">
        <f t="shared" si="779"/>
        <v>#DIV/0!</v>
      </c>
      <c r="FS171" s="3" t="e">
        <f t="shared" si="780"/>
        <v>#DIV/0!</v>
      </c>
      <c r="FT171" s="3" t="str">
        <f t="shared" si="781"/>
        <v/>
      </c>
      <c r="FU171" s="3" t="str">
        <f t="shared" si="782"/>
        <v/>
      </c>
      <c r="FV171" s="3" t="e">
        <f t="shared" si="783"/>
        <v>#DIV/0!</v>
      </c>
      <c r="FW171" s="3" t="e">
        <f t="shared" si="784"/>
        <v>#DIV/0!</v>
      </c>
      <c r="FX171" s="3" t="str">
        <f t="shared" si="785"/>
        <v/>
      </c>
      <c r="FY171" s="3" t="e">
        <f t="shared" si="786"/>
        <v>#DIV/0!</v>
      </c>
      <c r="FZ171" s="3" t="e">
        <f t="shared" si="787"/>
        <v>#DIV/0!</v>
      </c>
      <c r="GA171" s="3" t="e">
        <f t="shared" si="788"/>
        <v>#NUM!</v>
      </c>
      <c r="GB171" s="3" t="str">
        <f t="shared" si="789"/>
        <v/>
      </c>
      <c r="GC171" s="3" t="str">
        <f t="shared" si="790"/>
        <v/>
      </c>
      <c r="GD171" s="3" t="str">
        <f t="shared" si="791"/>
        <v/>
      </c>
      <c r="GE171" s="3" t="str">
        <f t="shared" si="792"/>
        <v/>
      </c>
      <c r="GF171" s="3" t="str">
        <f t="shared" si="793"/>
        <v/>
      </c>
      <c r="GG171" s="3" t="str">
        <f t="shared" si="794"/>
        <v/>
      </c>
      <c r="GI171" s="9" t="str">
        <f t="shared" si="826"/>
        <v/>
      </c>
      <c r="GJ171" s="9" t="str">
        <f t="shared" si="919"/>
        <v/>
      </c>
      <c r="GK171" s="9" t="str">
        <f t="shared" si="920"/>
        <v/>
      </c>
      <c r="GL171" s="41" t="e">
        <f t="shared" si="797"/>
        <v>#DIV/0!</v>
      </c>
      <c r="GM171" s="41" t="e">
        <f t="shared" si="798"/>
        <v>#DIV/0!</v>
      </c>
      <c r="GN171" s="41" t="e">
        <f t="shared" si="895"/>
        <v>#N/A</v>
      </c>
      <c r="GO171" s="41" t="e">
        <f t="shared" si="896"/>
        <v>#N/A</v>
      </c>
      <c r="GP171" s="3" t="e">
        <f t="shared" si="799"/>
        <v>#NUM!</v>
      </c>
      <c r="GQ171" s="55" t="e">
        <f t="shared" si="897"/>
        <v>#NUM!</v>
      </c>
      <c r="GR171" s="55" t="e">
        <f t="shared" si="898"/>
        <v>#NUM!</v>
      </c>
      <c r="GS171" s="3" t="e">
        <f t="shared" si="899"/>
        <v>#NUM!</v>
      </c>
      <c r="GT171" s="3" t="e">
        <f t="shared" si="900"/>
        <v>#NUM!</v>
      </c>
      <c r="GU171" s="3" t="e">
        <f t="shared" si="901"/>
        <v>#NUM!</v>
      </c>
      <c r="GV171" s="3" t="e">
        <f t="shared" si="902"/>
        <v>#NUM!</v>
      </c>
      <c r="GX171" s="37" t="e">
        <f t="shared" si="903"/>
        <v>#NUM!</v>
      </c>
      <c r="GZ171" s="3" t="e">
        <f t="shared" si="904"/>
        <v>#NUM!</v>
      </c>
      <c r="HA171" s="3" t="e">
        <f t="shared" ref="HA171:HA202" ca="1" si="924">IF(AND(G171=" ",OFFSET(G171,-2,0)="x"), " ", IF(SUM(OFFSET(GZ171,0,0,-3,1))&gt;=2,1," "))</f>
        <v>#NUM!</v>
      </c>
      <c r="HB171" s="2" t="e">
        <f t="shared" ca="1" si="830"/>
        <v>#NUM!</v>
      </c>
      <c r="HC171" s="2" t="e">
        <f t="shared" ca="1" si="834"/>
        <v>#NUM!</v>
      </c>
      <c r="HD171" s="39" t="e">
        <f t="shared" ca="1" si="800"/>
        <v>#NUM!</v>
      </c>
      <c r="HF171" s="3" t="str">
        <f t="shared" si="905"/>
        <v/>
      </c>
      <c r="HG171" s="3" t="str">
        <f t="shared" si="906"/>
        <v/>
      </c>
      <c r="HH171" s="3" t="str">
        <f t="shared" ca="1" si="843"/>
        <v xml:space="preserve"> </v>
      </c>
      <c r="HI171" s="3" t="str">
        <f t="shared" ca="1" si="844"/>
        <v/>
      </c>
      <c r="HJ171" s="3" t="str">
        <f t="shared" ca="1" si="844"/>
        <v/>
      </c>
      <c r="HK171" s="3" t="str">
        <f t="shared" ca="1" si="844"/>
        <v/>
      </c>
      <c r="HL171" s="3" t="str">
        <f t="shared" ca="1" si="839"/>
        <v/>
      </c>
      <c r="HM171" s="3" t="str">
        <f t="shared" ca="1" si="839"/>
        <v/>
      </c>
      <c r="HN171" s="3" t="str">
        <f t="shared" ca="1" si="839"/>
        <v/>
      </c>
      <c r="HO171" s="3" t="str">
        <f t="shared" ca="1" si="839"/>
        <v/>
      </c>
      <c r="HP171" s="37" t="e">
        <f t="shared" ca="1" si="907"/>
        <v>#N/A</v>
      </c>
      <c r="HQ171" s="3" t="str">
        <f t="shared" ca="1" si="845"/>
        <v xml:space="preserve"> </v>
      </c>
      <c r="HR171" s="3" t="str">
        <f t="shared" ca="1" si="846"/>
        <v/>
      </c>
      <c r="HS171" s="3" t="str">
        <f t="shared" ca="1" si="846"/>
        <v/>
      </c>
      <c r="HT171" s="3" t="str">
        <f t="shared" ca="1" si="846"/>
        <v/>
      </c>
      <c r="HU171" s="3" t="str">
        <f t="shared" ca="1" si="840"/>
        <v/>
      </c>
      <c r="HV171" s="3" t="str">
        <f t="shared" ca="1" si="840"/>
        <v/>
      </c>
      <c r="HW171" s="3" t="str">
        <f t="shared" ca="1" si="840"/>
        <v/>
      </c>
      <c r="HX171" s="3" t="str">
        <f t="shared" ca="1" si="840"/>
        <v/>
      </c>
      <c r="HY171" s="37" t="e">
        <f t="shared" ca="1" si="908"/>
        <v>#N/A</v>
      </c>
      <c r="IA171" s="3" t="e">
        <f t="shared" ca="1" si="921"/>
        <v>#NUM!</v>
      </c>
      <c r="IB171" s="3" t="e">
        <f t="shared" ca="1" si="828"/>
        <v>#NUM!</v>
      </c>
      <c r="IC171" s="2" t="e">
        <f t="shared" ca="1" si="802"/>
        <v>#NUM!</v>
      </c>
      <c r="ID171" s="37" t="e">
        <f t="shared" ca="1" si="909"/>
        <v>#NUM!</v>
      </c>
      <c r="IE171" s="3" t="e">
        <f t="shared" ca="1" si="922"/>
        <v>#NUM!</v>
      </c>
      <c r="IF171" s="3" t="e">
        <f t="shared" ca="1" si="923"/>
        <v>#NUM!</v>
      </c>
      <c r="IG171" s="2" t="e">
        <f t="shared" ca="1" si="805"/>
        <v>#NUM!</v>
      </c>
      <c r="IH171" s="37" t="e">
        <f t="shared" ca="1" si="910"/>
        <v>#NUM!</v>
      </c>
      <c r="II171" s="3" t="e">
        <f t="shared" si="806"/>
        <v>#N/A</v>
      </c>
      <c r="IJ171" s="3" t="e">
        <f t="shared" si="807"/>
        <v>#N/A</v>
      </c>
      <c r="IK171" s="3" t="e">
        <f t="shared" ca="1" si="857"/>
        <v>#N/A</v>
      </c>
      <c r="IL171" s="3" t="e">
        <f t="shared" ca="1" si="858"/>
        <v>#N/A</v>
      </c>
      <c r="IM171" s="3" t="e">
        <f t="shared" ca="1" si="858"/>
        <v>#N/A</v>
      </c>
      <c r="IN171" s="3" t="e">
        <f t="shared" ca="1" si="858"/>
        <v>#N/A</v>
      </c>
      <c r="IO171" s="3" t="e">
        <f t="shared" ca="1" si="851"/>
        <v>#N/A</v>
      </c>
      <c r="IP171" s="3" t="e">
        <f t="shared" ca="1" si="851"/>
        <v>#N/A</v>
      </c>
      <c r="IQ171" s="3" t="e">
        <f t="shared" ca="1" si="851"/>
        <v>#N/A</v>
      </c>
      <c r="IR171" s="3" t="e">
        <f t="shared" ca="1" si="851"/>
        <v>#N/A</v>
      </c>
      <c r="IS171" s="3" t="e">
        <f t="shared" ca="1" si="852"/>
        <v>#N/A</v>
      </c>
      <c r="IT171" s="3" t="e">
        <f t="shared" ca="1" si="852"/>
        <v>#N/A</v>
      </c>
      <c r="IU171" s="3" t="e">
        <f t="shared" ca="1" si="852"/>
        <v>#N/A</v>
      </c>
      <c r="IV171" s="3" t="e">
        <f t="shared" ca="1" si="852"/>
        <v>#N/A</v>
      </c>
      <c r="IW171" s="3" t="e">
        <f t="shared" ca="1" si="853"/>
        <v>#N/A</v>
      </c>
      <c r="IX171" s="3" t="e">
        <f t="shared" ca="1" si="853"/>
        <v>#N/A</v>
      </c>
      <c r="IY171" s="3" t="e">
        <f t="shared" ca="1" si="853"/>
        <v>#N/A</v>
      </c>
      <c r="IZ171" s="37" t="e">
        <f t="shared" ca="1" si="911"/>
        <v>#N/A</v>
      </c>
      <c r="JB171" s="3" t="str">
        <f t="shared" si="808"/>
        <v/>
      </c>
      <c r="JC171" s="55" t="e">
        <f t="shared" si="912"/>
        <v>#NUM!</v>
      </c>
      <c r="JD171" s="41" t="e">
        <f t="shared" si="809"/>
        <v>#NUM!</v>
      </c>
      <c r="JE171" s="41" t="e">
        <f t="shared" si="810"/>
        <v>#NUM!</v>
      </c>
      <c r="JF171" s="3" t="e">
        <f t="shared" si="811"/>
        <v>#NUM!</v>
      </c>
      <c r="JG171" s="41" t="e">
        <f t="shared" si="812"/>
        <v>#NUM!</v>
      </c>
      <c r="JH171" s="41" t="e">
        <f t="shared" si="813"/>
        <v>#NUM!</v>
      </c>
      <c r="JJ171" s="37" t="e">
        <f t="shared" si="814"/>
        <v>#NUM!</v>
      </c>
      <c r="JL171" s="3" t="e">
        <f t="shared" si="815"/>
        <v>#NUM!</v>
      </c>
      <c r="JM171" s="3" t="e">
        <f t="shared" ref="JM171:JM202" ca="1" si="925">IF(AND(G171=" ",OFFSET(G171,-2,0)="x"), " ", IF(SUM(OFFSET(JL171,0,0,-3,1))&gt;=2,1," "))</f>
        <v>#NUM!</v>
      </c>
      <c r="JP171" s="37" t="e">
        <f t="shared" ca="1" si="816"/>
        <v>#NUM!</v>
      </c>
      <c r="JR171" s="37" t="str">
        <f t="shared" si="817"/>
        <v/>
      </c>
      <c r="JS171" s="3" t="str">
        <f t="shared" si="818"/>
        <v/>
      </c>
      <c r="JT171" s="3" t="str">
        <f t="shared" ca="1" si="847"/>
        <v xml:space="preserve"> </v>
      </c>
      <c r="JU171" s="3" t="str">
        <f t="shared" ca="1" si="848"/>
        <v/>
      </c>
      <c r="JV171" s="3" t="str">
        <f t="shared" ca="1" si="848"/>
        <v/>
      </c>
      <c r="JW171" s="3" t="str">
        <f t="shared" ca="1" si="848"/>
        <v/>
      </c>
      <c r="JX171" s="3" t="str">
        <f t="shared" ca="1" si="841"/>
        <v/>
      </c>
      <c r="JY171" s="3" t="str">
        <f t="shared" ca="1" si="841"/>
        <v/>
      </c>
      <c r="JZ171" s="3" t="str">
        <f t="shared" ca="1" si="841"/>
        <v/>
      </c>
      <c r="KA171" s="3" t="str">
        <f t="shared" ca="1" si="841"/>
        <v/>
      </c>
      <c r="KB171" s="3" t="e">
        <f t="shared" ca="1" si="819"/>
        <v>#N/A</v>
      </c>
      <c r="KC171" s="3" t="str">
        <f t="shared" ca="1" si="849"/>
        <v xml:space="preserve"> </v>
      </c>
      <c r="KD171" s="3" t="str">
        <f t="shared" ca="1" si="850"/>
        <v/>
      </c>
      <c r="KE171" s="3" t="str">
        <f t="shared" ca="1" si="850"/>
        <v/>
      </c>
      <c r="KF171" s="3" t="str">
        <f t="shared" ca="1" si="850"/>
        <v/>
      </c>
      <c r="KG171" s="3" t="str">
        <f t="shared" ca="1" si="842"/>
        <v/>
      </c>
      <c r="KH171" s="3" t="str">
        <f t="shared" ca="1" si="842"/>
        <v/>
      </c>
      <c r="KI171" s="3" t="str">
        <f t="shared" ca="1" si="842"/>
        <v/>
      </c>
      <c r="KJ171" s="3" t="str">
        <f t="shared" ca="1" si="842"/>
        <v/>
      </c>
      <c r="KK171" s="3" t="e">
        <f t="shared" ca="1" si="820"/>
        <v>#N/A</v>
      </c>
      <c r="KU171" s="3" t="e">
        <f t="shared" si="821"/>
        <v>#NUM!</v>
      </c>
      <c r="KV171" s="3" t="e">
        <f t="shared" si="822"/>
        <v>#NUM!</v>
      </c>
      <c r="KW171" s="3" t="e">
        <f t="shared" ca="1" si="859"/>
        <v>#NUM!</v>
      </c>
      <c r="KX171" s="3" t="e">
        <f t="shared" ca="1" si="860"/>
        <v>#NUM!</v>
      </c>
      <c r="KY171" s="3" t="e">
        <f t="shared" ca="1" si="860"/>
        <v>#NUM!</v>
      </c>
      <c r="KZ171" s="3" t="e">
        <f t="shared" ca="1" si="860"/>
        <v>#NUM!</v>
      </c>
      <c r="LA171" s="3" t="e">
        <f t="shared" ca="1" si="854"/>
        <v>#NUM!</v>
      </c>
      <c r="LB171" s="3" t="e">
        <f t="shared" ca="1" si="854"/>
        <v>#NUM!</v>
      </c>
      <c r="LC171" s="3" t="e">
        <f t="shared" ca="1" si="854"/>
        <v>#NUM!</v>
      </c>
      <c r="LD171" s="3" t="e">
        <f t="shared" ca="1" si="854"/>
        <v>#NUM!</v>
      </c>
      <c r="LE171" s="3" t="e">
        <f t="shared" ca="1" si="855"/>
        <v>#NUM!</v>
      </c>
      <c r="LF171" s="3" t="e">
        <f t="shared" ca="1" si="855"/>
        <v>#NUM!</v>
      </c>
      <c r="LG171" s="3" t="e">
        <f t="shared" ca="1" si="855"/>
        <v>#NUM!</v>
      </c>
      <c r="LH171" s="3" t="e">
        <f t="shared" ca="1" si="855"/>
        <v>#NUM!</v>
      </c>
      <c r="LI171" s="3" t="e">
        <f t="shared" ca="1" si="856"/>
        <v>#NUM!</v>
      </c>
      <c r="LJ171" s="3" t="e">
        <f t="shared" ca="1" si="856"/>
        <v>#NUM!</v>
      </c>
      <c r="LK171" s="3" t="e">
        <f t="shared" ca="1" si="856"/>
        <v>#NUM!</v>
      </c>
      <c r="LL171" s="37" t="e">
        <f t="shared" ca="1" si="913"/>
        <v>#NUM!</v>
      </c>
    </row>
    <row r="172" spans="1:324" s="3" customFormat="1">
      <c r="A172" s="42" t="e">
        <f>IF(D172="","",Data!C180)</f>
        <v>#N/A</v>
      </c>
      <c r="B172" s="5" t="e">
        <f>IF(D172="","",Data!B180)</f>
        <v>#N/A</v>
      </c>
      <c r="C172" s="3">
        <v>164</v>
      </c>
      <c r="D172" s="3" t="e">
        <f>IF(Data!C180="", NA(), Data!C180)</f>
        <v>#N/A</v>
      </c>
      <c r="E172" s="3" t="str">
        <f>IF(Data!C180="", " ", Data!D180)</f>
        <v xml:space="preserve"> </v>
      </c>
      <c r="F172" s="3" t="str">
        <f>IF(E172=" "," ",Data!F$26)</f>
        <v xml:space="preserve"> </v>
      </c>
      <c r="G172" s="3" t="str">
        <f>IF($C172&lt;Data!$F$37,"x"," ")</f>
        <v xml:space="preserve"> </v>
      </c>
      <c r="H172" s="3" t="e">
        <f>IF(I172="",#REF!,I172)</f>
        <v>#N/A</v>
      </c>
      <c r="I172" s="2" t="e">
        <f t="shared" si="697"/>
        <v>#N/A</v>
      </c>
      <c r="J172" s="3" t="str">
        <f>IF(AND(Data!$F$37&lt;&gt;""),IF(AD172=$E172,1,""))</f>
        <v/>
      </c>
      <c r="K172" s="3">
        <f>IF(AND(Data!$F$40&lt;&gt;""),IF(AE172=$E172,2,""))</f>
        <v>2</v>
      </c>
      <c r="L172" s="3" t="str">
        <f>IF(AND(Data!$F$43&lt;&gt;""),IF(AF172=$E172,3,""))</f>
        <v/>
      </c>
      <c r="M172" s="3" t="str">
        <f>IF(AND(Data!$F$46&lt;&gt;""),IF(AG172=$E172,4,""))</f>
        <v/>
      </c>
      <c r="N172" s="3" t="str">
        <f>IF(AND(Data!$F$49&lt;&gt;""),IF(AH172=$E172,5,""))</f>
        <v/>
      </c>
      <c r="O172" s="3" t="str">
        <f>IF(AND(Calc!$LQ$3&lt;&gt;""),IF(AI172=$E172,6,""))</f>
        <v/>
      </c>
      <c r="P172" s="3">
        <f t="shared" si="698"/>
        <v>2</v>
      </c>
      <c r="Q172" s="3">
        <f t="shared" si="699"/>
        <v>2</v>
      </c>
      <c r="R172" s="3" t="str">
        <f t="shared" si="700"/>
        <v/>
      </c>
      <c r="S172" s="3" t="str">
        <f t="shared" si="701"/>
        <v/>
      </c>
      <c r="T172" s="3" t="str">
        <f t="shared" si="702"/>
        <v/>
      </c>
      <c r="U172" s="3">
        <f t="shared" si="703"/>
        <v>2</v>
      </c>
      <c r="V172" s="3">
        <f t="shared" si="704"/>
        <v>2</v>
      </c>
      <c r="W172" s="3" t="str">
        <f t="shared" si="705"/>
        <v/>
      </c>
      <c r="X172" s="3" t="str">
        <f t="shared" si="706"/>
        <v/>
      </c>
      <c r="Y172" s="3">
        <f t="shared" si="707"/>
        <v>2</v>
      </c>
      <c r="Z172" s="3">
        <f t="shared" si="708"/>
        <v>2</v>
      </c>
      <c r="AA172" s="3" t="str">
        <f t="shared" si="709"/>
        <v/>
      </c>
      <c r="AB172" s="3">
        <f t="shared" si="710"/>
        <v>2</v>
      </c>
      <c r="AC172" s="49">
        <f t="shared" si="711"/>
        <v>2</v>
      </c>
      <c r="AD172" s="3" t="str">
        <f>IF($C172&lt;Data!$F$37,E172,"")</f>
        <v/>
      </c>
      <c r="AE172" s="3" t="str">
        <f>IF(AND($C172&gt;=Data!$F$37),IF($C172&lt;Data!$F$40,E172,""))</f>
        <v xml:space="preserve"> </v>
      </c>
      <c r="AF172" s="3" t="b">
        <f>IF(AND($C172&gt;=Data!$F$40),IF($C172&lt;Data!$F$43,E172,""))</f>
        <v>0</v>
      </c>
      <c r="AG172" s="3" t="b">
        <f>IF(AND($C172&gt;=Data!$F$43),IF($C172&lt;Data!$F$46,E172,""))</f>
        <v>0</v>
      </c>
      <c r="AH172" s="3" t="b">
        <f>IF(AND($C172&gt;=Data!$F$46),IF($C172&lt;Data!$F$49,E172,""))</f>
        <v>0</v>
      </c>
      <c r="AI172" s="3" t="b">
        <f>IF(AND($C172&gt;=Data!$F$49),IF($C172&lt;=Calc!$LQ$3,E172,""))</f>
        <v>0</v>
      </c>
      <c r="AJ172" s="3" t="str">
        <f t="shared" si="863"/>
        <v xml:space="preserve"> </v>
      </c>
      <c r="AK172" s="3" t="str">
        <f t="shared" si="644"/>
        <v/>
      </c>
      <c r="AL172" s="3" t="e">
        <f t="shared" si="712"/>
        <v>#NUM!</v>
      </c>
      <c r="AM172" s="3" t="str">
        <f t="shared" si="713"/>
        <v/>
      </c>
      <c r="AN172" s="3" t="str">
        <f t="shared" si="714"/>
        <v/>
      </c>
      <c r="AO172" s="3" t="str">
        <f t="shared" si="715"/>
        <v/>
      </c>
      <c r="AP172" s="3" t="str">
        <f t="shared" si="716"/>
        <v/>
      </c>
      <c r="AQ172" s="3" t="e">
        <f t="shared" si="632"/>
        <v>#NUM!</v>
      </c>
      <c r="AR172" s="3" t="e">
        <f t="shared" si="633"/>
        <v>#NUM!</v>
      </c>
      <c r="AS172" s="3" t="str">
        <f t="shared" si="634"/>
        <v/>
      </c>
      <c r="AT172" s="3" t="str">
        <f t="shared" si="717"/>
        <v/>
      </c>
      <c r="AU172" s="3" t="str">
        <f t="shared" si="718"/>
        <v/>
      </c>
      <c r="AV172" s="3" t="e">
        <f t="shared" si="719"/>
        <v>#NUM!</v>
      </c>
      <c r="AW172" s="3" t="e">
        <f t="shared" si="720"/>
        <v>#NUM!</v>
      </c>
      <c r="AX172" s="3" t="str">
        <f t="shared" si="721"/>
        <v/>
      </c>
      <c r="AY172" s="3" t="str">
        <f t="shared" si="722"/>
        <v/>
      </c>
      <c r="AZ172" s="3" t="e">
        <f t="shared" si="723"/>
        <v>#NUM!</v>
      </c>
      <c r="BA172" s="3" t="e">
        <f t="shared" si="724"/>
        <v>#NUM!</v>
      </c>
      <c r="BB172" s="3" t="str">
        <f t="shared" si="725"/>
        <v/>
      </c>
      <c r="BC172" s="3" t="e">
        <f t="shared" si="726"/>
        <v>#NUM!</v>
      </c>
      <c r="BD172" s="3" t="e">
        <f t="shared" si="727"/>
        <v>#NUM!</v>
      </c>
      <c r="BE172" s="3" t="e">
        <f t="shared" si="728"/>
        <v>#NUM!</v>
      </c>
      <c r="BF172" s="9" t="e">
        <f t="shared" si="864"/>
        <v>#N/A</v>
      </c>
      <c r="BG172" s="3" t="e">
        <f t="shared" si="865"/>
        <v>#N/A</v>
      </c>
      <c r="BH172" s="3" t="e">
        <f t="shared" si="861"/>
        <v>#N/A</v>
      </c>
      <c r="BI172" s="3" t="e">
        <f t="shared" si="729"/>
        <v>#NUM!</v>
      </c>
      <c r="BJ172" s="44" t="str">
        <f t="shared" si="730"/>
        <v/>
      </c>
      <c r="BK172" s="52">
        <f t="shared" si="866"/>
        <v>2</v>
      </c>
      <c r="BL172" s="52" t="str">
        <f t="shared" ca="1" si="835"/>
        <v xml:space="preserve"> </v>
      </c>
      <c r="BM172" s="52" t="str">
        <f t="shared" ca="1" si="836"/>
        <v xml:space="preserve"> </v>
      </c>
      <c r="BN172" s="52" t="str">
        <f t="shared" ca="1" si="836"/>
        <v xml:space="preserve"> </v>
      </c>
      <c r="BO172" s="52" t="str">
        <f t="shared" ca="1" si="836"/>
        <v xml:space="preserve"> </v>
      </c>
      <c r="BP172" s="52" t="str">
        <f t="shared" ca="1" si="831"/>
        <v xml:space="preserve"> </v>
      </c>
      <c r="BQ172" s="52" t="str">
        <f t="shared" ca="1" si="831"/>
        <v xml:space="preserve"> </v>
      </c>
      <c r="BR172" s="52" t="e">
        <f t="shared" ca="1" si="867"/>
        <v>#N/A</v>
      </c>
      <c r="BS172" s="52"/>
      <c r="BT172" s="3" t="str">
        <f t="shared" si="868"/>
        <v/>
      </c>
      <c r="BU172" s="3">
        <f t="shared" si="869"/>
        <v>0</v>
      </c>
      <c r="BV172" s="3">
        <f t="shared" si="731"/>
        <v>1</v>
      </c>
      <c r="BW172" s="3">
        <f t="shared" si="914"/>
        <v>0</v>
      </c>
      <c r="BX172" s="3" t="str">
        <f t="shared" ca="1" si="870"/>
        <v xml:space="preserve"> </v>
      </c>
      <c r="BY172" s="3" t="str">
        <f t="shared" ca="1" si="837"/>
        <v/>
      </c>
      <c r="BZ172" s="3" t="str">
        <f t="shared" ca="1" si="837"/>
        <v/>
      </c>
      <c r="CA172" s="3" t="str">
        <f t="shared" ca="1" si="837"/>
        <v/>
      </c>
      <c r="CB172" s="3" t="str">
        <f t="shared" ca="1" si="832"/>
        <v/>
      </c>
      <c r="CC172" s="3" t="str">
        <f t="shared" ca="1" si="832"/>
        <v/>
      </c>
      <c r="CD172" s="3" t="str">
        <f t="shared" ca="1" si="652"/>
        <v/>
      </c>
      <c r="CE172" s="3" t="str">
        <f t="shared" ca="1" si="871"/>
        <v/>
      </c>
      <c r="CF172" s="3" t="str">
        <f t="shared" si="872"/>
        <v/>
      </c>
      <c r="CG172" s="37" t="e">
        <f t="shared" ca="1" si="873"/>
        <v>#N/A</v>
      </c>
      <c r="CH172" s="3" t="str">
        <f t="shared" si="874"/>
        <v/>
      </c>
      <c r="CI172" s="3">
        <f t="shared" si="733"/>
        <v>0</v>
      </c>
      <c r="CJ172" s="3">
        <f t="shared" si="823"/>
        <v>1</v>
      </c>
      <c r="CK172" s="3">
        <f t="shared" si="915"/>
        <v>0</v>
      </c>
      <c r="CL172" s="3" t="str">
        <f t="shared" ca="1" si="875"/>
        <v xml:space="preserve"> </v>
      </c>
      <c r="CM172" s="3" t="str">
        <f t="shared" ca="1" si="838"/>
        <v/>
      </c>
      <c r="CN172" s="3" t="str">
        <f t="shared" ca="1" si="838"/>
        <v/>
      </c>
      <c r="CO172" s="3" t="str">
        <f t="shared" ca="1" si="838"/>
        <v/>
      </c>
      <c r="CP172" s="3" t="str">
        <f t="shared" ca="1" si="833"/>
        <v/>
      </c>
      <c r="CQ172" s="3" t="str">
        <f t="shared" ca="1" si="833"/>
        <v/>
      </c>
      <c r="CR172" s="3" t="str">
        <f t="shared" ca="1" si="735"/>
        <v/>
      </c>
      <c r="CS172" s="3" t="str">
        <f t="shared" ca="1" si="876"/>
        <v/>
      </c>
      <c r="CT172" s="3" t="str">
        <f t="shared" si="736"/>
        <v/>
      </c>
      <c r="CU172" s="37" t="e">
        <f t="shared" ca="1" si="737"/>
        <v>#N/A</v>
      </c>
      <c r="CW172" s="3" t="str">
        <f t="shared" ca="1" si="916"/>
        <v/>
      </c>
      <c r="CX172" s="3">
        <f t="shared" ca="1" si="824"/>
        <v>0</v>
      </c>
      <c r="CY172" s="2">
        <f t="shared" ca="1" si="739"/>
        <v>0</v>
      </c>
      <c r="CZ172" s="3" t="str">
        <f t="shared" ca="1" si="877"/>
        <v/>
      </c>
      <c r="DA172" s="3" t="str">
        <f t="shared" ca="1" si="878"/>
        <v/>
      </c>
      <c r="DB172" s="3" t="str">
        <f t="shared" ca="1" si="879"/>
        <v/>
      </c>
      <c r="DC172" s="3" t="str">
        <f t="shared" ca="1" si="880"/>
        <v/>
      </c>
      <c r="DD172" s="37" t="e">
        <f t="shared" ca="1" si="881"/>
        <v>#N/A</v>
      </c>
      <c r="DE172" s="3" t="str">
        <f t="shared" ca="1" si="917"/>
        <v/>
      </c>
      <c r="DF172" s="3">
        <f t="shared" ca="1" si="825"/>
        <v>0</v>
      </c>
      <c r="DG172" s="2">
        <f t="shared" ca="1" si="741"/>
        <v>0</v>
      </c>
      <c r="DH172" s="3" t="str">
        <f t="shared" ca="1" si="882"/>
        <v/>
      </c>
      <c r="DI172" s="3" t="str">
        <f t="shared" ca="1" si="862"/>
        <v/>
      </c>
      <c r="DJ172" s="3" t="str">
        <f t="shared" ca="1" si="883"/>
        <v/>
      </c>
      <c r="DK172" s="3" t="str">
        <f t="shared" ca="1" si="742"/>
        <v/>
      </c>
      <c r="DL172" s="37" t="e">
        <f t="shared" ca="1" si="884"/>
        <v>#N/A</v>
      </c>
      <c r="DN172" s="2" t="str">
        <f t="shared" si="667"/>
        <v xml:space="preserve"> </v>
      </c>
      <c r="DO172" s="3" t="str">
        <f t="shared" si="743"/>
        <v xml:space="preserve"> </v>
      </c>
      <c r="DP172" s="3" t="str">
        <f t="shared" si="744"/>
        <v xml:space="preserve"> </v>
      </c>
      <c r="DT172" s="37" t="e">
        <f t="shared" si="885"/>
        <v>#N/A</v>
      </c>
      <c r="DU172" s="7">
        <v>165</v>
      </c>
      <c r="DV172" s="7">
        <v>70</v>
      </c>
      <c r="DW172" s="7">
        <v>96</v>
      </c>
      <c r="DX172" s="7"/>
      <c r="DY172" s="7" t="e">
        <f t="shared" si="886"/>
        <v>#NUM!</v>
      </c>
      <c r="DZ172" s="7" t="e">
        <f t="shared" si="887"/>
        <v>#NUM!</v>
      </c>
      <c r="EA172" s="7" t="e">
        <f t="shared" si="888"/>
        <v>#NUM!</v>
      </c>
      <c r="EB172" s="7" t="e">
        <f t="shared" si="918"/>
        <v>#NUM!</v>
      </c>
      <c r="EC172" s="3" t="e">
        <f t="shared" si="889"/>
        <v>#NUM!</v>
      </c>
      <c r="ED172" s="3" t="str">
        <f t="shared" si="746"/>
        <v/>
      </c>
      <c r="EE172" s="3" t="e">
        <f t="shared" si="747"/>
        <v>#DIV/0!</v>
      </c>
      <c r="EF172" s="3" t="str">
        <f t="shared" si="748"/>
        <v/>
      </c>
      <c r="EG172" s="3" t="str">
        <f t="shared" si="749"/>
        <v/>
      </c>
      <c r="EH172" s="3" t="str">
        <f t="shared" si="750"/>
        <v/>
      </c>
      <c r="EI172" s="3" t="str">
        <f t="shared" si="751"/>
        <v/>
      </c>
      <c r="EJ172" s="3" t="e">
        <f t="shared" si="752"/>
        <v>#DIV/0!</v>
      </c>
      <c r="EK172" s="3" t="e">
        <f t="shared" si="753"/>
        <v>#DIV/0!</v>
      </c>
      <c r="EL172" s="3" t="str">
        <f t="shared" si="754"/>
        <v/>
      </c>
      <c r="EM172" s="3" t="str">
        <f t="shared" si="755"/>
        <v/>
      </c>
      <c r="EN172" s="3" t="str">
        <f t="shared" si="756"/>
        <v/>
      </c>
      <c r="EO172" s="3" t="e">
        <f t="shared" si="757"/>
        <v>#DIV/0!</v>
      </c>
      <c r="EP172" s="3" t="e">
        <f t="shared" si="758"/>
        <v>#DIV/0!</v>
      </c>
      <c r="EQ172" s="3" t="str">
        <f t="shared" si="759"/>
        <v/>
      </c>
      <c r="ER172" s="3" t="str">
        <f t="shared" si="760"/>
        <v/>
      </c>
      <c r="ES172" s="3" t="e">
        <f t="shared" si="761"/>
        <v>#DIV/0!</v>
      </c>
      <c r="ET172" s="3" t="e">
        <f t="shared" si="762"/>
        <v>#DIV/0!</v>
      </c>
      <c r="EU172" s="3" t="str">
        <f t="shared" si="763"/>
        <v/>
      </c>
      <c r="EV172" s="3" t="e">
        <f t="shared" si="764"/>
        <v>#DIV/0!</v>
      </c>
      <c r="EW172" s="3" t="e">
        <f t="shared" si="765"/>
        <v>#DIV/0!</v>
      </c>
      <c r="EX172" s="3" t="e">
        <f t="shared" si="766"/>
        <v>#NUM!</v>
      </c>
      <c r="EZ172" s="40">
        <f t="shared" si="890"/>
        <v>1</v>
      </c>
      <c r="FA172" s="9" t="e">
        <f t="shared" si="891"/>
        <v>#NUM!</v>
      </c>
      <c r="FB172" s="9" t="e">
        <f t="shared" si="892"/>
        <v>#N/A</v>
      </c>
      <c r="FC172" s="9" t="e">
        <f t="shared" si="893"/>
        <v>#N/A</v>
      </c>
      <c r="FD172" s="9" t="e">
        <f t="shared" si="894"/>
        <v>#N/A</v>
      </c>
      <c r="FE172" s="3" t="e">
        <f t="shared" si="767"/>
        <v>#NUM!</v>
      </c>
      <c r="FG172" s="3" t="str">
        <f t="shared" si="768"/>
        <v/>
      </c>
      <c r="FH172" s="3" t="e">
        <f t="shared" si="769"/>
        <v>#DIV/0!</v>
      </c>
      <c r="FI172" s="3" t="str">
        <f t="shared" si="770"/>
        <v/>
      </c>
      <c r="FJ172" s="3" t="str">
        <f t="shared" si="771"/>
        <v/>
      </c>
      <c r="FK172" s="3" t="str">
        <f t="shared" si="772"/>
        <v/>
      </c>
      <c r="FL172" s="3" t="str">
        <f t="shared" si="773"/>
        <v/>
      </c>
      <c r="FM172" s="3" t="e">
        <f t="shared" si="774"/>
        <v>#DIV/0!</v>
      </c>
      <c r="FN172" s="3" t="e">
        <f t="shared" si="775"/>
        <v>#DIV/0!</v>
      </c>
      <c r="FO172" s="3" t="str">
        <f t="shared" si="776"/>
        <v/>
      </c>
      <c r="FP172" s="3" t="str">
        <f t="shared" si="777"/>
        <v/>
      </c>
      <c r="FQ172" s="3" t="str">
        <f t="shared" si="778"/>
        <v/>
      </c>
      <c r="FR172" s="3" t="e">
        <f t="shared" si="779"/>
        <v>#DIV/0!</v>
      </c>
      <c r="FS172" s="3" t="e">
        <f t="shared" si="780"/>
        <v>#DIV/0!</v>
      </c>
      <c r="FT172" s="3" t="str">
        <f t="shared" si="781"/>
        <v/>
      </c>
      <c r="FU172" s="3" t="str">
        <f t="shared" si="782"/>
        <v/>
      </c>
      <c r="FV172" s="3" t="e">
        <f t="shared" si="783"/>
        <v>#DIV/0!</v>
      </c>
      <c r="FW172" s="3" t="e">
        <f t="shared" si="784"/>
        <v>#DIV/0!</v>
      </c>
      <c r="FX172" s="3" t="str">
        <f t="shared" si="785"/>
        <v/>
      </c>
      <c r="FY172" s="3" t="e">
        <f t="shared" si="786"/>
        <v>#DIV/0!</v>
      </c>
      <c r="FZ172" s="3" t="e">
        <f t="shared" si="787"/>
        <v>#DIV/0!</v>
      </c>
      <c r="GA172" s="3" t="e">
        <f t="shared" si="788"/>
        <v>#NUM!</v>
      </c>
      <c r="GB172" s="3" t="str">
        <f t="shared" si="789"/>
        <v/>
      </c>
      <c r="GC172" s="3" t="str">
        <f t="shared" si="790"/>
        <v/>
      </c>
      <c r="GD172" s="3" t="str">
        <f t="shared" si="791"/>
        <v/>
      </c>
      <c r="GE172" s="3" t="str">
        <f t="shared" si="792"/>
        <v/>
      </c>
      <c r="GF172" s="3" t="str">
        <f t="shared" si="793"/>
        <v/>
      </c>
      <c r="GG172" s="3" t="str">
        <f t="shared" si="794"/>
        <v/>
      </c>
      <c r="GI172" s="9" t="str">
        <f t="shared" si="826"/>
        <v/>
      </c>
      <c r="GJ172" s="9" t="str">
        <f t="shared" si="919"/>
        <v/>
      </c>
      <c r="GK172" s="9" t="str">
        <f t="shared" si="920"/>
        <v/>
      </c>
      <c r="GL172" s="41" t="e">
        <f t="shared" si="797"/>
        <v>#DIV/0!</v>
      </c>
      <c r="GM172" s="41" t="e">
        <f t="shared" si="798"/>
        <v>#DIV/0!</v>
      </c>
      <c r="GN172" s="41" t="e">
        <f t="shared" si="895"/>
        <v>#N/A</v>
      </c>
      <c r="GO172" s="41" t="e">
        <f t="shared" si="896"/>
        <v>#N/A</v>
      </c>
      <c r="GP172" s="3" t="e">
        <f t="shared" si="799"/>
        <v>#NUM!</v>
      </c>
      <c r="GQ172" s="55" t="e">
        <f t="shared" si="897"/>
        <v>#NUM!</v>
      </c>
      <c r="GR172" s="55" t="e">
        <f t="shared" si="898"/>
        <v>#NUM!</v>
      </c>
      <c r="GS172" s="3" t="e">
        <f t="shared" si="899"/>
        <v>#NUM!</v>
      </c>
      <c r="GT172" s="3" t="e">
        <f t="shared" si="900"/>
        <v>#NUM!</v>
      </c>
      <c r="GU172" s="3" t="e">
        <f t="shared" si="901"/>
        <v>#NUM!</v>
      </c>
      <c r="GV172" s="3" t="e">
        <f t="shared" si="902"/>
        <v>#NUM!</v>
      </c>
      <c r="GX172" s="37" t="e">
        <f t="shared" si="903"/>
        <v>#NUM!</v>
      </c>
      <c r="GZ172" s="3" t="e">
        <f t="shared" si="904"/>
        <v>#NUM!</v>
      </c>
      <c r="HA172" s="3" t="e">
        <f t="shared" ca="1" si="924"/>
        <v>#NUM!</v>
      </c>
      <c r="HB172" s="2" t="e">
        <f t="shared" ca="1" si="830"/>
        <v>#NUM!</v>
      </c>
      <c r="HC172" s="2" t="e">
        <f t="shared" ca="1" si="834"/>
        <v>#NUM!</v>
      </c>
      <c r="HD172" s="39" t="e">
        <f t="shared" ca="1" si="800"/>
        <v>#NUM!</v>
      </c>
      <c r="HF172" s="3" t="str">
        <f t="shared" si="905"/>
        <v/>
      </c>
      <c r="HG172" s="3" t="str">
        <f t="shared" si="906"/>
        <v/>
      </c>
      <c r="HH172" s="3" t="str">
        <f t="shared" ca="1" si="843"/>
        <v xml:space="preserve"> </v>
      </c>
      <c r="HI172" s="3" t="str">
        <f t="shared" ca="1" si="844"/>
        <v/>
      </c>
      <c r="HJ172" s="3" t="str">
        <f t="shared" ca="1" si="844"/>
        <v/>
      </c>
      <c r="HK172" s="3" t="str">
        <f t="shared" ca="1" si="844"/>
        <v/>
      </c>
      <c r="HL172" s="3" t="str">
        <f t="shared" ca="1" si="839"/>
        <v/>
      </c>
      <c r="HM172" s="3" t="str">
        <f t="shared" ca="1" si="839"/>
        <v/>
      </c>
      <c r="HN172" s="3" t="str">
        <f t="shared" ca="1" si="839"/>
        <v/>
      </c>
      <c r="HO172" s="3" t="str">
        <f t="shared" ca="1" si="839"/>
        <v/>
      </c>
      <c r="HP172" s="37" t="e">
        <f t="shared" ca="1" si="907"/>
        <v>#N/A</v>
      </c>
      <c r="HQ172" s="3" t="str">
        <f t="shared" ca="1" si="845"/>
        <v xml:space="preserve"> </v>
      </c>
      <c r="HR172" s="3" t="str">
        <f t="shared" ca="1" si="846"/>
        <v/>
      </c>
      <c r="HS172" s="3" t="str">
        <f t="shared" ca="1" si="846"/>
        <v/>
      </c>
      <c r="HT172" s="3" t="str">
        <f t="shared" ca="1" si="846"/>
        <v/>
      </c>
      <c r="HU172" s="3" t="str">
        <f t="shared" ca="1" si="840"/>
        <v/>
      </c>
      <c r="HV172" s="3" t="str">
        <f t="shared" ca="1" si="840"/>
        <v/>
      </c>
      <c r="HW172" s="3" t="str">
        <f t="shared" ca="1" si="840"/>
        <v/>
      </c>
      <c r="HX172" s="3" t="str">
        <f t="shared" ca="1" si="840"/>
        <v/>
      </c>
      <c r="HY172" s="37" t="e">
        <f t="shared" ca="1" si="908"/>
        <v>#N/A</v>
      </c>
      <c r="IA172" s="3" t="e">
        <f t="shared" ca="1" si="921"/>
        <v>#NUM!</v>
      </c>
      <c r="IB172" s="3" t="e">
        <f t="shared" ca="1" si="828"/>
        <v>#NUM!</v>
      </c>
      <c r="IC172" s="2" t="e">
        <f t="shared" ca="1" si="802"/>
        <v>#NUM!</v>
      </c>
      <c r="ID172" s="37" t="e">
        <f t="shared" ca="1" si="909"/>
        <v>#NUM!</v>
      </c>
      <c r="IE172" s="3" t="e">
        <f t="shared" ca="1" si="922"/>
        <v>#NUM!</v>
      </c>
      <c r="IF172" s="3" t="e">
        <f t="shared" ca="1" si="923"/>
        <v>#NUM!</v>
      </c>
      <c r="IG172" s="2" t="e">
        <f t="shared" ca="1" si="805"/>
        <v>#NUM!</v>
      </c>
      <c r="IH172" s="37" t="e">
        <f t="shared" ca="1" si="910"/>
        <v>#NUM!</v>
      </c>
      <c r="II172" s="3" t="e">
        <f t="shared" si="806"/>
        <v>#N/A</v>
      </c>
      <c r="IJ172" s="3" t="e">
        <f t="shared" si="807"/>
        <v>#N/A</v>
      </c>
      <c r="IK172" s="3" t="e">
        <f t="shared" ca="1" si="857"/>
        <v>#N/A</v>
      </c>
      <c r="IL172" s="3" t="e">
        <f t="shared" ca="1" si="858"/>
        <v>#N/A</v>
      </c>
      <c r="IM172" s="3" t="e">
        <f t="shared" ca="1" si="858"/>
        <v>#N/A</v>
      </c>
      <c r="IN172" s="3" t="e">
        <f t="shared" ca="1" si="858"/>
        <v>#N/A</v>
      </c>
      <c r="IO172" s="3" t="e">
        <f t="shared" ca="1" si="851"/>
        <v>#N/A</v>
      </c>
      <c r="IP172" s="3" t="e">
        <f t="shared" ca="1" si="851"/>
        <v>#N/A</v>
      </c>
      <c r="IQ172" s="3" t="e">
        <f t="shared" ca="1" si="851"/>
        <v>#N/A</v>
      </c>
      <c r="IR172" s="3" t="e">
        <f t="shared" ca="1" si="851"/>
        <v>#N/A</v>
      </c>
      <c r="IS172" s="3" t="e">
        <f t="shared" ca="1" si="852"/>
        <v>#N/A</v>
      </c>
      <c r="IT172" s="3" t="e">
        <f t="shared" ca="1" si="852"/>
        <v>#N/A</v>
      </c>
      <c r="IU172" s="3" t="e">
        <f t="shared" ca="1" si="852"/>
        <v>#N/A</v>
      </c>
      <c r="IV172" s="3" t="e">
        <f t="shared" ca="1" si="852"/>
        <v>#N/A</v>
      </c>
      <c r="IW172" s="3" t="e">
        <f t="shared" ca="1" si="853"/>
        <v>#N/A</v>
      </c>
      <c r="IX172" s="3" t="e">
        <f t="shared" ca="1" si="853"/>
        <v>#N/A</v>
      </c>
      <c r="IY172" s="3" t="e">
        <f t="shared" ca="1" si="853"/>
        <v>#N/A</v>
      </c>
      <c r="IZ172" s="37" t="e">
        <f t="shared" ca="1" si="911"/>
        <v>#N/A</v>
      </c>
      <c r="JB172" s="3" t="str">
        <f t="shared" si="808"/>
        <v/>
      </c>
      <c r="JC172" s="55" t="e">
        <f t="shared" si="912"/>
        <v>#NUM!</v>
      </c>
      <c r="JD172" s="41" t="e">
        <f t="shared" si="809"/>
        <v>#NUM!</v>
      </c>
      <c r="JE172" s="41" t="e">
        <f t="shared" si="810"/>
        <v>#NUM!</v>
      </c>
      <c r="JF172" s="3" t="e">
        <f t="shared" si="811"/>
        <v>#NUM!</v>
      </c>
      <c r="JG172" s="41" t="e">
        <f t="shared" si="812"/>
        <v>#NUM!</v>
      </c>
      <c r="JH172" s="41" t="e">
        <f t="shared" si="813"/>
        <v>#NUM!</v>
      </c>
      <c r="JJ172" s="37" t="e">
        <f t="shared" si="814"/>
        <v>#NUM!</v>
      </c>
      <c r="JL172" s="3" t="e">
        <f t="shared" si="815"/>
        <v>#NUM!</v>
      </c>
      <c r="JM172" s="3" t="e">
        <f t="shared" ca="1" si="925"/>
        <v>#NUM!</v>
      </c>
      <c r="JP172" s="37" t="e">
        <f t="shared" ca="1" si="816"/>
        <v>#NUM!</v>
      </c>
      <c r="JR172" s="37" t="str">
        <f t="shared" si="817"/>
        <v/>
      </c>
      <c r="JS172" s="3" t="str">
        <f t="shared" si="818"/>
        <v/>
      </c>
      <c r="JT172" s="3" t="str">
        <f t="shared" ca="1" si="847"/>
        <v xml:space="preserve"> </v>
      </c>
      <c r="JU172" s="3" t="str">
        <f t="shared" ca="1" si="848"/>
        <v/>
      </c>
      <c r="JV172" s="3" t="str">
        <f t="shared" ca="1" si="848"/>
        <v/>
      </c>
      <c r="JW172" s="3" t="str">
        <f t="shared" ca="1" si="848"/>
        <v/>
      </c>
      <c r="JX172" s="3" t="str">
        <f t="shared" ca="1" si="841"/>
        <v/>
      </c>
      <c r="JY172" s="3" t="str">
        <f t="shared" ca="1" si="841"/>
        <v/>
      </c>
      <c r="JZ172" s="3" t="str">
        <f t="shared" ca="1" si="841"/>
        <v/>
      </c>
      <c r="KA172" s="3" t="str">
        <f t="shared" ca="1" si="841"/>
        <v/>
      </c>
      <c r="KB172" s="3" t="e">
        <f t="shared" ca="1" si="819"/>
        <v>#N/A</v>
      </c>
      <c r="KC172" s="3" t="str">
        <f t="shared" ca="1" si="849"/>
        <v xml:space="preserve"> </v>
      </c>
      <c r="KD172" s="3" t="str">
        <f t="shared" ca="1" si="850"/>
        <v/>
      </c>
      <c r="KE172" s="3" t="str">
        <f t="shared" ca="1" si="850"/>
        <v/>
      </c>
      <c r="KF172" s="3" t="str">
        <f t="shared" ca="1" si="850"/>
        <v/>
      </c>
      <c r="KG172" s="3" t="str">
        <f t="shared" ca="1" si="842"/>
        <v/>
      </c>
      <c r="KH172" s="3" t="str">
        <f t="shared" ca="1" si="842"/>
        <v/>
      </c>
      <c r="KI172" s="3" t="str">
        <f t="shared" ca="1" si="842"/>
        <v/>
      </c>
      <c r="KJ172" s="3" t="str">
        <f t="shared" ca="1" si="842"/>
        <v/>
      </c>
      <c r="KK172" s="3" t="e">
        <f t="shared" ca="1" si="820"/>
        <v>#N/A</v>
      </c>
      <c r="KU172" s="3" t="e">
        <f t="shared" si="821"/>
        <v>#NUM!</v>
      </c>
      <c r="KV172" s="3" t="e">
        <f t="shared" si="822"/>
        <v>#NUM!</v>
      </c>
      <c r="KW172" s="3" t="e">
        <f t="shared" ca="1" si="859"/>
        <v>#NUM!</v>
      </c>
      <c r="KX172" s="3" t="e">
        <f t="shared" ca="1" si="860"/>
        <v>#NUM!</v>
      </c>
      <c r="KY172" s="3" t="e">
        <f t="shared" ca="1" si="860"/>
        <v>#NUM!</v>
      </c>
      <c r="KZ172" s="3" t="e">
        <f t="shared" ca="1" si="860"/>
        <v>#NUM!</v>
      </c>
      <c r="LA172" s="3" t="e">
        <f t="shared" ca="1" si="854"/>
        <v>#NUM!</v>
      </c>
      <c r="LB172" s="3" t="e">
        <f t="shared" ca="1" si="854"/>
        <v>#NUM!</v>
      </c>
      <c r="LC172" s="3" t="e">
        <f t="shared" ca="1" si="854"/>
        <v>#NUM!</v>
      </c>
      <c r="LD172" s="3" t="e">
        <f t="shared" ca="1" si="854"/>
        <v>#NUM!</v>
      </c>
      <c r="LE172" s="3" t="e">
        <f t="shared" ca="1" si="855"/>
        <v>#NUM!</v>
      </c>
      <c r="LF172" s="3" t="e">
        <f t="shared" ca="1" si="855"/>
        <v>#NUM!</v>
      </c>
      <c r="LG172" s="3" t="e">
        <f t="shared" ca="1" si="855"/>
        <v>#NUM!</v>
      </c>
      <c r="LH172" s="3" t="e">
        <f t="shared" ca="1" si="855"/>
        <v>#NUM!</v>
      </c>
      <c r="LI172" s="3" t="e">
        <f t="shared" ca="1" si="856"/>
        <v>#NUM!</v>
      </c>
      <c r="LJ172" s="3" t="e">
        <f t="shared" ca="1" si="856"/>
        <v>#NUM!</v>
      </c>
      <c r="LK172" s="3" t="e">
        <f t="shared" ca="1" si="856"/>
        <v>#NUM!</v>
      </c>
      <c r="LL172" s="37" t="e">
        <f t="shared" ca="1" si="913"/>
        <v>#NUM!</v>
      </c>
    </row>
    <row r="173" spans="1:324" s="3" customFormat="1">
      <c r="A173" s="42" t="e">
        <f>IF(D173="","",Data!C181)</f>
        <v>#N/A</v>
      </c>
      <c r="B173" s="5" t="e">
        <f>IF(D173="","",Data!B181)</f>
        <v>#N/A</v>
      </c>
      <c r="C173" s="3">
        <v>165</v>
      </c>
      <c r="D173" s="3" t="e">
        <f>IF(Data!C181="", NA(), Data!C181)</f>
        <v>#N/A</v>
      </c>
      <c r="E173" s="3" t="str">
        <f>IF(Data!C181="", " ", Data!D181)</f>
        <v xml:space="preserve"> </v>
      </c>
      <c r="F173" s="3" t="str">
        <f>IF(E173=" "," ",Data!F$26)</f>
        <v xml:space="preserve"> </v>
      </c>
      <c r="G173" s="3" t="str">
        <f>IF($C173&lt;Data!$F$37,"x"," ")</f>
        <v xml:space="preserve"> </v>
      </c>
      <c r="H173" s="3" t="e">
        <f>IF(I173="",#REF!,I173)</f>
        <v>#N/A</v>
      </c>
      <c r="I173" s="2" t="e">
        <f t="shared" si="697"/>
        <v>#N/A</v>
      </c>
      <c r="J173" s="3" t="str">
        <f>IF(AND(Data!$F$37&lt;&gt;""),IF(AD173=$E173,1,""))</f>
        <v/>
      </c>
      <c r="K173" s="3">
        <f>IF(AND(Data!$F$40&lt;&gt;""),IF(AE173=$E173,2,""))</f>
        <v>2</v>
      </c>
      <c r="L173" s="3" t="str">
        <f>IF(AND(Data!$F$43&lt;&gt;""),IF(AF173=$E173,3,""))</f>
        <v/>
      </c>
      <c r="M173" s="3" t="str">
        <f>IF(AND(Data!$F$46&lt;&gt;""),IF(AG173=$E173,4,""))</f>
        <v/>
      </c>
      <c r="N173" s="3" t="str">
        <f>IF(AND(Data!$F$49&lt;&gt;""),IF(AH173=$E173,5,""))</f>
        <v/>
      </c>
      <c r="O173" s="3" t="str">
        <f>IF(AND(Calc!$LQ$3&lt;&gt;""),IF(AI173=$E173,6,""))</f>
        <v/>
      </c>
      <c r="P173" s="3">
        <f t="shared" si="698"/>
        <v>2</v>
      </c>
      <c r="Q173" s="3">
        <f t="shared" si="699"/>
        <v>2</v>
      </c>
      <c r="R173" s="3" t="str">
        <f t="shared" si="700"/>
        <v/>
      </c>
      <c r="S173" s="3" t="str">
        <f t="shared" si="701"/>
        <v/>
      </c>
      <c r="T173" s="3" t="str">
        <f t="shared" si="702"/>
        <v/>
      </c>
      <c r="U173" s="3">
        <f t="shared" si="703"/>
        <v>2</v>
      </c>
      <c r="V173" s="3">
        <f t="shared" si="704"/>
        <v>2</v>
      </c>
      <c r="W173" s="3" t="str">
        <f t="shared" si="705"/>
        <v/>
      </c>
      <c r="X173" s="3" t="str">
        <f t="shared" si="706"/>
        <v/>
      </c>
      <c r="Y173" s="3">
        <f t="shared" si="707"/>
        <v>2</v>
      </c>
      <c r="Z173" s="3">
        <f t="shared" si="708"/>
        <v>2</v>
      </c>
      <c r="AA173" s="3" t="str">
        <f t="shared" si="709"/>
        <v/>
      </c>
      <c r="AB173" s="3">
        <f t="shared" si="710"/>
        <v>2</v>
      </c>
      <c r="AC173" s="49">
        <f t="shared" si="711"/>
        <v>2</v>
      </c>
      <c r="AD173" s="3" t="str">
        <f>IF($C173&lt;Data!$F$37,E173,"")</f>
        <v/>
      </c>
      <c r="AE173" s="3" t="str">
        <f>IF(AND($C173&gt;=Data!$F$37),IF($C173&lt;Data!$F$40,E173,""))</f>
        <v xml:space="preserve"> </v>
      </c>
      <c r="AF173" s="3" t="b">
        <f>IF(AND($C173&gt;=Data!$F$40),IF($C173&lt;Data!$F$43,E173,""))</f>
        <v>0</v>
      </c>
      <c r="AG173" s="3" t="b">
        <f>IF(AND($C173&gt;=Data!$F$43),IF($C173&lt;Data!$F$46,E173,""))</f>
        <v>0</v>
      </c>
      <c r="AH173" s="3" t="b">
        <f>IF(AND($C173&gt;=Data!$F$46),IF($C173&lt;Data!$F$49,E173,""))</f>
        <v>0</v>
      </c>
      <c r="AI173" s="3" t="b">
        <f>IF(AND($C173&gt;=Data!$F$49),IF($C173&lt;=Calc!$LQ$3,E173,""))</f>
        <v>0</v>
      </c>
      <c r="AJ173" s="3" t="str">
        <f t="shared" si="863"/>
        <v xml:space="preserve"> </v>
      </c>
      <c r="AK173" s="3" t="str">
        <f t="shared" si="644"/>
        <v/>
      </c>
      <c r="AL173" s="3" t="e">
        <f t="shared" si="712"/>
        <v>#NUM!</v>
      </c>
      <c r="AM173" s="3" t="str">
        <f t="shared" si="713"/>
        <v/>
      </c>
      <c r="AN173" s="3" t="str">
        <f t="shared" si="714"/>
        <v/>
      </c>
      <c r="AO173" s="3" t="str">
        <f t="shared" si="715"/>
        <v/>
      </c>
      <c r="AP173" s="3" t="str">
        <f t="shared" si="716"/>
        <v/>
      </c>
      <c r="AQ173" s="3" t="e">
        <f t="shared" si="632"/>
        <v>#NUM!</v>
      </c>
      <c r="AR173" s="3" t="e">
        <f t="shared" si="633"/>
        <v>#NUM!</v>
      </c>
      <c r="AS173" s="3" t="str">
        <f t="shared" si="634"/>
        <v/>
      </c>
      <c r="AT173" s="3" t="str">
        <f t="shared" si="717"/>
        <v/>
      </c>
      <c r="AU173" s="3" t="str">
        <f t="shared" si="718"/>
        <v/>
      </c>
      <c r="AV173" s="3" t="e">
        <f t="shared" si="719"/>
        <v>#NUM!</v>
      </c>
      <c r="AW173" s="3" t="e">
        <f t="shared" si="720"/>
        <v>#NUM!</v>
      </c>
      <c r="AX173" s="3" t="str">
        <f t="shared" si="721"/>
        <v/>
      </c>
      <c r="AY173" s="3" t="str">
        <f t="shared" si="722"/>
        <v/>
      </c>
      <c r="AZ173" s="3" t="e">
        <f t="shared" si="723"/>
        <v>#NUM!</v>
      </c>
      <c r="BA173" s="3" t="e">
        <f t="shared" si="724"/>
        <v>#NUM!</v>
      </c>
      <c r="BB173" s="3" t="str">
        <f t="shared" si="725"/>
        <v/>
      </c>
      <c r="BC173" s="3" t="e">
        <f t="shared" si="726"/>
        <v>#NUM!</v>
      </c>
      <c r="BD173" s="3" t="e">
        <f t="shared" si="727"/>
        <v>#NUM!</v>
      </c>
      <c r="BE173" s="3" t="e">
        <f t="shared" si="728"/>
        <v>#NUM!</v>
      </c>
      <c r="BF173" s="9" t="e">
        <f t="shared" si="864"/>
        <v>#N/A</v>
      </c>
      <c r="BG173" s="3" t="e">
        <f t="shared" si="865"/>
        <v>#N/A</v>
      </c>
      <c r="BH173" s="3" t="e">
        <f t="shared" si="861"/>
        <v>#N/A</v>
      </c>
      <c r="BI173" s="3" t="e">
        <f t="shared" si="729"/>
        <v>#NUM!</v>
      </c>
      <c r="BJ173" s="44" t="str">
        <f t="shared" si="730"/>
        <v/>
      </c>
      <c r="BK173" s="52">
        <f t="shared" si="866"/>
        <v>2</v>
      </c>
      <c r="BL173" s="52" t="str">
        <f t="shared" ca="1" si="835"/>
        <v xml:space="preserve"> </v>
      </c>
      <c r="BM173" s="52" t="str">
        <f t="shared" ca="1" si="836"/>
        <v xml:space="preserve"> </v>
      </c>
      <c r="BN173" s="52" t="str">
        <f t="shared" ca="1" si="836"/>
        <v xml:space="preserve"> </v>
      </c>
      <c r="BO173" s="52" t="str">
        <f t="shared" ca="1" si="836"/>
        <v xml:space="preserve"> </v>
      </c>
      <c r="BP173" s="52" t="str">
        <f t="shared" ca="1" si="831"/>
        <v xml:space="preserve"> </v>
      </c>
      <c r="BQ173" s="52" t="str">
        <f t="shared" ca="1" si="831"/>
        <v xml:space="preserve"> </v>
      </c>
      <c r="BR173" s="52" t="e">
        <f t="shared" ca="1" si="867"/>
        <v>#N/A</v>
      </c>
      <c r="BS173" s="52"/>
      <c r="BT173" s="3" t="str">
        <f t="shared" si="868"/>
        <v/>
      </c>
      <c r="BU173" s="3">
        <f t="shared" si="869"/>
        <v>0</v>
      </c>
      <c r="BV173" s="3">
        <f t="shared" si="731"/>
        <v>1</v>
      </c>
      <c r="BW173" s="3">
        <f t="shared" si="914"/>
        <v>0</v>
      </c>
      <c r="BX173" s="3" t="str">
        <f t="shared" ca="1" si="870"/>
        <v xml:space="preserve"> </v>
      </c>
      <c r="BY173" s="3" t="str">
        <f t="shared" ca="1" si="837"/>
        <v/>
      </c>
      <c r="BZ173" s="3" t="str">
        <f t="shared" ca="1" si="837"/>
        <v/>
      </c>
      <c r="CA173" s="3" t="str">
        <f t="shared" ca="1" si="837"/>
        <v/>
      </c>
      <c r="CB173" s="3" t="str">
        <f t="shared" ca="1" si="832"/>
        <v/>
      </c>
      <c r="CC173" s="3" t="str">
        <f t="shared" ca="1" si="832"/>
        <v/>
      </c>
      <c r="CD173" s="3" t="str">
        <f t="shared" ca="1" si="652"/>
        <v/>
      </c>
      <c r="CE173" s="3" t="str">
        <f t="shared" ca="1" si="871"/>
        <v/>
      </c>
      <c r="CF173" s="3" t="str">
        <f t="shared" si="872"/>
        <v/>
      </c>
      <c r="CG173" s="37" t="e">
        <f t="shared" ca="1" si="873"/>
        <v>#N/A</v>
      </c>
      <c r="CH173" s="3" t="str">
        <f t="shared" si="874"/>
        <v/>
      </c>
      <c r="CI173" s="3">
        <f t="shared" si="733"/>
        <v>0</v>
      </c>
      <c r="CJ173" s="3">
        <f t="shared" si="823"/>
        <v>1</v>
      </c>
      <c r="CK173" s="3">
        <f t="shared" si="915"/>
        <v>0</v>
      </c>
      <c r="CL173" s="3" t="str">
        <f t="shared" ca="1" si="875"/>
        <v xml:space="preserve"> </v>
      </c>
      <c r="CM173" s="3" t="str">
        <f t="shared" ca="1" si="838"/>
        <v/>
      </c>
      <c r="CN173" s="3" t="str">
        <f t="shared" ca="1" si="838"/>
        <v/>
      </c>
      <c r="CO173" s="3" t="str">
        <f t="shared" ca="1" si="838"/>
        <v/>
      </c>
      <c r="CP173" s="3" t="str">
        <f t="shared" ca="1" si="833"/>
        <v/>
      </c>
      <c r="CQ173" s="3" t="str">
        <f t="shared" ca="1" si="833"/>
        <v/>
      </c>
      <c r="CR173" s="3" t="str">
        <f t="shared" ca="1" si="735"/>
        <v/>
      </c>
      <c r="CS173" s="3" t="str">
        <f t="shared" ca="1" si="876"/>
        <v/>
      </c>
      <c r="CT173" s="3" t="str">
        <f t="shared" si="736"/>
        <v/>
      </c>
      <c r="CU173" s="37" t="e">
        <f t="shared" ca="1" si="737"/>
        <v>#N/A</v>
      </c>
      <c r="CW173" s="3" t="str">
        <f t="shared" ca="1" si="916"/>
        <v/>
      </c>
      <c r="CX173" s="3">
        <f t="shared" ca="1" si="824"/>
        <v>0</v>
      </c>
      <c r="CY173" s="2">
        <f t="shared" ca="1" si="739"/>
        <v>0</v>
      </c>
      <c r="CZ173" s="3" t="str">
        <f t="shared" ca="1" si="877"/>
        <v/>
      </c>
      <c r="DA173" s="3" t="str">
        <f t="shared" ca="1" si="878"/>
        <v/>
      </c>
      <c r="DB173" s="3" t="str">
        <f t="shared" ca="1" si="879"/>
        <v/>
      </c>
      <c r="DC173" s="3" t="str">
        <f t="shared" ca="1" si="880"/>
        <v/>
      </c>
      <c r="DD173" s="37" t="e">
        <f t="shared" ca="1" si="881"/>
        <v>#N/A</v>
      </c>
      <c r="DE173" s="3" t="str">
        <f t="shared" ca="1" si="917"/>
        <v/>
      </c>
      <c r="DF173" s="3">
        <f t="shared" ca="1" si="825"/>
        <v>0</v>
      </c>
      <c r="DG173" s="2">
        <f t="shared" ca="1" si="741"/>
        <v>0</v>
      </c>
      <c r="DH173" s="3" t="str">
        <f t="shared" ca="1" si="882"/>
        <v/>
      </c>
      <c r="DI173" s="3" t="str">
        <f t="shared" ca="1" si="862"/>
        <v/>
      </c>
      <c r="DJ173" s="3" t="str">
        <f t="shared" ca="1" si="883"/>
        <v/>
      </c>
      <c r="DK173" s="3" t="str">
        <f t="shared" ca="1" si="742"/>
        <v/>
      </c>
      <c r="DL173" s="37" t="e">
        <f t="shared" ca="1" si="884"/>
        <v>#N/A</v>
      </c>
      <c r="DN173" s="2" t="str">
        <f t="shared" si="667"/>
        <v xml:space="preserve"> </v>
      </c>
      <c r="DO173" s="3" t="str">
        <f t="shared" si="743"/>
        <v xml:space="preserve"> </v>
      </c>
      <c r="DP173" s="3" t="str">
        <f t="shared" si="744"/>
        <v xml:space="preserve"> </v>
      </c>
      <c r="DT173" s="37" t="e">
        <f t="shared" si="885"/>
        <v>#N/A</v>
      </c>
      <c r="DU173" s="7">
        <v>166</v>
      </c>
      <c r="DV173" s="7">
        <v>70</v>
      </c>
      <c r="DW173" s="7">
        <v>96</v>
      </c>
      <c r="DX173" s="7"/>
      <c r="DY173" s="7" t="e">
        <f t="shared" si="886"/>
        <v>#NUM!</v>
      </c>
      <c r="DZ173" s="7" t="e">
        <f t="shared" si="887"/>
        <v>#NUM!</v>
      </c>
      <c r="EA173" s="7" t="e">
        <f t="shared" si="888"/>
        <v>#NUM!</v>
      </c>
      <c r="EB173" s="7" t="e">
        <f t="shared" si="918"/>
        <v>#NUM!</v>
      </c>
      <c r="EC173" s="3" t="e">
        <f t="shared" si="889"/>
        <v>#NUM!</v>
      </c>
      <c r="ED173" s="3" t="str">
        <f t="shared" si="746"/>
        <v/>
      </c>
      <c r="EE173" s="3" t="e">
        <f t="shared" si="747"/>
        <v>#DIV/0!</v>
      </c>
      <c r="EF173" s="3" t="str">
        <f t="shared" si="748"/>
        <v/>
      </c>
      <c r="EG173" s="3" t="str">
        <f t="shared" si="749"/>
        <v/>
      </c>
      <c r="EH173" s="3" t="str">
        <f t="shared" si="750"/>
        <v/>
      </c>
      <c r="EI173" s="3" t="str">
        <f t="shared" si="751"/>
        <v/>
      </c>
      <c r="EJ173" s="3" t="e">
        <f t="shared" si="752"/>
        <v>#DIV/0!</v>
      </c>
      <c r="EK173" s="3" t="e">
        <f t="shared" si="753"/>
        <v>#DIV/0!</v>
      </c>
      <c r="EL173" s="3" t="str">
        <f t="shared" si="754"/>
        <v/>
      </c>
      <c r="EM173" s="3" t="str">
        <f t="shared" si="755"/>
        <v/>
      </c>
      <c r="EN173" s="3" t="str">
        <f t="shared" si="756"/>
        <v/>
      </c>
      <c r="EO173" s="3" t="e">
        <f t="shared" si="757"/>
        <v>#DIV/0!</v>
      </c>
      <c r="EP173" s="3" t="e">
        <f t="shared" si="758"/>
        <v>#DIV/0!</v>
      </c>
      <c r="EQ173" s="3" t="str">
        <f t="shared" si="759"/>
        <v/>
      </c>
      <c r="ER173" s="3" t="str">
        <f t="shared" si="760"/>
        <v/>
      </c>
      <c r="ES173" s="3" t="e">
        <f t="shared" si="761"/>
        <v>#DIV/0!</v>
      </c>
      <c r="ET173" s="3" t="e">
        <f t="shared" si="762"/>
        <v>#DIV/0!</v>
      </c>
      <c r="EU173" s="3" t="str">
        <f t="shared" si="763"/>
        <v/>
      </c>
      <c r="EV173" s="3" t="e">
        <f t="shared" si="764"/>
        <v>#DIV/0!</v>
      </c>
      <c r="EW173" s="3" t="e">
        <f t="shared" si="765"/>
        <v>#DIV/0!</v>
      </c>
      <c r="EX173" s="3" t="e">
        <f t="shared" si="766"/>
        <v>#NUM!</v>
      </c>
      <c r="EZ173" s="40">
        <f t="shared" si="890"/>
        <v>1</v>
      </c>
      <c r="FA173" s="9" t="e">
        <f t="shared" si="891"/>
        <v>#NUM!</v>
      </c>
      <c r="FB173" s="9" t="e">
        <f t="shared" si="892"/>
        <v>#N/A</v>
      </c>
      <c r="FC173" s="9" t="e">
        <f t="shared" si="893"/>
        <v>#N/A</v>
      </c>
      <c r="FD173" s="9" t="e">
        <f t="shared" si="894"/>
        <v>#N/A</v>
      </c>
      <c r="FE173" s="3" t="e">
        <f t="shared" si="767"/>
        <v>#NUM!</v>
      </c>
      <c r="FG173" s="3" t="str">
        <f t="shared" si="768"/>
        <v/>
      </c>
      <c r="FH173" s="3" t="e">
        <f t="shared" si="769"/>
        <v>#DIV/0!</v>
      </c>
      <c r="FI173" s="3" t="str">
        <f t="shared" si="770"/>
        <v/>
      </c>
      <c r="FJ173" s="3" t="str">
        <f t="shared" si="771"/>
        <v/>
      </c>
      <c r="FK173" s="3" t="str">
        <f t="shared" si="772"/>
        <v/>
      </c>
      <c r="FL173" s="3" t="str">
        <f t="shared" si="773"/>
        <v/>
      </c>
      <c r="FM173" s="3" t="e">
        <f t="shared" si="774"/>
        <v>#DIV/0!</v>
      </c>
      <c r="FN173" s="3" t="e">
        <f t="shared" si="775"/>
        <v>#DIV/0!</v>
      </c>
      <c r="FO173" s="3" t="str">
        <f t="shared" si="776"/>
        <v/>
      </c>
      <c r="FP173" s="3" t="str">
        <f t="shared" si="777"/>
        <v/>
      </c>
      <c r="FQ173" s="3" t="str">
        <f t="shared" si="778"/>
        <v/>
      </c>
      <c r="FR173" s="3" t="e">
        <f t="shared" si="779"/>
        <v>#DIV/0!</v>
      </c>
      <c r="FS173" s="3" t="e">
        <f t="shared" si="780"/>
        <v>#DIV/0!</v>
      </c>
      <c r="FT173" s="3" t="str">
        <f t="shared" si="781"/>
        <v/>
      </c>
      <c r="FU173" s="3" t="str">
        <f t="shared" si="782"/>
        <v/>
      </c>
      <c r="FV173" s="3" t="e">
        <f t="shared" si="783"/>
        <v>#DIV/0!</v>
      </c>
      <c r="FW173" s="3" t="e">
        <f t="shared" si="784"/>
        <v>#DIV/0!</v>
      </c>
      <c r="FX173" s="3" t="str">
        <f t="shared" si="785"/>
        <v/>
      </c>
      <c r="FY173" s="3" t="e">
        <f t="shared" si="786"/>
        <v>#DIV/0!</v>
      </c>
      <c r="FZ173" s="3" t="e">
        <f t="shared" si="787"/>
        <v>#DIV/0!</v>
      </c>
      <c r="GA173" s="3" t="e">
        <f t="shared" si="788"/>
        <v>#NUM!</v>
      </c>
      <c r="GB173" s="3" t="str">
        <f t="shared" si="789"/>
        <v/>
      </c>
      <c r="GC173" s="3" t="str">
        <f t="shared" si="790"/>
        <v/>
      </c>
      <c r="GD173" s="3" t="str">
        <f t="shared" si="791"/>
        <v/>
      </c>
      <c r="GE173" s="3" t="str">
        <f t="shared" si="792"/>
        <v/>
      </c>
      <c r="GF173" s="3" t="str">
        <f t="shared" si="793"/>
        <v/>
      </c>
      <c r="GG173" s="3" t="str">
        <f t="shared" si="794"/>
        <v/>
      </c>
      <c r="GI173" s="9" t="str">
        <f t="shared" si="826"/>
        <v/>
      </c>
      <c r="GJ173" s="9" t="str">
        <f t="shared" si="919"/>
        <v/>
      </c>
      <c r="GK173" s="9" t="str">
        <f t="shared" si="920"/>
        <v/>
      </c>
      <c r="GL173" s="41" t="e">
        <f t="shared" si="797"/>
        <v>#DIV/0!</v>
      </c>
      <c r="GM173" s="41" t="e">
        <f t="shared" si="798"/>
        <v>#DIV/0!</v>
      </c>
      <c r="GN173" s="41" t="e">
        <f t="shared" si="895"/>
        <v>#N/A</v>
      </c>
      <c r="GO173" s="41" t="e">
        <f t="shared" si="896"/>
        <v>#N/A</v>
      </c>
      <c r="GP173" s="3" t="e">
        <f t="shared" si="799"/>
        <v>#NUM!</v>
      </c>
      <c r="GQ173" s="55" t="e">
        <f t="shared" si="897"/>
        <v>#NUM!</v>
      </c>
      <c r="GR173" s="55" t="e">
        <f t="shared" si="898"/>
        <v>#NUM!</v>
      </c>
      <c r="GS173" s="3" t="e">
        <f t="shared" si="899"/>
        <v>#NUM!</v>
      </c>
      <c r="GT173" s="3" t="e">
        <f t="shared" si="900"/>
        <v>#NUM!</v>
      </c>
      <c r="GU173" s="3" t="e">
        <f t="shared" si="901"/>
        <v>#NUM!</v>
      </c>
      <c r="GV173" s="3" t="e">
        <f t="shared" si="902"/>
        <v>#NUM!</v>
      </c>
      <c r="GX173" s="37" t="e">
        <f t="shared" si="903"/>
        <v>#NUM!</v>
      </c>
      <c r="GZ173" s="3" t="e">
        <f t="shared" si="904"/>
        <v>#NUM!</v>
      </c>
      <c r="HA173" s="3" t="e">
        <f t="shared" ca="1" si="924"/>
        <v>#NUM!</v>
      </c>
      <c r="HB173" s="2" t="e">
        <f t="shared" ca="1" si="830"/>
        <v>#NUM!</v>
      </c>
      <c r="HC173" s="2" t="e">
        <f t="shared" ca="1" si="834"/>
        <v>#NUM!</v>
      </c>
      <c r="HD173" s="39" t="e">
        <f t="shared" ca="1" si="800"/>
        <v>#NUM!</v>
      </c>
      <c r="HF173" s="3" t="str">
        <f t="shared" si="905"/>
        <v/>
      </c>
      <c r="HG173" s="3" t="str">
        <f t="shared" si="906"/>
        <v/>
      </c>
      <c r="HH173" s="3" t="str">
        <f t="shared" ca="1" si="843"/>
        <v xml:space="preserve"> </v>
      </c>
      <c r="HI173" s="3" t="str">
        <f t="shared" ca="1" si="844"/>
        <v/>
      </c>
      <c r="HJ173" s="3" t="str">
        <f t="shared" ca="1" si="844"/>
        <v/>
      </c>
      <c r="HK173" s="3" t="str">
        <f t="shared" ca="1" si="844"/>
        <v/>
      </c>
      <c r="HL173" s="3" t="str">
        <f t="shared" ca="1" si="839"/>
        <v/>
      </c>
      <c r="HM173" s="3" t="str">
        <f t="shared" ca="1" si="839"/>
        <v/>
      </c>
      <c r="HN173" s="3" t="str">
        <f t="shared" ca="1" si="839"/>
        <v/>
      </c>
      <c r="HO173" s="3" t="str">
        <f t="shared" ca="1" si="839"/>
        <v/>
      </c>
      <c r="HP173" s="37" t="e">
        <f t="shared" ca="1" si="907"/>
        <v>#N/A</v>
      </c>
      <c r="HQ173" s="3" t="str">
        <f t="shared" ca="1" si="845"/>
        <v xml:space="preserve"> </v>
      </c>
      <c r="HR173" s="3" t="str">
        <f t="shared" ca="1" si="846"/>
        <v/>
      </c>
      <c r="HS173" s="3" t="str">
        <f t="shared" ca="1" si="846"/>
        <v/>
      </c>
      <c r="HT173" s="3" t="str">
        <f t="shared" ca="1" si="846"/>
        <v/>
      </c>
      <c r="HU173" s="3" t="str">
        <f t="shared" ca="1" si="840"/>
        <v/>
      </c>
      <c r="HV173" s="3" t="str">
        <f t="shared" ca="1" si="840"/>
        <v/>
      </c>
      <c r="HW173" s="3" t="str">
        <f t="shared" ca="1" si="840"/>
        <v/>
      </c>
      <c r="HX173" s="3" t="str">
        <f t="shared" ca="1" si="840"/>
        <v/>
      </c>
      <c r="HY173" s="37" t="e">
        <f t="shared" ca="1" si="908"/>
        <v>#N/A</v>
      </c>
      <c r="IA173" s="3" t="e">
        <f t="shared" ca="1" si="921"/>
        <v>#NUM!</v>
      </c>
      <c r="IB173" s="3" t="e">
        <f t="shared" ca="1" si="828"/>
        <v>#NUM!</v>
      </c>
      <c r="IC173" s="2" t="e">
        <f t="shared" ca="1" si="802"/>
        <v>#NUM!</v>
      </c>
      <c r="ID173" s="37" t="e">
        <f t="shared" ca="1" si="909"/>
        <v>#NUM!</v>
      </c>
      <c r="IE173" s="3" t="e">
        <f t="shared" ca="1" si="922"/>
        <v>#NUM!</v>
      </c>
      <c r="IF173" s="3" t="e">
        <f t="shared" ca="1" si="923"/>
        <v>#NUM!</v>
      </c>
      <c r="IG173" s="2" t="e">
        <f t="shared" ca="1" si="805"/>
        <v>#NUM!</v>
      </c>
      <c r="IH173" s="37" t="e">
        <f t="shared" ca="1" si="910"/>
        <v>#NUM!</v>
      </c>
      <c r="II173" s="3" t="e">
        <f t="shared" si="806"/>
        <v>#N/A</v>
      </c>
      <c r="IJ173" s="3" t="e">
        <f t="shared" si="807"/>
        <v>#N/A</v>
      </c>
      <c r="IK173" s="3" t="e">
        <f t="shared" ca="1" si="857"/>
        <v>#N/A</v>
      </c>
      <c r="IL173" s="3" t="e">
        <f t="shared" ca="1" si="858"/>
        <v>#N/A</v>
      </c>
      <c r="IM173" s="3" t="e">
        <f t="shared" ca="1" si="858"/>
        <v>#N/A</v>
      </c>
      <c r="IN173" s="3" t="e">
        <f t="shared" ca="1" si="858"/>
        <v>#N/A</v>
      </c>
      <c r="IO173" s="3" t="e">
        <f t="shared" ca="1" si="851"/>
        <v>#N/A</v>
      </c>
      <c r="IP173" s="3" t="e">
        <f t="shared" ca="1" si="851"/>
        <v>#N/A</v>
      </c>
      <c r="IQ173" s="3" t="e">
        <f t="shared" ca="1" si="851"/>
        <v>#N/A</v>
      </c>
      <c r="IR173" s="3" t="e">
        <f t="shared" ca="1" si="851"/>
        <v>#N/A</v>
      </c>
      <c r="IS173" s="3" t="e">
        <f t="shared" ca="1" si="852"/>
        <v>#N/A</v>
      </c>
      <c r="IT173" s="3" t="e">
        <f t="shared" ca="1" si="852"/>
        <v>#N/A</v>
      </c>
      <c r="IU173" s="3" t="e">
        <f t="shared" ca="1" si="852"/>
        <v>#N/A</v>
      </c>
      <c r="IV173" s="3" t="e">
        <f t="shared" ca="1" si="852"/>
        <v>#N/A</v>
      </c>
      <c r="IW173" s="3" t="e">
        <f t="shared" ca="1" si="853"/>
        <v>#N/A</v>
      </c>
      <c r="IX173" s="3" t="e">
        <f t="shared" ca="1" si="853"/>
        <v>#N/A</v>
      </c>
      <c r="IY173" s="3" t="e">
        <f t="shared" ca="1" si="853"/>
        <v>#N/A</v>
      </c>
      <c r="IZ173" s="37" t="e">
        <f t="shared" ca="1" si="911"/>
        <v>#N/A</v>
      </c>
      <c r="JB173" s="3" t="str">
        <f t="shared" si="808"/>
        <v/>
      </c>
      <c r="JC173" s="55" t="e">
        <f t="shared" si="912"/>
        <v>#NUM!</v>
      </c>
      <c r="JD173" s="41" t="e">
        <f t="shared" si="809"/>
        <v>#NUM!</v>
      </c>
      <c r="JE173" s="41" t="e">
        <f t="shared" si="810"/>
        <v>#NUM!</v>
      </c>
      <c r="JF173" s="3" t="e">
        <f t="shared" si="811"/>
        <v>#NUM!</v>
      </c>
      <c r="JG173" s="41" t="e">
        <f t="shared" si="812"/>
        <v>#NUM!</v>
      </c>
      <c r="JH173" s="41" t="e">
        <f t="shared" si="813"/>
        <v>#NUM!</v>
      </c>
      <c r="JJ173" s="37" t="e">
        <f t="shared" si="814"/>
        <v>#NUM!</v>
      </c>
      <c r="JL173" s="3" t="e">
        <f t="shared" si="815"/>
        <v>#NUM!</v>
      </c>
      <c r="JM173" s="3" t="e">
        <f t="shared" ca="1" si="925"/>
        <v>#NUM!</v>
      </c>
      <c r="JP173" s="37" t="e">
        <f t="shared" ca="1" si="816"/>
        <v>#NUM!</v>
      </c>
      <c r="JR173" s="37" t="str">
        <f t="shared" si="817"/>
        <v/>
      </c>
      <c r="JS173" s="3" t="str">
        <f t="shared" si="818"/>
        <v/>
      </c>
      <c r="JT173" s="3" t="str">
        <f t="shared" ca="1" si="847"/>
        <v xml:space="preserve"> </v>
      </c>
      <c r="JU173" s="3" t="str">
        <f t="shared" ca="1" si="848"/>
        <v/>
      </c>
      <c r="JV173" s="3" t="str">
        <f t="shared" ca="1" si="848"/>
        <v/>
      </c>
      <c r="JW173" s="3" t="str">
        <f t="shared" ca="1" si="848"/>
        <v/>
      </c>
      <c r="JX173" s="3" t="str">
        <f t="shared" ca="1" si="841"/>
        <v/>
      </c>
      <c r="JY173" s="3" t="str">
        <f t="shared" ca="1" si="841"/>
        <v/>
      </c>
      <c r="JZ173" s="3" t="str">
        <f t="shared" ca="1" si="841"/>
        <v/>
      </c>
      <c r="KA173" s="3" t="str">
        <f t="shared" ca="1" si="841"/>
        <v/>
      </c>
      <c r="KB173" s="3" t="e">
        <f t="shared" ca="1" si="819"/>
        <v>#N/A</v>
      </c>
      <c r="KC173" s="3" t="str">
        <f t="shared" ca="1" si="849"/>
        <v xml:space="preserve"> </v>
      </c>
      <c r="KD173" s="3" t="str">
        <f t="shared" ca="1" si="850"/>
        <v/>
      </c>
      <c r="KE173" s="3" t="str">
        <f t="shared" ca="1" si="850"/>
        <v/>
      </c>
      <c r="KF173" s="3" t="str">
        <f t="shared" ca="1" si="850"/>
        <v/>
      </c>
      <c r="KG173" s="3" t="str">
        <f t="shared" ca="1" si="842"/>
        <v/>
      </c>
      <c r="KH173" s="3" t="str">
        <f t="shared" ca="1" si="842"/>
        <v/>
      </c>
      <c r="KI173" s="3" t="str">
        <f t="shared" ca="1" si="842"/>
        <v/>
      </c>
      <c r="KJ173" s="3" t="str">
        <f t="shared" ca="1" si="842"/>
        <v/>
      </c>
      <c r="KK173" s="3" t="e">
        <f t="shared" ca="1" si="820"/>
        <v>#N/A</v>
      </c>
      <c r="KU173" s="3" t="e">
        <f t="shared" si="821"/>
        <v>#NUM!</v>
      </c>
      <c r="KV173" s="3" t="e">
        <f t="shared" si="822"/>
        <v>#NUM!</v>
      </c>
      <c r="KW173" s="3" t="e">
        <f t="shared" ca="1" si="859"/>
        <v>#NUM!</v>
      </c>
      <c r="KX173" s="3" t="e">
        <f t="shared" ca="1" si="860"/>
        <v>#NUM!</v>
      </c>
      <c r="KY173" s="3" t="e">
        <f t="shared" ca="1" si="860"/>
        <v>#NUM!</v>
      </c>
      <c r="KZ173" s="3" t="e">
        <f t="shared" ca="1" si="860"/>
        <v>#NUM!</v>
      </c>
      <c r="LA173" s="3" t="e">
        <f t="shared" ca="1" si="854"/>
        <v>#NUM!</v>
      </c>
      <c r="LB173" s="3" t="e">
        <f t="shared" ca="1" si="854"/>
        <v>#NUM!</v>
      </c>
      <c r="LC173" s="3" t="e">
        <f t="shared" ca="1" si="854"/>
        <v>#NUM!</v>
      </c>
      <c r="LD173" s="3" t="e">
        <f t="shared" ca="1" si="854"/>
        <v>#NUM!</v>
      </c>
      <c r="LE173" s="3" t="e">
        <f t="shared" ca="1" si="855"/>
        <v>#NUM!</v>
      </c>
      <c r="LF173" s="3" t="e">
        <f t="shared" ca="1" si="855"/>
        <v>#NUM!</v>
      </c>
      <c r="LG173" s="3" t="e">
        <f t="shared" ca="1" si="855"/>
        <v>#NUM!</v>
      </c>
      <c r="LH173" s="3" t="e">
        <f t="shared" ca="1" si="855"/>
        <v>#NUM!</v>
      </c>
      <c r="LI173" s="3" t="e">
        <f t="shared" ca="1" si="856"/>
        <v>#NUM!</v>
      </c>
      <c r="LJ173" s="3" t="e">
        <f t="shared" ca="1" si="856"/>
        <v>#NUM!</v>
      </c>
      <c r="LK173" s="3" t="e">
        <f t="shared" ca="1" si="856"/>
        <v>#NUM!</v>
      </c>
      <c r="LL173" s="37" t="e">
        <f t="shared" ca="1" si="913"/>
        <v>#NUM!</v>
      </c>
    </row>
    <row r="174" spans="1:324" s="3" customFormat="1">
      <c r="A174" s="42" t="e">
        <f>IF(D174="","",Data!C182)</f>
        <v>#N/A</v>
      </c>
      <c r="B174" s="5" t="e">
        <f>IF(D174="","",Data!B182)</f>
        <v>#N/A</v>
      </c>
      <c r="C174" s="3">
        <v>166</v>
      </c>
      <c r="D174" s="3" t="e">
        <f>IF(Data!C182="", NA(), Data!C182)</f>
        <v>#N/A</v>
      </c>
      <c r="E174" s="3" t="str">
        <f>IF(Data!C182="", " ", Data!D182)</f>
        <v xml:space="preserve"> </v>
      </c>
      <c r="F174" s="3" t="str">
        <f>IF(E174=" "," ",Data!F$26)</f>
        <v xml:space="preserve"> </v>
      </c>
      <c r="G174" s="3" t="str">
        <f>IF($C174&lt;Data!$F$37,"x"," ")</f>
        <v xml:space="preserve"> </v>
      </c>
      <c r="H174" s="3" t="e">
        <f>IF(I174="",#REF!,I174)</f>
        <v>#N/A</v>
      </c>
      <c r="I174" s="2" t="e">
        <f t="shared" si="697"/>
        <v>#N/A</v>
      </c>
      <c r="J174" s="3" t="str">
        <f>IF(AND(Data!$F$37&lt;&gt;""),IF(AD174=$E174,1,""))</f>
        <v/>
      </c>
      <c r="K174" s="3">
        <f>IF(AND(Data!$F$40&lt;&gt;""),IF(AE174=$E174,2,""))</f>
        <v>2</v>
      </c>
      <c r="L174" s="3" t="str">
        <f>IF(AND(Data!$F$43&lt;&gt;""),IF(AF174=$E174,3,""))</f>
        <v/>
      </c>
      <c r="M174" s="3" t="str">
        <f>IF(AND(Data!$F$46&lt;&gt;""),IF(AG174=$E174,4,""))</f>
        <v/>
      </c>
      <c r="N174" s="3" t="str">
        <f>IF(AND(Data!$F$49&lt;&gt;""),IF(AH174=$E174,5,""))</f>
        <v/>
      </c>
      <c r="O174" s="3" t="str">
        <f>IF(AND(Calc!$LQ$3&lt;&gt;""),IF(AI174=$E174,6,""))</f>
        <v/>
      </c>
      <c r="P174" s="3">
        <f t="shared" si="698"/>
        <v>2</v>
      </c>
      <c r="Q174" s="3">
        <f t="shared" si="699"/>
        <v>2</v>
      </c>
      <c r="R174" s="3" t="str">
        <f t="shared" si="700"/>
        <v/>
      </c>
      <c r="S174" s="3" t="str">
        <f t="shared" si="701"/>
        <v/>
      </c>
      <c r="T174" s="3" t="str">
        <f t="shared" si="702"/>
        <v/>
      </c>
      <c r="U174" s="3">
        <f t="shared" si="703"/>
        <v>2</v>
      </c>
      <c r="V174" s="3">
        <f t="shared" si="704"/>
        <v>2</v>
      </c>
      <c r="W174" s="3" t="str">
        <f t="shared" si="705"/>
        <v/>
      </c>
      <c r="X174" s="3" t="str">
        <f t="shared" si="706"/>
        <v/>
      </c>
      <c r="Y174" s="3">
        <f t="shared" si="707"/>
        <v>2</v>
      </c>
      <c r="Z174" s="3">
        <f t="shared" si="708"/>
        <v>2</v>
      </c>
      <c r="AA174" s="3" t="str">
        <f t="shared" si="709"/>
        <v/>
      </c>
      <c r="AB174" s="3">
        <f t="shared" si="710"/>
        <v>2</v>
      </c>
      <c r="AC174" s="49">
        <f t="shared" si="711"/>
        <v>2</v>
      </c>
      <c r="AD174" s="3" t="str">
        <f>IF($C174&lt;Data!$F$37,E174,"")</f>
        <v/>
      </c>
      <c r="AE174" s="3" t="str">
        <f>IF(AND($C174&gt;=Data!$F$37),IF($C174&lt;Data!$F$40,E174,""))</f>
        <v xml:space="preserve"> </v>
      </c>
      <c r="AF174" s="3" t="b">
        <f>IF(AND($C174&gt;=Data!$F$40),IF($C174&lt;Data!$F$43,E174,""))</f>
        <v>0</v>
      </c>
      <c r="AG174" s="3" t="b">
        <f>IF(AND($C174&gt;=Data!$F$43),IF($C174&lt;Data!$F$46,E174,""))</f>
        <v>0</v>
      </c>
      <c r="AH174" s="3" t="b">
        <f>IF(AND($C174&gt;=Data!$F$46),IF($C174&lt;Data!$F$49,E174,""))</f>
        <v>0</v>
      </c>
      <c r="AI174" s="3" t="b">
        <f>IF(AND($C174&gt;=Data!$F$49),IF($C174&lt;=Calc!$LQ$3,E174,""))</f>
        <v>0</v>
      </c>
      <c r="AJ174" s="3" t="str">
        <f t="shared" si="863"/>
        <v xml:space="preserve"> </v>
      </c>
      <c r="AK174" s="3" t="str">
        <f t="shared" si="644"/>
        <v/>
      </c>
      <c r="AL174" s="3" t="e">
        <f t="shared" si="712"/>
        <v>#NUM!</v>
      </c>
      <c r="AM174" s="3" t="str">
        <f t="shared" si="713"/>
        <v/>
      </c>
      <c r="AN174" s="3" t="str">
        <f t="shared" si="714"/>
        <v/>
      </c>
      <c r="AO174" s="3" t="str">
        <f t="shared" si="715"/>
        <v/>
      </c>
      <c r="AP174" s="3" t="str">
        <f t="shared" si="716"/>
        <v/>
      </c>
      <c r="AQ174" s="3" t="e">
        <f t="shared" ref="AQ174:AQ208" si="926">IF(AK174&lt;&gt;"",AK174,AL174)</f>
        <v>#NUM!</v>
      </c>
      <c r="AR174" s="3" t="e">
        <f t="shared" ref="AR174:AR208" si="927">IF(AL174&lt;&gt;"",AL174,AM174)</f>
        <v>#NUM!</v>
      </c>
      <c r="AS174" s="3" t="str">
        <f t="shared" ref="AS174:AS208" si="928">IF(AM174&lt;&gt;"",AM174,AN174)</f>
        <v/>
      </c>
      <c r="AT174" s="3" t="str">
        <f t="shared" si="717"/>
        <v/>
      </c>
      <c r="AU174" s="3" t="str">
        <f t="shared" si="718"/>
        <v/>
      </c>
      <c r="AV174" s="3" t="e">
        <f t="shared" si="719"/>
        <v>#NUM!</v>
      </c>
      <c r="AW174" s="3" t="e">
        <f t="shared" si="720"/>
        <v>#NUM!</v>
      </c>
      <c r="AX174" s="3" t="str">
        <f t="shared" si="721"/>
        <v/>
      </c>
      <c r="AY174" s="3" t="str">
        <f t="shared" si="722"/>
        <v/>
      </c>
      <c r="AZ174" s="3" t="e">
        <f t="shared" si="723"/>
        <v>#NUM!</v>
      </c>
      <c r="BA174" s="3" t="e">
        <f t="shared" si="724"/>
        <v>#NUM!</v>
      </c>
      <c r="BB174" s="3" t="str">
        <f t="shared" si="725"/>
        <v/>
      </c>
      <c r="BC174" s="3" t="e">
        <f t="shared" si="726"/>
        <v>#NUM!</v>
      </c>
      <c r="BD174" s="3" t="e">
        <f t="shared" si="727"/>
        <v>#NUM!</v>
      </c>
      <c r="BE174" s="3" t="e">
        <f t="shared" si="728"/>
        <v>#NUM!</v>
      </c>
      <c r="BF174" s="9" t="e">
        <f t="shared" si="864"/>
        <v>#N/A</v>
      </c>
      <c r="BG174" s="3" t="e">
        <f t="shared" si="865"/>
        <v>#N/A</v>
      </c>
      <c r="BH174" s="3" t="e">
        <f t="shared" si="861"/>
        <v>#N/A</v>
      </c>
      <c r="BI174" s="3" t="e">
        <f t="shared" si="729"/>
        <v>#NUM!</v>
      </c>
      <c r="BJ174" s="44" t="str">
        <f t="shared" si="730"/>
        <v/>
      </c>
      <c r="BK174" s="52">
        <f t="shared" si="866"/>
        <v>2</v>
      </c>
      <c r="BL174" s="52" t="str">
        <f t="shared" ref="BL174:BL205" ca="1" si="929">IF(MAX(OFFSET(BK174,0,0,-8,1))=1, IF(MIN(OFFSET(BK174,0,0,-8,1))=0, IF(AND(G174=" ",OFFSET(G174,-7,0)="x"), " ", IF(SUMIF(OFFSET(BK174,0,0,-8,1), "&lt;2")&gt;5,1," ")), IF(AND(G174=" ", OFFSET(G174,-5,0)="x"), " ", IF(SUMIF(OFFSET(BK174,0,0,-6,1), "&lt;2")&gt;5,1," "))), " ")</f>
        <v xml:space="preserve"> </v>
      </c>
      <c r="BM174" s="52" t="str">
        <f t="shared" ca="1" si="836"/>
        <v xml:space="preserve"> </v>
      </c>
      <c r="BN174" s="52" t="str">
        <f t="shared" ca="1" si="836"/>
        <v xml:space="preserve"> </v>
      </c>
      <c r="BO174" s="52" t="str">
        <f t="shared" ca="1" si="836"/>
        <v xml:space="preserve"> </v>
      </c>
      <c r="BP174" s="52" t="str">
        <f t="shared" ca="1" si="831"/>
        <v xml:space="preserve"> </v>
      </c>
      <c r="BQ174" s="52" t="str">
        <f t="shared" ca="1" si="831"/>
        <v xml:space="preserve"> </v>
      </c>
      <c r="BR174" s="52" t="e">
        <f t="shared" ca="1" si="867"/>
        <v>#N/A</v>
      </c>
      <c r="BS174" s="52"/>
      <c r="BT174" s="3" t="str">
        <f t="shared" si="868"/>
        <v/>
      </c>
      <c r="BU174" s="3">
        <f t="shared" si="869"/>
        <v>0</v>
      </c>
      <c r="BV174" s="3">
        <f t="shared" si="731"/>
        <v>1</v>
      </c>
      <c r="BW174" s="3">
        <f t="shared" si="914"/>
        <v>0</v>
      </c>
      <c r="BX174" s="3" t="str">
        <f t="shared" ca="1" si="870"/>
        <v xml:space="preserve"> </v>
      </c>
      <c r="BY174" s="3" t="str">
        <f t="shared" ca="1" si="837"/>
        <v/>
      </c>
      <c r="BZ174" s="3" t="str">
        <f t="shared" ca="1" si="837"/>
        <v/>
      </c>
      <c r="CA174" s="3" t="str">
        <f t="shared" ca="1" si="837"/>
        <v/>
      </c>
      <c r="CB174" s="3" t="str">
        <f t="shared" ca="1" si="832"/>
        <v/>
      </c>
      <c r="CC174" s="3" t="str">
        <f t="shared" ca="1" si="832"/>
        <v/>
      </c>
      <c r="CD174" s="3" t="str">
        <f t="shared" ca="1" si="652"/>
        <v/>
      </c>
      <c r="CE174" s="3" t="str">
        <f t="shared" ca="1" si="871"/>
        <v/>
      </c>
      <c r="CF174" s="3" t="str">
        <f t="shared" si="872"/>
        <v/>
      </c>
      <c r="CG174" s="37" t="e">
        <f t="shared" ca="1" si="873"/>
        <v>#N/A</v>
      </c>
      <c r="CH174" s="3" t="str">
        <f t="shared" si="874"/>
        <v/>
      </c>
      <c r="CI174" s="3">
        <f t="shared" si="733"/>
        <v>0</v>
      </c>
      <c r="CJ174" s="3">
        <f t="shared" si="823"/>
        <v>1</v>
      </c>
      <c r="CK174" s="3">
        <f t="shared" si="915"/>
        <v>0</v>
      </c>
      <c r="CL174" s="3" t="str">
        <f t="shared" ca="1" si="875"/>
        <v xml:space="preserve"> </v>
      </c>
      <c r="CM174" s="3" t="str">
        <f t="shared" ca="1" si="838"/>
        <v/>
      </c>
      <c r="CN174" s="3" t="str">
        <f t="shared" ca="1" si="838"/>
        <v/>
      </c>
      <c r="CO174" s="3" t="str">
        <f t="shared" ca="1" si="838"/>
        <v/>
      </c>
      <c r="CP174" s="3" t="str">
        <f t="shared" ca="1" si="833"/>
        <v/>
      </c>
      <c r="CQ174" s="3" t="str">
        <f t="shared" ca="1" si="833"/>
        <v/>
      </c>
      <c r="CR174" s="3" t="str">
        <f t="shared" ca="1" si="735"/>
        <v/>
      </c>
      <c r="CS174" s="3" t="str">
        <f t="shared" ca="1" si="876"/>
        <v/>
      </c>
      <c r="CT174" s="3" t="str">
        <f t="shared" si="736"/>
        <v/>
      </c>
      <c r="CU174" s="37" t="e">
        <f t="shared" ca="1" si="737"/>
        <v>#N/A</v>
      </c>
      <c r="CW174" s="3" t="str">
        <f t="shared" ca="1" si="916"/>
        <v/>
      </c>
      <c r="CX174" s="3">
        <f t="shared" ca="1" si="824"/>
        <v>0</v>
      </c>
      <c r="CY174" s="2">
        <f t="shared" ca="1" si="739"/>
        <v>0</v>
      </c>
      <c r="CZ174" s="3" t="str">
        <f t="shared" ca="1" si="877"/>
        <v/>
      </c>
      <c r="DA174" s="3" t="str">
        <f t="shared" ca="1" si="878"/>
        <v/>
      </c>
      <c r="DB174" s="3" t="str">
        <f t="shared" ca="1" si="879"/>
        <v/>
      </c>
      <c r="DC174" s="3" t="str">
        <f t="shared" ca="1" si="880"/>
        <v/>
      </c>
      <c r="DD174" s="37" t="e">
        <f t="shared" ca="1" si="881"/>
        <v>#N/A</v>
      </c>
      <c r="DE174" s="3" t="str">
        <f t="shared" ca="1" si="917"/>
        <v/>
      </c>
      <c r="DF174" s="3">
        <f t="shared" ca="1" si="825"/>
        <v>0</v>
      </c>
      <c r="DG174" s="2">
        <f t="shared" ca="1" si="741"/>
        <v>0</v>
      </c>
      <c r="DH174" s="3" t="str">
        <f t="shared" ca="1" si="882"/>
        <v/>
      </c>
      <c r="DI174" s="3" t="str">
        <f t="shared" ca="1" si="862"/>
        <v/>
      </c>
      <c r="DJ174" s="3" t="str">
        <f t="shared" ca="1" si="883"/>
        <v/>
      </c>
      <c r="DK174" s="3" t="str">
        <f t="shared" ca="1" si="742"/>
        <v/>
      </c>
      <c r="DL174" s="37" t="e">
        <f t="shared" ca="1" si="884"/>
        <v>#N/A</v>
      </c>
      <c r="DN174" s="2" t="str">
        <f t="shared" si="667"/>
        <v xml:space="preserve"> </v>
      </c>
      <c r="DO174" s="3" t="str">
        <f t="shared" si="743"/>
        <v xml:space="preserve"> </v>
      </c>
      <c r="DP174" s="3" t="str">
        <f t="shared" si="744"/>
        <v xml:space="preserve"> </v>
      </c>
      <c r="DT174" s="37" t="e">
        <f t="shared" si="885"/>
        <v>#N/A</v>
      </c>
      <c r="DU174" s="7">
        <v>167</v>
      </c>
      <c r="DV174" s="7">
        <v>71</v>
      </c>
      <c r="DW174" s="7">
        <v>97</v>
      </c>
      <c r="DX174" s="7"/>
      <c r="DY174" s="7" t="e">
        <f t="shared" si="886"/>
        <v>#NUM!</v>
      </c>
      <c r="DZ174" s="7" t="e">
        <f t="shared" si="887"/>
        <v>#NUM!</v>
      </c>
      <c r="EA174" s="7" t="e">
        <f t="shared" si="888"/>
        <v>#NUM!</v>
      </c>
      <c r="EB174" s="7" t="e">
        <f t="shared" si="918"/>
        <v>#NUM!</v>
      </c>
      <c r="EC174" s="3" t="e">
        <f t="shared" si="889"/>
        <v>#NUM!</v>
      </c>
      <c r="ED174" s="3" t="str">
        <f t="shared" si="746"/>
        <v/>
      </c>
      <c r="EE174" s="3" t="e">
        <f t="shared" si="747"/>
        <v>#DIV/0!</v>
      </c>
      <c r="EF174" s="3" t="str">
        <f t="shared" si="748"/>
        <v/>
      </c>
      <c r="EG174" s="3" t="str">
        <f t="shared" si="749"/>
        <v/>
      </c>
      <c r="EH174" s="3" t="str">
        <f t="shared" si="750"/>
        <v/>
      </c>
      <c r="EI174" s="3" t="str">
        <f t="shared" si="751"/>
        <v/>
      </c>
      <c r="EJ174" s="3" t="e">
        <f t="shared" si="752"/>
        <v>#DIV/0!</v>
      </c>
      <c r="EK174" s="3" t="e">
        <f t="shared" si="753"/>
        <v>#DIV/0!</v>
      </c>
      <c r="EL174" s="3" t="str">
        <f t="shared" si="754"/>
        <v/>
      </c>
      <c r="EM174" s="3" t="str">
        <f t="shared" si="755"/>
        <v/>
      </c>
      <c r="EN174" s="3" t="str">
        <f t="shared" si="756"/>
        <v/>
      </c>
      <c r="EO174" s="3" t="e">
        <f t="shared" si="757"/>
        <v>#DIV/0!</v>
      </c>
      <c r="EP174" s="3" t="e">
        <f t="shared" si="758"/>
        <v>#DIV/0!</v>
      </c>
      <c r="EQ174" s="3" t="str">
        <f t="shared" si="759"/>
        <v/>
      </c>
      <c r="ER174" s="3" t="str">
        <f t="shared" si="760"/>
        <v/>
      </c>
      <c r="ES174" s="3" t="e">
        <f t="shared" si="761"/>
        <v>#DIV/0!</v>
      </c>
      <c r="ET174" s="3" t="e">
        <f t="shared" si="762"/>
        <v>#DIV/0!</v>
      </c>
      <c r="EU174" s="3" t="str">
        <f t="shared" si="763"/>
        <v/>
      </c>
      <c r="EV174" s="3" t="e">
        <f t="shared" si="764"/>
        <v>#DIV/0!</v>
      </c>
      <c r="EW174" s="3" t="e">
        <f t="shared" si="765"/>
        <v>#DIV/0!</v>
      </c>
      <c r="EX174" s="3" t="e">
        <f t="shared" si="766"/>
        <v>#NUM!</v>
      </c>
      <c r="EZ174" s="40">
        <f t="shared" si="890"/>
        <v>1</v>
      </c>
      <c r="FA174" s="9" t="e">
        <f t="shared" si="891"/>
        <v>#NUM!</v>
      </c>
      <c r="FB174" s="9" t="e">
        <f t="shared" si="892"/>
        <v>#N/A</v>
      </c>
      <c r="FC174" s="9" t="e">
        <f t="shared" si="893"/>
        <v>#N/A</v>
      </c>
      <c r="FD174" s="9" t="e">
        <f t="shared" si="894"/>
        <v>#N/A</v>
      </c>
      <c r="FE174" s="3" t="e">
        <f t="shared" si="767"/>
        <v>#NUM!</v>
      </c>
      <c r="FG174" s="3" t="str">
        <f t="shared" si="768"/>
        <v/>
      </c>
      <c r="FH174" s="3" t="e">
        <f t="shared" si="769"/>
        <v>#DIV/0!</v>
      </c>
      <c r="FI174" s="3" t="str">
        <f t="shared" si="770"/>
        <v/>
      </c>
      <c r="FJ174" s="3" t="str">
        <f t="shared" si="771"/>
        <v/>
      </c>
      <c r="FK174" s="3" t="str">
        <f t="shared" si="772"/>
        <v/>
      </c>
      <c r="FL174" s="3" t="str">
        <f t="shared" si="773"/>
        <v/>
      </c>
      <c r="FM174" s="3" t="e">
        <f t="shared" si="774"/>
        <v>#DIV/0!</v>
      </c>
      <c r="FN174" s="3" t="e">
        <f t="shared" si="775"/>
        <v>#DIV/0!</v>
      </c>
      <c r="FO174" s="3" t="str">
        <f t="shared" si="776"/>
        <v/>
      </c>
      <c r="FP174" s="3" t="str">
        <f t="shared" si="777"/>
        <v/>
      </c>
      <c r="FQ174" s="3" t="str">
        <f t="shared" si="778"/>
        <v/>
      </c>
      <c r="FR174" s="3" t="e">
        <f t="shared" si="779"/>
        <v>#DIV/0!</v>
      </c>
      <c r="FS174" s="3" t="e">
        <f t="shared" si="780"/>
        <v>#DIV/0!</v>
      </c>
      <c r="FT174" s="3" t="str">
        <f t="shared" si="781"/>
        <v/>
      </c>
      <c r="FU174" s="3" t="str">
        <f t="shared" si="782"/>
        <v/>
      </c>
      <c r="FV174" s="3" t="e">
        <f t="shared" si="783"/>
        <v>#DIV/0!</v>
      </c>
      <c r="FW174" s="3" t="e">
        <f t="shared" si="784"/>
        <v>#DIV/0!</v>
      </c>
      <c r="FX174" s="3" t="str">
        <f t="shared" si="785"/>
        <v/>
      </c>
      <c r="FY174" s="3" t="e">
        <f t="shared" si="786"/>
        <v>#DIV/0!</v>
      </c>
      <c r="FZ174" s="3" t="e">
        <f t="shared" si="787"/>
        <v>#DIV/0!</v>
      </c>
      <c r="GA174" s="3" t="e">
        <f t="shared" si="788"/>
        <v>#NUM!</v>
      </c>
      <c r="GB174" s="3" t="str">
        <f t="shared" si="789"/>
        <v/>
      </c>
      <c r="GC174" s="3" t="str">
        <f t="shared" si="790"/>
        <v/>
      </c>
      <c r="GD174" s="3" t="str">
        <f t="shared" si="791"/>
        <v/>
      </c>
      <c r="GE174" s="3" t="str">
        <f t="shared" si="792"/>
        <v/>
      </c>
      <c r="GF174" s="3" t="str">
        <f t="shared" si="793"/>
        <v/>
      </c>
      <c r="GG174" s="3" t="str">
        <f t="shared" si="794"/>
        <v/>
      </c>
      <c r="GI174" s="9" t="str">
        <f t="shared" si="826"/>
        <v/>
      </c>
      <c r="GJ174" s="9" t="str">
        <f t="shared" si="919"/>
        <v/>
      </c>
      <c r="GK174" s="9" t="str">
        <f t="shared" si="920"/>
        <v/>
      </c>
      <c r="GL174" s="41" t="e">
        <f t="shared" si="797"/>
        <v>#DIV/0!</v>
      </c>
      <c r="GM174" s="41" t="e">
        <f t="shared" si="798"/>
        <v>#DIV/0!</v>
      </c>
      <c r="GN174" s="41" t="e">
        <f t="shared" si="895"/>
        <v>#N/A</v>
      </c>
      <c r="GO174" s="41" t="e">
        <f t="shared" si="896"/>
        <v>#N/A</v>
      </c>
      <c r="GP174" s="3" t="e">
        <f t="shared" si="799"/>
        <v>#NUM!</v>
      </c>
      <c r="GQ174" s="55" t="e">
        <f t="shared" si="897"/>
        <v>#NUM!</v>
      </c>
      <c r="GR174" s="55" t="e">
        <f t="shared" si="898"/>
        <v>#NUM!</v>
      </c>
      <c r="GS174" s="3" t="e">
        <f t="shared" si="899"/>
        <v>#NUM!</v>
      </c>
      <c r="GT174" s="3" t="e">
        <f t="shared" si="900"/>
        <v>#NUM!</v>
      </c>
      <c r="GU174" s="3" t="e">
        <f t="shared" si="901"/>
        <v>#NUM!</v>
      </c>
      <c r="GV174" s="3" t="e">
        <f t="shared" si="902"/>
        <v>#NUM!</v>
      </c>
      <c r="GX174" s="37" t="e">
        <f t="shared" si="903"/>
        <v>#NUM!</v>
      </c>
      <c r="GZ174" s="3" t="e">
        <f t="shared" si="904"/>
        <v>#NUM!</v>
      </c>
      <c r="HA174" s="3" t="e">
        <f t="shared" ca="1" si="924"/>
        <v>#NUM!</v>
      </c>
      <c r="HB174" s="2" t="e">
        <f t="shared" ca="1" si="830"/>
        <v>#NUM!</v>
      </c>
      <c r="HC174" s="2" t="e">
        <f t="shared" ca="1" si="834"/>
        <v>#NUM!</v>
      </c>
      <c r="HD174" s="39" t="e">
        <f t="shared" ca="1" si="800"/>
        <v>#NUM!</v>
      </c>
      <c r="HF174" s="3" t="str">
        <f t="shared" si="905"/>
        <v/>
      </c>
      <c r="HG174" s="3" t="str">
        <f t="shared" si="906"/>
        <v/>
      </c>
      <c r="HH174" s="3" t="str">
        <f t="shared" ca="1" si="843"/>
        <v xml:space="preserve"> </v>
      </c>
      <c r="HI174" s="3" t="str">
        <f t="shared" ca="1" si="844"/>
        <v/>
      </c>
      <c r="HJ174" s="3" t="str">
        <f t="shared" ca="1" si="844"/>
        <v/>
      </c>
      <c r="HK174" s="3" t="str">
        <f t="shared" ca="1" si="844"/>
        <v/>
      </c>
      <c r="HL174" s="3" t="str">
        <f t="shared" ca="1" si="839"/>
        <v/>
      </c>
      <c r="HM174" s="3" t="str">
        <f t="shared" ca="1" si="839"/>
        <v/>
      </c>
      <c r="HN174" s="3" t="str">
        <f t="shared" ca="1" si="839"/>
        <v/>
      </c>
      <c r="HO174" s="3" t="str">
        <f t="shared" ca="1" si="839"/>
        <v/>
      </c>
      <c r="HP174" s="37" t="e">
        <f t="shared" ca="1" si="907"/>
        <v>#N/A</v>
      </c>
      <c r="HQ174" s="3" t="str">
        <f t="shared" ca="1" si="845"/>
        <v xml:space="preserve"> </v>
      </c>
      <c r="HR174" s="3" t="str">
        <f t="shared" ca="1" si="846"/>
        <v/>
      </c>
      <c r="HS174" s="3" t="str">
        <f t="shared" ca="1" si="846"/>
        <v/>
      </c>
      <c r="HT174" s="3" t="str">
        <f t="shared" ca="1" si="846"/>
        <v/>
      </c>
      <c r="HU174" s="3" t="str">
        <f t="shared" ca="1" si="840"/>
        <v/>
      </c>
      <c r="HV174" s="3" t="str">
        <f t="shared" ca="1" si="840"/>
        <v/>
      </c>
      <c r="HW174" s="3" t="str">
        <f t="shared" ca="1" si="840"/>
        <v/>
      </c>
      <c r="HX174" s="3" t="str">
        <f t="shared" ca="1" si="840"/>
        <v/>
      </c>
      <c r="HY174" s="37" t="e">
        <f t="shared" ca="1" si="908"/>
        <v>#N/A</v>
      </c>
      <c r="IA174" s="3" t="e">
        <f t="shared" ca="1" si="921"/>
        <v>#NUM!</v>
      </c>
      <c r="IB174" s="3" t="e">
        <f t="shared" ca="1" si="828"/>
        <v>#NUM!</v>
      </c>
      <c r="IC174" s="2" t="e">
        <f t="shared" ca="1" si="802"/>
        <v>#NUM!</v>
      </c>
      <c r="ID174" s="37" t="e">
        <f t="shared" ca="1" si="909"/>
        <v>#NUM!</v>
      </c>
      <c r="IE174" s="3" t="e">
        <f t="shared" ca="1" si="922"/>
        <v>#NUM!</v>
      </c>
      <c r="IF174" s="3" t="e">
        <f t="shared" ca="1" si="923"/>
        <v>#NUM!</v>
      </c>
      <c r="IG174" s="2" t="e">
        <f t="shared" ca="1" si="805"/>
        <v>#NUM!</v>
      </c>
      <c r="IH174" s="37" t="e">
        <f t="shared" ca="1" si="910"/>
        <v>#NUM!</v>
      </c>
      <c r="II174" s="3" t="e">
        <f t="shared" si="806"/>
        <v>#N/A</v>
      </c>
      <c r="IJ174" s="3" t="e">
        <f t="shared" si="807"/>
        <v>#N/A</v>
      </c>
      <c r="IK174" s="3" t="e">
        <f t="shared" ca="1" si="857"/>
        <v>#N/A</v>
      </c>
      <c r="IL174" s="3" t="e">
        <f t="shared" ca="1" si="858"/>
        <v>#N/A</v>
      </c>
      <c r="IM174" s="3" t="e">
        <f t="shared" ca="1" si="858"/>
        <v>#N/A</v>
      </c>
      <c r="IN174" s="3" t="e">
        <f t="shared" ca="1" si="858"/>
        <v>#N/A</v>
      </c>
      <c r="IO174" s="3" t="e">
        <f t="shared" ca="1" si="851"/>
        <v>#N/A</v>
      </c>
      <c r="IP174" s="3" t="e">
        <f t="shared" ca="1" si="851"/>
        <v>#N/A</v>
      </c>
      <c r="IQ174" s="3" t="e">
        <f t="shared" ca="1" si="851"/>
        <v>#N/A</v>
      </c>
      <c r="IR174" s="3" t="e">
        <f t="shared" ca="1" si="851"/>
        <v>#N/A</v>
      </c>
      <c r="IS174" s="3" t="e">
        <f t="shared" ca="1" si="852"/>
        <v>#N/A</v>
      </c>
      <c r="IT174" s="3" t="e">
        <f t="shared" ca="1" si="852"/>
        <v>#N/A</v>
      </c>
      <c r="IU174" s="3" t="e">
        <f t="shared" ca="1" si="852"/>
        <v>#N/A</v>
      </c>
      <c r="IV174" s="3" t="e">
        <f t="shared" ca="1" si="852"/>
        <v>#N/A</v>
      </c>
      <c r="IW174" s="3" t="e">
        <f t="shared" ca="1" si="853"/>
        <v>#N/A</v>
      </c>
      <c r="IX174" s="3" t="e">
        <f t="shared" ca="1" si="853"/>
        <v>#N/A</v>
      </c>
      <c r="IY174" s="3" t="e">
        <f t="shared" ca="1" si="853"/>
        <v>#N/A</v>
      </c>
      <c r="IZ174" s="37" t="e">
        <f t="shared" ca="1" si="911"/>
        <v>#N/A</v>
      </c>
      <c r="JB174" s="3" t="str">
        <f t="shared" si="808"/>
        <v/>
      </c>
      <c r="JC174" s="55" t="e">
        <f t="shared" si="912"/>
        <v>#NUM!</v>
      </c>
      <c r="JD174" s="41" t="e">
        <f t="shared" si="809"/>
        <v>#NUM!</v>
      </c>
      <c r="JE174" s="41" t="e">
        <f t="shared" si="810"/>
        <v>#NUM!</v>
      </c>
      <c r="JF174" s="3" t="e">
        <f t="shared" si="811"/>
        <v>#NUM!</v>
      </c>
      <c r="JG174" s="41" t="e">
        <f t="shared" si="812"/>
        <v>#NUM!</v>
      </c>
      <c r="JH174" s="41" t="e">
        <f t="shared" si="813"/>
        <v>#NUM!</v>
      </c>
      <c r="JJ174" s="37" t="e">
        <f t="shared" si="814"/>
        <v>#NUM!</v>
      </c>
      <c r="JL174" s="3" t="e">
        <f t="shared" si="815"/>
        <v>#NUM!</v>
      </c>
      <c r="JM174" s="3" t="e">
        <f t="shared" ca="1" si="925"/>
        <v>#NUM!</v>
      </c>
      <c r="JP174" s="37" t="e">
        <f t="shared" ca="1" si="816"/>
        <v>#NUM!</v>
      </c>
      <c r="JR174" s="37" t="str">
        <f t="shared" si="817"/>
        <v/>
      </c>
      <c r="JS174" s="3" t="str">
        <f t="shared" si="818"/>
        <v/>
      </c>
      <c r="JT174" s="3" t="str">
        <f t="shared" ca="1" si="847"/>
        <v xml:space="preserve"> </v>
      </c>
      <c r="JU174" s="3" t="str">
        <f t="shared" ca="1" si="848"/>
        <v/>
      </c>
      <c r="JV174" s="3" t="str">
        <f t="shared" ca="1" si="848"/>
        <v/>
      </c>
      <c r="JW174" s="3" t="str">
        <f t="shared" ca="1" si="848"/>
        <v/>
      </c>
      <c r="JX174" s="3" t="str">
        <f t="shared" ca="1" si="841"/>
        <v/>
      </c>
      <c r="JY174" s="3" t="str">
        <f t="shared" ca="1" si="841"/>
        <v/>
      </c>
      <c r="JZ174" s="3" t="str">
        <f t="shared" ca="1" si="841"/>
        <v/>
      </c>
      <c r="KA174" s="3" t="str">
        <f t="shared" ca="1" si="841"/>
        <v/>
      </c>
      <c r="KB174" s="3" t="e">
        <f t="shared" ca="1" si="819"/>
        <v>#N/A</v>
      </c>
      <c r="KC174" s="3" t="str">
        <f t="shared" ca="1" si="849"/>
        <v xml:space="preserve"> </v>
      </c>
      <c r="KD174" s="3" t="str">
        <f t="shared" ca="1" si="850"/>
        <v/>
      </c>
      <c r="KE174" s="3" t="str">
        <f t="shared" ca="1" si="850"/>
        <v/>
      </c>
      <c r="KF174" s="3" t="str">
        <f t="shared" ca="1" si="850"/>
        <v/>
      </c>
      <c r="KG174" s="3" t="str">
        <f t="shared" ca="1" si="842"/>
        <v/>
      </c>
      <c r="KH174" s="3" t="str">
        <f t="shared" ca="1" si="842"/>
        <v/>
      </c>
      <c r="KI174" s="3" t="str">
        <f t="shared" ca="1" si="842"/>
        <v/>
      </c>
      <c r="KJ174" s="3" t="str">
        <f t="shared" ca="1" si="842"/>
        <v/>
      </c>
      <c r="KK174" s="3" t="e">
        <f t="shared" ca="1" si="820"/>
        <v>#N/A</v>
      </c>
      <c r="KU174" s="3" t="e">
        <f t="shared" si="821"/>
        <v>#NUM!</v>
      </c>
      <c r="KV174" s="3" t="e">
        <f t="shared" si="822"/>
        <v>#NUM!</v>
      </c>
      <c r="KW174" s="3" t="e">
        <f t="shared" ca="1" si="859"/>
        <v>#NUM!</v>
      </c>
      <c r="KX174" s="3" t="e">
        <f t="shared" ca="1" si="860"/>
        <v>#NUM!</v>
      </c>
      <c r="KY174" s="3" t="e">
        <f t="shared" ca="1" si="860"/>
        <v>#NUM!</v>
      </c>
      <c r="KZ174" s="3" t="e">
        <f t="shared" ca="1" si="860"/>
        <v>#NUM!</v>
      </c>
      <c r="LA174" s="3" t="e">
        <f t="shared" ca="1" si="854"/>
        <v>#NUM!</v>
      </c>
      <c r="LB174" s="3" t="e">
        <f t="shared" ca="1" si="854"/>
        <v>#NUM!</v>
      </c>
      <c r="LC174" s="3" t="e">
        <f t="shared" ca="1" si="854"/>
        <v>#NUM!</v>
      </c>
      <c r="LD174" s="3" t="e">
        <f t="shared" ca="1" si="854"/>
        <v>#NUM!</v>
      </c>
      <c r="LE174" s="3" t="e">
        <f t="shared" ca="1" si="855"/>
        <v>#NUM!</v>
      </c>
      <c r="LF174" s="3" t="e">
        <f t="shared" ca="1" si="855"/>
        <v>#NUM!</v>
      </c>
      <c r="LG174" s="3" t="e">
        <f t="shared" ca="1" si="855"/>
        <v>#NUM!</v>
      </c>
      <c r="LH174" s="3" t="e">
        <f t="shared" ca="1" si="855"/>
        <v>#NUM!</v>
      </c>
      <c r="LI174" s="3" t="e">
        <f t="shared" ca="1" si="856"/>
        <v>#NUM!</v>
      </c>
      <c r="LJ174" s="3" t="e">
        <f t="shared" ca="1" si="856"/>
        <v>#NUM!</v>
      </c>
      <c r="LK174" s="3" t="e">
        <f t="shared" ca="1" si="856"/>
        <v>#NUM!</v>
      </c>
      <c r="LL174" s="37" t="e">
        <f t="shared" ca="1" si="913"/>
        <v>#NUM!</v>
      </c>
    </row>
    <row r="175" spans="1:324" s="3" customFormat="1">
      <c r="A175" s="42" t="e">
        <f>IF(D175="","",Data!C183)</f>
        <v>#N/A</v>
      </c>
      <c r="B175" s="5" t="e">
        <f>IF(D175="","",Data!B183)</f>
        <v>#N/A</v>
      </c>
      <c r="C175" s="3">
        <v>167</v>
      </c>
      <c r="D175" s="3" t="e">
        <f>IF(Data!C183="", NA(), Data!C183)</f>
        <v>#N/A</v>
      </c>
      <c r="E175" s="3" t="str">
        <f>IF(Data!C183="", " ", Data!D183)</f>
        <v xml:space="preserve"> </v>
      </c>
      <c r="F175" s="3" t="str">
        <f>IF(E175=" "," ",Data!F$26)</f>
        <v xml:space="preserve"> </v>
      </c>
      <c r="G175" s="3" t="str">
        <f>IF($C175&lt;Data!$F$37,"x"," ")</f>
        <v xml:space="preserve"> </v>
      </c>
      <c r="H175" s="3" t="e">
        <f>IF(I175="",#REF!,I175)</f>
        <v>#N/A</v>
      </c>
      <c r="I175" s="2" t="e">
        <f t="shared" si="697"/>
        <v>#N/A</v>
      </c>
      <c r="J175" s="3" t="str">
        <f>IF(AND(Data!$F$37&lt;&gt;""),IF(AD175=$E175,1,""))</f>
        <v/>
      </c>
      <c r="K175" s="3">
        <f>IF(AND(Data!$F$40&lt;&gt;""),IF(AE175=$E175,2,""))</f>
        <v>2</v>
      </c>
      <c r="L175" s="3" t="str">
        <f>IF(AND(Data!$F$43&lt;&gt;""),IF(AF175=$E175,3,""))</f>
        <v/>
      </c>
      <c r="M175" s="3" t="str">
        <f>IF(AND(Data!$F$46&lt;&gt;""),IF(AG175=$E175,4,""))</f>
        <v/>
      </c>
      <c r="N175" s="3" t="str">
        <f>IF(AND(Data!$F$49&lt;&gt;""),IF(AH175=$E175,5,""))</f>
        <v/>
      </c>
      <c r="O175" s="3" t="str">
        <f>IF(AND(Calc!$LQ$3&lt;&gt;""),IF(AI175=$E175,6,""))</f>
        <v/>
      </c>
      <c r="P175" s="3">
        <f t="shared" si="698"/>
        <v>2</v>
      </c>
      <c r="Q175" s="3">
        <f t="shared" si="699"/>
        <v>2</v>
      </c>
      <c r="R175" s="3" t="str">
        <f t="shared" si="700"/>
        <v/>
      </c>
      <c r="S175" s="3" t="str">
        <f t="shared" si="701"/>
        <v/>
      </c>
      <c r="T175" s="3" t="str">
        <f t="shared" si="702"/>
        <v/>
      </c>
      <c r="U175" s="3">
        <f t="shared" si="703"/>
        <v>2</v>
      </c>
      <c r="V175" s="3">
        <f t="shared" si="704"/>
        <v>2</v>
      </c>
      <c r="W175" s="3" t="str">
        <f t="shared" si="705"/>
        <v/>
      </c>
      <c r="X175" s="3" t="str">
        <f t="shared" si="706"/>
        <v/>
      </c>
      <c r="Y175" s="3">
        <f t="shared" si="707"/>
        <v>2</v>
      </c>
      <c r="Z175" s="3">
        <f t="shared" si="708"/>
        <v>2</v>
      </c>
      <c r="AA175" s="3" t="str">
        <f t="shared" si="709"/>
        <v/>
      </c>
      <c r="AB175" s="3">
        <f t="shared" si="710"/>
        <v>2</v>
      </c>
      <c r="AC175" s="49">
        <f t="shared" si="711"/>
        <v>2</v>
      </c>
      <c r="AD175" s="3" t="str">
        <f>IF($C175&lt;Data!$F$37,E175,"")</f>
        <v/>
      </c>
      <c r="AE175" s="3" t="str">
        <f>IF(AND($C175&gt;=Data!$F$37),IF($C175&lt;Data!$F$40,E175,""))</f>
        <v xml:space="preserve"> </v>
      </c>
      <c r="AF175" s="3" t="b">
        <f>IF(AND($C175&gt;=Data!$F$40),IF($C175&lt;Data!$F$43,E175,""))</f>
        <v>0</v>
      </c>
      <c r="AG175" s="3" t="b">
        <f>IF(AND($C175&gt;=Data!$F$43),IF($C175&lt;Data!$F$46,E175,""))</f>
        <v>0</v>
      </c>
      <c r="AH175" s="3" t="b">
        <f>IF(AND($C175&gt;=Data!$F$46),IF($C175&lt;Data!$F$49,E175,""))</f>
        <v>0</v>
      </c>
      <c r="AI175" s="3" t="b">
        <f>IF(AND($C175&gt;=Data!$F$49),IF($C175&lt;=Calc!$LQ$3,E175,""))</f>
        <v>0</v>
      </c>
      <c r="AJ175" s="3" t="str">
        <f t="shared" si="863"/>
        <v xml:space="preserve"> </v>
      </c>
      <c r="AK175" s="3" t="str">
        <f t="shared" si="644"/>
        <v/>
      </c>
      <c r="AL175" s="3" t="e">
        <f t="shared" si="712"/>
        <v>#NUM!</v>
      </c>
      <c r="AM175" s="3" t="str">
        <f t="shared" si="713"/>
        <v/>
      </c>
      <c r="AN175" s="3" t="str">
        <f t="shared" si="714"/>
        <v/>
      </c>
      <c r="AO175" s="3" t="str">
        <f t="shared" si="715"/>
        <v/>
      </c>
      <c r="AP175" s="3" t="str">
        <f t="shared" si="716"/>
        <v/>
      </c>
      <c r="AQ175" s="3" t="e">
        <f t="shared" si="926"/>
        <v>#NUM!</v>
      </c>
      <c r="AR175" s="3" t="e">
        <f t="shared" si="927"/>
        <v>#NUM!</v>
      </c>
      <c r="AS175" s="3" t="str">
        <f t="shared" si="928"/>
        <v/>
      </c>
      <c r="AT175" s="3" t="str">
        <f t="shared" si="717"/>
        <v/>
      </c>
      <c r="AU175" s="3" t="str">
        <f t="shared" si="718"/>
        <v/>
      </c>
      <c r="AV175" s="3" t="e">
        <f t="shared" si="719"/>
        <v>#NUM!</v>
      </c>
      <c r="AW175" s="3" t="e">
        <f t="shared" si="720"/>
        <v>#NUM!</v>
      </c>
      <c r="AX175" s="3" t="str">
        <f t="shared" si="721"/>
        <v/>
      </c>
      <c r="AY175" s="3" t="str">
        <f t="shared" si="722"/>
        <v/>
      </c>
      <c r="AZ175" s="3" t="e">
        <f t="shared" si="723"/>
        <v>#NUM!</v>
      </c>
      <c r="BA175" s="3" t="e">
        <f t="shared" si="724"/>
        <v>#NUM!</v>
      </c>
      <c r="BB175" s="3" t="str">
        <f t="shared" si="725"/>
        <v/>
      </c>
      <c r="BC175" s="3" t="e">
        <f t="shared" si="726"/>
        <v>#NUM!</v>
      </c>
      <c r="BD175" s="3" t="e">
        <f t="shared" si="727"/>
        <v>#NUM!</v>
      </c>
      <c r="BE175" s="3" t="e">
        <f t="shared" si="728"/>
        <v>#NUM!</v>
      </c>
      <c r="BF175" s="9" t="e">
        <f t="shared" si="864"/>
        <v>#N/A</v>
      </c>
      <c r="BG175" s="3" t="e">
        <f t="shared" si="865"/>
        <v>#N/A</v>
      </c>
      <c r="BH175" s="3" t="e">
        <f t="shared" si="861"/>
        <v>#N/A</v>
      </c>
      <c r="BI175" s="3" t="e">
        <f t="shared" si="729"/>
        <v>#NUM!</v>
      </c>
      <c r="BJ175" s="44" t="str">
        <f t="shared" si="730"/>
        <v/>
      </c>
      <c r="BK175" s="52">
        <f t="shared" si="866"/>
        <v>2</v>
      </c>
      <c r="BL175" s="52" t="str">
        <f t="shared" ca="1" si="929"/>
        <v xml:space="preserve"> </v>
      </c>
      <c r="BM175" s="52" t="str">
        <f t="shared" ca="1" si="836"/>
        <v xml:space="preserve"> </v>
      </c>
      <c r="BN175" s="52" t="str">
        <f t="shared" ca="1" si="836"/>
        <v xml:space="preserve"> </v>
      </c>
      <c r="BO175" s="52" t="str">
        <f t="shared" ca="1" si="836"/>
        <v xml:space="preserve"> </v>
      </c>
      <c r="BP175" s="52" t="str">
        <f t="shared" ca="1" si="831"/>
        <v xml:space="preserve"> </v>
      </c>
      <c r="BQ175" s="52" t="str">
        <f t="shared" ca="1" si="831"/>
        <v xml:space="preserve"> </v>
      </c>
      <c r="BR175" s="52" t="e">
        <f t="shared" ca="1" si="867"/>
        <v>#N/A</v>
      </c>
      <c r="BS175" s="52"/>
      <c r="BT175" s="3" t="str">
        <f t="shared" si="868"/>
        <v/>
      </c>
      <c r="BU175" s="3">
        <f t="shared" si="869"/>
        <v>0</v>
      </c>
      <c r="BV175" s="3">
        <f t="shared" si="731"/>
        <v>1</v>
      </c>
      <c r="BW175" s="3">
        <f t="shared" si="914"/>
        <v>0</v>
      </c>
      <c r="BX175" s="3" t="str">
        <f t="shared" ca="1" si="870"/>
        <v xml:space="preserve"> </v>
      </c>
      <c r="BY175" s="3" t="str">
        <f t="shared" ca="1" si="837"/>
        <v/>
      </c>
      <c r="BZ175" s="3" t="str">
        <f t="shared" ca="1" si="837"/>
        <v/>
      </c>
      <c r="CA175" s="3" t="str">
        <f t="shared" ca="1" si="837"/>
        <v/>
      </c>
      <c r="CB175" s="3" t="str">
        <f t="shared" ca="1" si="832"/>
        <v/>
      </c>
      <c r="CC175" s="3" t="str">
        <f t="shared" ca="1" si="832"/>
        <v/>
      </c>
      <c r="CD175" s="3" t="str">
        <f t="shared" ca="1" si="652"/>
        <v/>
      </c>
      <c r="CE175" s="3" t="str">
        <f t="shared" ca="1" si="871"/>
        <v/>
      </c>
      <c r="CF175" s="3" t="str">
        <f t="shared" si="872"/>
        <v/>
      </c>
      <c r="CG175" s="37" t="e">
        <f t="shared" ca="1" si="873"/>
        <v>#N/A</v>
      </c>
      <c r="CH175" s="3" t="str">
        <f t="shared" si="874"/>
        <v/>
      </c>
      <c r="CI175" s="3">
        <f t="shared" si="733"/>
        <v>0</v>
      </c>
      <c r="CJ175" s="3">
        <f t="shared" si="823"/>
        <v>1</v>
      </c>
      <c r="CK175" s="3">
        <f t="shared" si="915"/>
        <v>0</v>
      </c>
      <c r="CL175" s="3" t="str">
        <f t="shared" ca="1" si="875"/>
        <v xml:space="preserve"> </v>
      </c>
      <c r="CM175" s="3" t="str">
        <f t="shared" ca="1" si="838"/>
        <v/>
      </c>
      <c r="CN175" s="3" t="str">
        <f t="shared" ca="1" si="838"/>
        <v/>
      </c>
      <c r="CO175" s="3" t="str">
        <f t="shared" ca="1" si="838"/>
        <v/>
      </c>
      <c r="CP175" s="3" t="str">
        <f t="shared" ca="1" si="833"/>
        <v/>
      </c>
      <c r="CQ175" s="3" t="str">
        <f t="shared" ca="1" si="833"/>
        <v/>
      </c>
      <c r="CR175" s="3" t="str">
        <f t="shared" ca="1" si="735"/>
        <v/>
      </c>
      <c r="CS175" s="3" t="str">
        <f t="shared" ca="1" si="876"/>
        <v/>
      </c>
      <c r="CT175" s="3" t="str">
        <f t="shared" si="736"/>
        <v/>
      </c>
      <c r="CU175" s="37" t="e">
        <f t="shared" ca="1" si="737"/>
        <v>#N/A</v>
      </c>
      <c r="CW175" s="3" t="str">
        <f t="shared" ca="1" si="916"/>
        <v/>
      </c>
      <c r="CX175" s="3">
        <f t="shared" ca="1" si="824"/>
        <v>0</v>
      </c>
      <c r="CY175" s="2">
        <f t="shared" ca="1" si="739"/>
        <v>0</v>
      </c>
      <c r="CZ175" s="3" t="str">
        <f t="shared" ca="1" si="877"/>
        <v/>
      </c>
      <c r="DA175" s="3" t="str">
        <f t="shared" ca="1" si="878"/>
        <v/>
      </c>
      <c r="DB175" s="3" t="str">
        <f t="shared" ca="1" si="879"/>
        <v/>
      </c>
      <c r="DC175" s="3" t="str">
        <f t="shared" ca="1" si="880"/>
        <v/>
      </c>
      <c r="DD175" s="37" t="e">
        <f t="shared" ca="1" si="881"/>
        <v>#N/A</v>
      </c>
      <c r="DE175" s="3" t="str">
        <f t="shared" ca="1" si="917"/>
        <v/>
      </c>
      <c r="DF175" s="3">
        <f t="shared" ca="1" si="825"/>
        <v>0</v>
      </c>
      <c r="DG175" s="2">
        <f t="shared" ca="1" si="741"/>
        <v>0</v>
      </c>
      <c r="DH175" s="3" t="str">
        <f t="shared" ca="1" si="882"/>
        <v/>
      </c>
      <c r="DI175" s="3" t="str">
        <f t="shared" ca="1" si="862"/>
        <v/>
      </c>
      <c r="DJ175" s="3" t="str">
        <f t="shared" ca="1" si="883"/>
        <v/>
      </c>
      <c r="DK175" s="3" t="str">
        <f t="shared" ca="1" si="742"/>
        <v/>
      </c>
      <c r="DL175" s="37" t="e">
        <f t="shared" ca="1" si="884"/>
        <v>#N/A</v>
      </c>
      <c r="DN175" s="2" t="str">
        <f t="shared" si="667"/>
        <v xml:space="preserve"> </v>
      </c>
      <c r="DO175" s="3" t="str">
        <f t="shared" si="743"/>
        <v xml:space="preserve"> </v>
      </c>
      <c r="DP175" s="3" t="str">
        <f t="shared" si="744"/>
        <v xml:space="preserve"> </v>
      </c>
      <c r="DT175" s="37" t="e">
        <f t="shared" si="885"/>
        <v>#N/A</v>
      </c>
      <c r="DU175" s="7">
        <v>168</v>
      </c>
      <c r="DV175" s="7">
        <v>71</v>
      </c>
      <c r="DW175" s="7">
        <v>98</v>
      </c>
      <c r="DX175" s="7"/>
      <c r="DY175" s="7" t="e">
        <f t="shared" si="886"/>
        <v>#NUM!</v>
      </c>
      <c r="DZ175" s="7" t="e">
        <f t="shared" si="887"/>
        <v>#NUM!</v>
      </c>
      <c r="EA175" s="7" t="e">
        <f t="shared" si="888"/>
        <v>#NUM!</v>
      </c>
      <c r="EB175" s="7" t="e">
        <f t="shared" si="918"/>
        <v>#NUM!</v>
      </c>
      <c r="EC175" s="3" t="e">
        <f t="shared" si="889"/>
        <v>#NUM!</v>
      </c>
      <c r="ED175" s="3" t="str">
        <f t="shared" si="746"/>
        <v/>
      </c>
      <c r="EE175" s="3" t="e">
        <f t="shared" si="747"/>
        <v>#DIV/0!</v>
      </c>
      <c r="EF175" s="3" t="str">
        <f t="shared" si="748"/>
        <v/>
      </c>
      <c r="EG175" s="3" t="str">
        <f t="shared" si="749"/>
        <v/>
      </c>
      <c r="EH175" s="3" t="str">
        <f t="shared" si="750"/>
        <v/>
      </c>
      <c r="EI175" s="3" t="str">
        <f t="shared" si="751"/>
        <v/>
      </c>
      <c r="EJ175" s="3" t="e">
        <f t="shared" si="752"/>
        <v>#DIV/0!</v>
      </c>
      <c r="EK175" s="3" t="e">
        <f t="shared" si="753"/>
        <v>#DIV/0!</v>
      </c>
      <c r="EL175" s="3" t="str">
        <f t="shared" si="754"/>
        <v/>
      </c>
      <c r="EM175" s="3" t="str">
        <f t="shared" si="755"/>
        <v/>
      </c>
      <c r="EN175" s="3" t="str">
        <f t="shared" si="756"/>
        <v/>
      </c>
      <c r="EO175" s="3" t="e">
        <f t="shared" si="757"/>
        <v>#DIV/0!</v>
      </c>
      <c r="EP175" s="3" t="e">
        <f t="shared" si="758"/>
        <v>#DIV/0!</v>
      </c>
      <c r="EQ175" s="3" t="str">
        <f t="shared" si="759"/>
        <v/>
      </c>
      <c r="ER175" s="3" t="str">
        <f t="shared" si="760"/>
        <v/>
      </c>
      <c r="ES175" s="3" t="e">
        <f t="shared" si="761"/>
        <v>#DIV/0!</v>
      </c>
      <c r="ET175" s="3" t="e">
        <f t="shared" si="762"/>
        <v>#DIV/0!</v>
      </c>
      <c r="EU175" s="3" t="str">
        <f t="shared" si="763"/>
        <v/>
      </c>
      <c r="EV175" s="3" t="e">
        <f t="shared" si="764"/>
        <v>#DIV/0!</v>
      </c>
      <c r="EW175" s="3" t="e">
        <f t="shared" si="765"/>
        <v>#DIV/0!</v>
      </c>
      <c r="EX175" s="3" t="e">
        <f t="shared" si="766"/>
        <v>#NUM!</v>
      </c>
      <c r="EZ175" s="40">
        <f t="shared" si="890"/>
        <v>1</v>
      </c>
      <c r="FA175" s="9" t="e">
        <f t="shared" si="891"/>
        <v>#NUM!</v>
      </c>
      <c r="FB175" s="9" t="e">
        <f t="shared" si="892"/>
        <v>#N/A</v>
      </c>
      <c r="FC175" s="9" t="e">
        <f t="shared" si="893"/>
        <v>#N/A</v>
      </c>
      <c r="FD175" s="9" t="e">
        <f t="shared" si="894"/>
        <v>#N/A</v>
      </c>
      <c r="FE175" s="3" t="e">
        <f t="shared" si="767"/>
        <v>#NUM!</v>
      </c>
      <c r="FG175" s="3" t="str">
        <f t="shared" si="768"/>
        <v/>
      </c>
      <c r="FH175" s="3" t="e">
        <f t="shared" si="769"/>
        <v>#DIV/0!</v>
      </c>
      <c r="FI175" s="3" t="str">
        <f t="shared" si="770"/>
        <v/>
      </c>
      <c r="FJ175" s="3" t="str">
        <f t="shared" si="771"/>
        <v/>
      </c>
      <c r="FK175" s="3" t="str">
        <f t="shared" si="772"/>
        <v/>
      </c>
      <c r="FL175" s="3" t="str">
        <f t="shared" si="773"/>
        <v/>
      </c>
      <c r="FM175" s="3" t="e">
        <f t="shared" si="774"/>
        <v>#DIV/0!</v>
      </c>
      <c r="FN175" s="3" t="e">
        <f t="shared" si="775"/>
        <v>#DIV/0!</v>
      </c>
      <c r="FO175" s="3" t="str">
        <f t="shared" si="776"/>
        <v/>
      </c>
      <c r="FP175" s="3" t="str">
        <f t="shared" si="777"/>
        <v/>
      </c>
      <c r="FQ175" s="3" t="str">
        <f t="shared" si="778"/>
        <v/>
      </c>
      <c r="FR175" s="3" t="e">
        <f t="shared" si="779"/>
        <v>#DIV/0!</v>
      </c>
      <c r="FS175" s="3" t="e">
        <f t="shared" si="780"/>
        <v>#DIV/0!</v>
      </c>
      <c r="FT175" s="3" t="str">
        <f t="shared" si="781"/>
        <v/>
      </c>
      <c r="FU175" s="3" t="str">
        <f t="shared" si="782"/>
        <v/>
      </c>
      <c r="FV175" s="3" t="e">
        <f t="shared" si="783"/>
        <v>#DIV/0!</v>
      </c>
      <c r="FW175" s="3" t="e">
        <f t="shared" si="784"/>
        <v>#DIV/0!</v>
      </c>
      <c r="FX175" s="3" t="str">
        <f t="shared" si="785"/>
        <v/>
      </c>
      <c r="FY175" s="3" t="e">
        <f t="shared" si="786"/>
        <v>#DIV/0!</v>
      </c>
      <c r="FZ175" s="3" t="e">
        <f t="shared" si="787"/>
        <v>#DIV/0!</v>
      </c>
      <c r="GA175" s="3" t="e">
        <f t="shared" si="788"/>
        <v>#NUM!</v>
      </c>
      <c r="GB175" s="3" t="str">
        <f t="shared" si="789"/>
        <v/>
      </c>
      <c r="GC175" s="3" t="str">
        <f t="shared" si="790"/>
        <v/>
      </c>
      <c r="GD175" s="3" t="str">
        <f t="shared" si="791"/>
        <v/>
      </c>
      <c r="GE175" s="3" t="str">
        <f t="shared" si="792"/>
        <v/>
      </c>
      <c r="GF175" s="3" t="str">
        <f t="shared" si="793"/>
        <v/>
      </c>
      <c r="GG175" s="3" t="str">
        <f t="shared" si="794"/>
        <v/>
      </c>
      <c r="GI175" s="9" t="str">
        <f t="shared" si="826"/>
        <v/>
      </c>
      <c r="GJ175" s="9" t="str">
        <f t="shared" si="919"/>
        <v/>
      </c>
      <c r="GK175" s="9" t="str">
        <f t="shared" si="920"/>
        <v/>
      </c>
      <c r="GL175" s="41" t="e">
        <f t="shared" si="797"/>
        <v>#DIV/0!</v>
      </c>
      <c r="GM175" s="41" t="e">
        <f t="shared" si="798"/>
        <v>#DIV/0!</v>
      </c>
      <c r="GN175" s="41" t="e">
        <f t="shared" si="895"/>
        <v>#N/A</v>
      </c>
      <c r="GO175" s="41" t="e">
        <f t="shared" si="896"/>
        <v>#N/A</v>
      </c>
      <c r="GP175" s="3" t="e">
        <f t="shared" si="799"/>
        <v>#NUM!</v>
      </c>
      <c r="GQ175" s="55" t="e">
        <f t="shared" si="897"/>
        <v>#NUM!</v>
      </c>
      <c r="GR175" s="55" t="e">
        <f t="shared" si="898"/>
        <v>#NUM!</v>
      </c>
      <c r="GS175" s="3" t="e">
        <f t="shared" si="899"/>
        <v>#NUM!</v>
      </c>
      <c r="GT175" s="3" t="e">
        <f t="shared" si="900"/>
        <v>#NUM!</v>
      </c>
      <c r="GU175" s="3" t="e">
        <f t="shared" si="901"/>
        <v>#NUM!</v>
      </c>
      <c r="GV175" s="3" t="e">
        <f t="shared" si="902"/>
        <v>#NUM!</v>
      </c>
      <c r="GX175" s="37" t="e">
        <f t="shared" si="903"/>
        <v>#NUM!</v>
      </c>
      <c r="GZ175" s="3" t="e">
        <f t="shared" si="904"/>
        <v>#NUM!</v>
      </c>
      <c r="HA175" s="3" t="e">
        <f t="shared" ca="1" si="924"/>
        <v>#NUM!</v>
      </c>
      <c r="HB175" s="2" t="e">
        <f t="shared" ca="1" si="830"/>
        <v>#NUM!</v>
      </c>
      <c r="HC175" s="2" t="e">
        <f t="shared" ca="1" si="834"/>
        <v>#NUM!</v>
      </c>
      <c r="HD175" s="39" t="e">
        <f t="shared" ca="1" si="800"/>
        <v>#NUM!</v>
      </c>
      <c r="HF175" s="3" t="str">
        <f t="shared" si="905"/>
        <v/>
      </c>
      <c r="HG175" s="3" t="str">
        <f t="shared" si="906"/>
        <v/>
      </c>
      <c r="HH175" s="3" t="str">
        <f t="shared" ca="1" si="843"/>
        <v xml:space="preserve"> </v>
      </c>
      <c r="HI175" s="3" t="str">
        <f t="shared" ca="1" si="844"/>
        <v/>
      </c>
      <c r="HJ175" s="3" t="str">
        <f t="shared" ca="1" si="844"/>
        <v/>
      </c>
      <c r="HK175" s="3" t="str">
        <f t="shared" ca="1" si="844"/>
        <v/>
      </c>
      <c r="HL175" s="3" t="str">
        <f t="shared" ca="1" si="839"/>
        <v/>
      </c>
      <c r="HM175" s="3" t="str">
        <f t="shared" ca="1" si="839"/>
        <v/>
      </c>
      <c r="HN175" s="3" t="str">
        <f t="shared" ca="1" si="839"/>
        <v/>
      </c>
      <c r="HO175" s="3" t="str">
        <f t="shared" ca="1" si="839"/>
        <v/>
      </c>
      <c r="HP175" s="37" t="e">
        <f t="shared" ca="1" si="907"/>
        <v>#N/A</v>
      </c>
      <c r="HQ175" s="3" t="str">
        <f t="shared" ca="1" si="845"/>
        <v xml:space="preserve"> </v>
      </c>
      <c r="HR175" s="3" t="str">
        <f t="shared" ca="1" si="846"/>
        <v/>
      </c>
      <c r="HS175" s="3" t="str">
        <f t="shared" ca="1" si="846"/>
        <v/>
      </c>
      <c r="HT175" s="3" t="str">
        <f t="shared" ca="1" si="846"/>
        <v/>
      </c>
      <c r="HU175" s="3" t="str">
        <f t="shared" ca="1" si="840"/>
        <v/>
      </c>
      <c r="HV175" s="3" t="str">
        <f t="shared" ca="1" si="840"/>
        <v/>
      </c>
      <c r="HW175" s="3" t="str">
        <f t="shared" ca="1" si="840"/>
        <v/>
      </c>
      <c r="HX175" s="3" t="str">
        <f t="shared" ca="1" si="840"/>
        <v/>
      </c>
      <c r="HY175" s="37" t="e">
        <f t="shared" ca="1" si="908"/>
        <v>#N/A</v>
      </c>
      <c r="IA175" s="3" t="e">
        <f t="shared" ca="1" si="921"/>
        <v>#NUM!</v>
      </c>
      <c r="IB175" s="3" t="e">
        <f t="shared" ca="1" si="828"/>
        <v>#NUM!</v>
      </c>
      <c r="IC175" s="2" t="e">
        <f t="shared" ca="1" si="802"/>
        <v>#NUM!</v>
      </c>
      <c r="ID175" s="37" t="e">
        <f t="shared" ca="1" si="909"/>
        <v>#NUM!</v>
      </c>
      <c r="IE175" s="3" t="e">
        <f t="shared" ca="1" si="922"/>
        <v>#NUM!</v>
      </c>
      <c r="IF175" s="3" t="e">
        <f t="shared" ca="1" si="923"/>
        <v>#NUM!</v>
      </c>
      <c r="IG175" s="2" t="e">
        <f t="shared" ca="1" si="805"/>
        <v>#NUM!</v>
      </c>
      <c r="IH175" s="37" t="e">
        <f t="shared" ca="1" si="910"/>
        <v>#NUM!</v>
      </c>
      <c r="II175" s="3" t="e">
        <f t="shared" si="806"/>
        <v>#N/A</v>
      </c>
      <c r="IJ175" s="3" t="e">
        <f t="shared" si="807"/>
        <v>#N/A</v>
      </c>
      <c r="IK175" s="3" t="e">
        <f t="shared" ca="1" si="857"/>
        <v>#N/A</v>
      </c>
      <c r="IL175" s="3" t="e">
        <f t="shared" ca="1" si="858"/>
        <v>#N/A</v>
      </c>
      <c r="IM175" s="3" t="e">
        <f t="shared" ca="1" si="858"/>
        <v>#N/A</v>
      </c>
      <c r="IN175" s="3" t="e">
        <f t="shared" ca="1" si="858"/>
        <v>#N/A</v>
      </c>
      <c r="IO175" s="3" t="e">
        <f t="shared" ca="1" si="851"/>
        <v>#N/A</v>
      </c>
      <c r="IP175" s="3" t="e">
        <f t="shared" ca="1" si="851"/>
        <v>#N/A</v>
      </c>
      <c r="IQ175" s="3" t="e">
        <f t="shared" ca="1" si="851"/>
        <v>#N/A</v>
      </c>
      <c r="IR175" s="3" t="e">
        <f t="shared" ca="1" si="851"/>
        <v>#N/A</v>
      </c>
      <c r="IS175" s="3" t="e">
        <f t="shared" ca="1" si="852"/>
        <v>#N/A</v>
      </c>
      <c r="IT175" s="3" t="e">
        <f t="shared" ca="1" si="852"/>
        <v>#N/A</v>
      </c>
      <c r="IU175" s="3" t="e">
        <f t="shared" ca="1" si="852"/>
        <v>#N/A</v>
      </c>
      <c r="IV175" s="3" t="e">
        <f t="shared" ca="1" si="852"/>
        <v>#N/A</v>
      </c>
      <c r="IW175" s="3" t="e">
        <f t="shared" ca="1" si="853"/>
        <v>#N/A</v>
      </c>
      <c r="IX175" s="3" t="e">
        <f t="shared" ca="1" si="853"/>
        <v>#N/A</v>
      </c>
      <c r="IY175" s="3" t="e">
        <f t="shared" ca="1" si="853"/>
        <v>#N/A</v>
      </c>
      <c r="IZ175" s="37" t="e">
        <f t="shared" ca="1" si="911"/>
        <v>#N/A</v>
      </c>
      <c r="JB175" s="3" t="str">
        <f t="shared" si="808"/>
        <v/>
      </c>
      <c r="JC175" s="55" t="e">
        <f t="shared" si="912"/>
        <v>#NUM!</v>
      </c>
      <c r="JD175" s="41" t="e">
        <f t="shared" si="809"/>
        <v>#NUM!</v>
      </c>
      <c r="JE175" s="41" t="e">
        <f t="shared" si="810"/>
        <v>#NUM!</v>
      </c>
      <c r="JF175" s="3" t="e">
        <f t="shared" si="811"/>
        <v>#NUM!</v>
      </c>
      <c r="JG175" s="41" t="e">
        <f t="shared" si="812"/>
        <v>#NUM!</v>
      </c>
      <c r="JH175" s="41" t="e">
        <f t="shared" si="813"/>
        <v>#NUM!</v>
      </c>
      <c r="JJ175" s="37" t="e">
        <f t="shared" si="814"/>
        <v>#NUM!</v>
      </c>
      <c r="JL175" s="3" t="e">
        <f t="shared" si="815"/>
        <v>#NUM!</v>
      </c>
      <c r="JM175" s="3" t="e">
        <f t="shared" ca="1" si="925"/>
        <v>#NUM!</v>
      </c>
      <c r="JP175" s="37" t="e">
        <f t="shared" ca="1" si="816"/>
        <v>#NUM!</v>
      </c>
      <c r="JR175" s="37" t="str">
        <f t="shared" si="817"/>
        <v/>
      </c>
      <c r="JS175" s="3" t="str">
        <f t="shared" si="818"/>
        <v/>
      </c>
      <c r="JT175" s="3" t="str">
        <f t="shared" ca="1" si="847"/>
        <v xml:space="preserve"> </v>
      </c>
      <c r="JU175" s="3" t="str">
        <f t="shared" ca="1" si="848"/>
        <v/>
      </c>
      <c r="JV175" s="3" t="str">
        <f t="shared" ca="1" si="848"/>
        <v/>
      </c>
      <c r="JW175" s="3" t="str">
        <f t="shared" ca="1" si="848"/>
        <v/>
      </c>
      <c r="JX175" s="3" t="str">
        <f t="shared" ca="1" si="841"/>
        <v/>
      </c>
      <c r="JY175" s="3" t="str">
        <f t="shared" ca="1" si="841"/>
        <v/>
      </c>
      <c r="JZ175" s="3" t="str">
        <f t="shared" ca="1" si="841"/>
        <v/>
      </c>
      <c r="KA175" s="3" t="str">
        <f t="shared" ca="1" si="841"/>
        <v/>
      </c>
      <c r="KB175" s="3" t="e">
        <f t="shared" ca="1" si="819"/>
        <v>#N/A</v>
      </c>
      <c r="KC175" s="3" t="str">
        <f t="shared" ca="1" si="849"/>
        <v xml:space="preserve"> </v>
      </c>
      <c r="KD175" s="3" t="str">
        <f t="shared" ca="1" si="850"/>
        <v/>
      </c>
      <c r="KE175" s="3" t="str">
        <f t="shared" ca="1" si="850"/>
        <v/>
      </c>
      <c r="KF175" s="3" t="str">
        <f t="shared" ca="1" si="850"/>
        <v/>
      </c>
      <c r="KG175" s="3" t="str">
        <f t="shared" ca="1" si="842"/>
        <v/>
      </c>
      <c r="KH175" s="3" t="str">
        <f t="shared" ca="1" si="842"/>
        <v/>
      </c>
      <c r="KI175" s="3" t="str">
        <f t="shared" ca="1" si="842"/>
        <v/>
      </c>
      <c r="KJ175" s="3" t="str">
        <f t="shared" ca="1" si="842"/>
        <v/>
      </c>
      <c r="KK175" s="3" t="e">
        <f t="shared" ca="1" si="820"/>
        <v>#N/A</v>
      </c>
      <c r="KU175" s="3" t="e">
        <f t="shared" si="821"/>
        <v>#NUM!</v>
      </c>
      <c r="KV175" s="3" t="e">
        <f t="shared" si="822"/>
        <v>#NUM!</v>
      </c>
      <c r="KW175" s="3" t="e">
        <f t="shared" ca="1" si="859"/>
        <v>#NUM!</v>
      </c>
      <c r="KX175" s="3" t="e">
        <f t="shared" ca="1" si="860"/>
        <v>#NUM!</v>
      </c>
      <c r="KY175" s="3" t="e">
        <f t="shared" ca="1" si="860"/>
        <v>#NUM!</v>
      </c>
      <c r="KZ175" s="3" t="e">
        <f t="shared" ca="1" si="860"/>
        <v>#NUM!</v>
      </c>
      <c r="LA175" s="3" t="e">
        <f t="shared" ca="1" si="854"/>
        <v>#NUM!</v>
      </c>
      <c r="LB175" s="3" t="e">
        <f t="shared" ca="1" si="854"/>
        <v>#NUM!</v>
      </c>
      <c r="LC175" s="3" t="e">
        <f t="shared" ca="1" si="854"/>
        <v>#NUM!</v>
      </c>
      <c r="LD175" s="3" t="e">
        <f t="shared" ca="1" si="854"/>
        <v>#NUM!</v>
      </c>
      <c r="LE175" s="3" t="e">
        <f t="shared" ca="1" si="855"/>
        <v>#NUM!</v>
      </c>
      <c r="LF175" s="3" t="e">
        <f t="shared" ca="1" si="855"/>
        <v>#NUM!</v>
      </c>
      <c r="LG175" s="3" t="e">
        <f t="shared" ca="1" si="855"/>
        <v>#NUM!</v>
      </c>
      <c r="LH175" s="3" t="e">
        <f t="shared" ca="1" si="855"/>
        <v>#NUM!</v>
      </c>
      <c r="LI175" s="3" t="e">
        <f t="shared" ca="1" si="856"/>
        <v>#NUM!</v>
      </c>
      <c r="LJ175" s="3" t="e">
        <f t="shared" ca="1" si="856"/>
        <v>#NUM!</v>
      </c>
      <c r="LK175" s="3" t="e">
        <f t="shared" ca="1" si="856"/>
        <v>#NUM!</v>
      </c>
      <c r="LL175" s="37" t="e">
        <f t="shared" ca="1" si="913"/>
        <v>#NUM!</v>
      </c>
    </row>
    <row r="176" spans="1:324" s="3" customFormat="1">
      <c r="A176" s="42" t="e">
        <f>IF(D176="","",Data!C184)</f>
        <v>#N/A</v>
      </c>
      <c r="B176" s="5" t="e">
        <f>IF(D176="","",Data!B184)</f>
        <v>#N/A</v>
      </c>
      <c r="C176" s="3">
        <v>168</v>
      </c>
      <c r="D176" s="3" t="e">
        <f>IF(Data!C184="", NA(), Data!C184)</f>
        <v>#N/A</v>
      </c>
      <c r="E176" s="3" t="str">
        <f>IF(Data!C184="", " ", Data!D184)</f>
        <v xml:space="preserve"> </v>
      </c>
      <c r="F176" s="3" t="str">
        <f>IF(E176=" "," ",Data!F$26)</f>
        <v xml:space="preserve"> </v>
      </c>
      <c r="G176" s="3" t="str">
        <f>IF($C176&lt;Data!$F$37,"x"," ")</f>
        <v xml:space="preserve"> </v>
      </c>
      <c r="H176" s="3" t="e">
        <f>IF(I176="",#REF!,I176)</f>
        <v>#N/A</v>
      </c>
      <c r="I176" s="2" t="e">
        <f t="shared" si="697"/>
        <v>#N/A</v>
      </c>
      <c r="J176" s="3" t="str">
        <f>IF(AND(Data!$F$37&lt;&gt;""),IF(AD176=$E176,1,""))</f>
        <v/>
      </c>
      <c r="K176" s="3">
        <f>IF(AND(Data!$F$40&lt;&gt;""),IF(AE176=$E176,2,""))</f>
        <v>2</v>
      </c>
      <c r="L176" s="3" t="str">
        <f>IF(AND(Data!$F$43&lt;&gt;""),IF(AF176=$E176,3,""))</f>
        <v/>
      </c>
      <c r="M176" s="3" t="str">
        <f>IF(AND(Data!$F$46&lt;&gt;""),IF(AG176=$E176,4,""))</f>
        <v/>
      </c>
      <c r="N176" s="3" t="str">
        <f>IF(AND(Data!$F$49&lt;&gt;""),IF(AH176=$E176,5,""))</f>
        <v/>
      </c>
      <c r="O176" s="3" t="str">
        <f>IF(AND(Calc!$LQ$3&lt;&gt;""),IF(AI176=$E176,6,""))</f>
        <v/>
      </c>
      <c r="P176" s="3">
        <f t="shared" si="698"/>
        <v>2</v>
      </c>
      <c r="Q176" s="3">
        <f t="shared" si="699"/>
        <v>2</v>
      </c>
      <c r="R176" s="3" t="str">
        <f t="shared" si="700"/>
        <v/>
      </c>
      <c r="S176" s="3" t="str">
        <f t="shared" si="701"/>
        <v/>
      </c>
      <c r="T176" s="3" t="str">
        <f t="shared" si="702"/>
        <v/>
      </c>
      <c r="U176" s="3">
        <f t="shared" si="703"/>
        <v>2</v>
      </c>
      <c r="V176" s="3">
        <f t="shared" si="704"/>
        <v>2</v>
      </c>
      <c r="W176" s="3" t="str">
        <f t="shared" si="705"/>
        <v/>
      </c>
      <c r="X176" s="3" t="str">
        <f t="shared" si="706"/>
        <v/>
      </c>
      <c r="Y176" s="3">
        <f t="shared" si="707"/>
        <v>2</v>
      </c>
      <c r="Z176" s="3">
        <f t="shared" si="708"/>
        <v>2</v>
      </c>
      <c r="AA176" s="3" t="str">
        <f t="shared" si="709"/>
        <v/>
      </c>
      <c r="AB176" s="3">
        <f t="shared" si="710"/>
        <v>2</v>
      </c>
      <c r="AC176" s="49">
        <f t="shared" si="711"/>
        <v>2</v>
      </c>
      <c r="AD176" s="3" t="str">
        <f>IF($C176&lt;Data!$F$37,E176,"")</f>
        <v/>
      </c>
      <c r="AE176" s="3" t="str">
        <f>IF(AND($C176&gt;=Data!$F$37),IF($C176&lt;Data!$F$40,E176,""))</f>
        <v xml:space="preserve"> </v>
      </c>
      <c r="AF176" s="3" t="b">
        <f>IF(AND($C176&gt;=Data!$F$40),IF($C176&lt;Data!$F$43,E176,""))</f>
        <v>0</v>
      </c>
      <c r="AG176" s="3" t="b">
        <f>IF(AND($C176&gt;=Data!$F$43),IF($C176&lt;Data!$F$46,E176,""))</f>
        <v>0</v>
      </c>
      <c r="AH176" s="3" t="b">
        <f>IF(AND($C176&gt;=Data!$F$46),IF($C176&lt;Data!$F$49,E176,""))</f>
        <v>0</v>
      </c>
      <c r="AI176" s="3" t="b">
        <f>IF(AND($C176&gt;=Data!$F$49),IF($C176&lt;=Calc!$LQ$3,E176,""))</f>
        <v>0</v>
      </c>
      <c r="AJ176" s="3" t="str">
        <f t="shared" si="863"/>
        <v xml:space="preserve"> </v>
      </c>
      <c r="AK176" s="3" t="str">
        <f t="shared" si="644"/>
        <v/>
      </c>
      <c r="AL176" s="3" t="e">
        <f t="shared" si="712"/>
        <v>#NUM!</v>
      </c>
      <c r="AM176" s="3" t="str">
        <f t="shared" si="713"/>
        <v/>
      </c>
      <c r="AN176" s="3" t="str">
        <f t="shared" si="714"/>
        <v/>
      </c>
      <c r="AO176" s="3" t="str">
        <f t="shared" si="715"/>
        <v/>
      </c>
      <c r="AP176" s="3" t="str">
        <f t="shared" si="716"/>
        <v/>
      </c>
      <c r="AQ176" s="3" t="e">
        <f t="shared" si="926"/>
        <v>#NUM!</v>
      </c>
      <c r="AR176" s="3" t="e">
        <f t="shared" si="927"/>
        <v>#NUM!</v>
      </c>
      <c r="AS176" s="3" t="str">
        <f t="shared" si="928"/>
        <v/>
      </c>
      <c r="AT176" s="3" t="str">
        <f t="shared" si="717"/>
        <v/>
      </c>
      <c r="AU176" s="3" t="str">
        <f t="shared" si="718"/>
        <v/>
      </c>
      <c r="AV176" s="3" t="e">
        <f t="shared" si="719"/>
        <v>#NUM!</v>
      </c>
      <c r="AW176" s="3" t="e">
        <f t="shared" si="720"/>
        <v>#NUM!</v>
      </c>
      <c r="AX176" s="3" t="str">
        <f t="shared" si="721"/>
        <v/>
      </c>
      <c r="AY176" s="3" t="str">
        <f t="shared" si="722"/>
        <v/>
      </c>
      <c r="AZ176" s="3" t="e">
        <f t="shared" si="723"/>
        <v>#NUM!</v>
      </c>
      <c r="BA176" s="3" t="e">
        <f t="shared" si="724"/>
        <v>#NUM!</v>
      </c>
      <c r="BB176" s="3" t="str">
        <f t="shared" si="725"/>
        <v/>
      </c>
      <c r="BC176" s="3" t="e">
        <f t="shared" si="726"/>
        <v>#NUM!</v>
      </c>
      <c r="BD176" s="3" t="e">
        <f t="shared" si="727"/>
        <v>#NUM!</v>
      </c>
      <c r="BE176" s="3" t="e">
        <f t="shared" si="728"/>
        <v>#NUM!</v>
      </c>
      <c r="BF176" s="9" t="e">
        <f t="shared" si="864"/>
        <v>#N/A</v>
      </c>
      <c r="BG176" s="3" t="e">
        <f t="shared" si="865"/>
        <v>#N/A</v>
      </c>
      <c r="BH176" s="3" t="e">
        <f t="shared" si="861"/>
        <v>#N/A</v>
      </c>
      <c r="BI176" s="3" t="e">
        <f t="shared" si="729"/>
        <v>#NUM!</v>
      </c>
      <c r="BJ176" s="44" t="str">
        <f t="shared" si="730"/>
        <v/>
      </c>
      <c r="BK176" s="52">
        <f t="shared" si="866"/>
        <v>2</v>
      </c>
      <c r="BL176" s="52" t="str">
        <f t="shared" ca="1" si="929"/>
        <v xml:space="preserve"> </v>
      </c>
      <c r="BM176" s="52" t="str">
        <f t="shared" ca="1" si="836"/>
        <v xml:space="preserve"> </v>
      </c>
      <c r="BN176" s="52" t="str">
        <f t="shared" ca="1" si="836"/>
        <v xml:space="preserve"> </v>
      </c>
      <c r="BO176" s="52" t="str">
        <f t="shared" ca="1" si="836"/>
        <v xml:space="preserve"> </v>
      </c>
      <c r="BP176" s="52" t="str">
        <f t="shared" ca="1" si="831"/>
        <v xml:space="preserve"> </v>
      </c>
      <c r="BQ176" s="52" t="str">
        <f t="shared" ca="1" si="831"/>
        <v xml:space="preserve"> </v>
      </c>
      <c r="BR176" s="52" t="e">
        <f t="shared" ca="1" si="867"/>
        <v>#N/A</v>
      </c>
      <c r="BS176" s="52"/>
      <c r="BT176" s="3" t="str">
        <f t="shared" si="868"/>
        <v/>
      </c>
      <c r="BU176" s="3">
        <f t="shared" si="869"/>
        <v>0</v>
      </c>
      <c r="BV176" s="3">
        <f t="shared" si="731"/>
        <v>1</v>
      </c>
      <c r="BW176" s="3">
        <f t="shared" si="914"/>
        <v>0</v>
      </c>
      <c r="BX176" s="3" t="str">
        <f t="shared" ca="1" si="870"/>
        <v xml:space="preserve"> </v>
      </c>
      <c r="BY176" s="3" t="str">
        <f t="shared" ca="1" si="837"/>
        <v/>
      </c>
      <c r="BZ176" s="3" t="str">
        <f t="shared" ca="1" si="837"/>
        <v/>
      </c>
      <c r="CA176" s="3" t="str">
        <f t="shared" ca="1" si="837"/>
        <v/>
      </c>
      <c r="CB176" s="3" t="str">
        <f t="shared" ca="1" si="832"/>
        <v/>
      </c>
      <c r="CC176" s="3" t="str">
        <f t="shared" ca="1" si="832"/>
        <v/>
      </c>
      <c r="CD176" s="3" t="str">
        <f t="shared" ca="1" si="652"/>
        <v/>
      </c>
      <c r="CE176" s="3" t="str">
        <f t="shared" ca="1" si="871"/>
        <v/>
      </c>
      <c r="CF176" s="3" t="str">
        <f t="shared" si="872"/>
        <v/>
      </c>
      <c r="CG176" s="37" t="e">
        <f t="shared" ca="1" si="873"/>
        <v>#N/A</v>
      </c>
      <c r="CH176" s="3" t="str">
        <f t="shared" si="874"/>
        <v/>
      </c>
      <c r="CI176" s="3">
        <f t="shared" si="733"/>
        <v>0</v>
      </c>
      <c r="CJ176" s="3">
        <f t="shared" si="823"/>
        <v>1</v>
      </c>
      <c r="CK176" s="3">
        <f t="shared" si="915"/>
        <v>0</v>
      </c>
      <c r="CL176" s="3" t="str">
        <f t="shared" ca="1" si="875"/>
        <v xml:space="preserve"> </v>
      </c>
      <c r="CM176" s="3" t="str">
        <f t="shared" ca="1" si="838"/>
        <v/>
      </c>
      <c r="CN176" s="3" t="str">
        <f t="shared" ca="1" si="838"/>
        <v/>
      </c>
      <c r="CO176" s="3" t="str">
        <f t="shared" ca="1" si="838"/>
        <v/>
      </c>
      <c r="CP176" s="3" t="str">
        <f t="shared" ca="1" si="833"/>
        <v/>
      </c>
      <c r="CQ176" s="3" t="str">
        <f t="shared" ca="1" si="833"/>
        <v/>
      </c>
      <c r="CR176" s="3" t="str">
        <f t="shared" ca="1" si="735"/>
        <v/>
      </c>
      <c r="CS176" s="3" t="str">
        <f t="shared" ca="1" si="876"/>
        <v/>
      </c>
      <c r="CT176" s="3" t="str">
        <f t="shared" si="736"/>
        <v/>
      </c>
      <c r="CU176" s="37" t="e">
        <f t="shared" ca="1" si="737"/>
        <v>#N/A</v>
      </c>
      <c r="CW176" s="3" t="str">
        <f t="shared" ca="1" si="916"/>
        <v/>
      </c>
      <c r="CX176" s="3">
        <f t="shared" ca="1" si="824"/>
        <v>0</v>
      </c>
      <c r="CY176" s="2">
        <f t="shared" ca="1" si="739"/>
        <v>0</v>
      </c>
      <c r="CZ176" s="3" t="str">
        <f t="shared" ca="1" si="877"/>
        <v/>
      </c>
      <c r="DA176" s="3" t="str">
        <f t="shared" ca="1" si="878"/>
        <v/>
      </c>
      <c r="DB176" s="3" t="str">
        <f t="shared" ca="1" si="879"/>
        <v/>
      </c>
      <c r="DC176" s="3" t="str">
        <f t="shared" ca="1" si="880"/>
        <v/>
      </c>
      <c r="DD176" s="37" t="e">
        <f t="shared" ca="1" si="881"/>
        <v>#N/A</v>
      </c>
      <c r="DE176" s="3" t="str">
        <f t="shared" ca="1" si="917"/>
        <v/>
      </c>
      <c r="DF176" s="3">
        <f t="shared" ca="1" si="825"/>
        <v>0</v>
      </c>
      <c r="DG176" s="2">
        <f t="shared" ca="1" si="741"/>
        <v>0</v>
      </c>
      <c r="DH176" s="3" t="str">
        <f t="shared" ca="1" si="882"/>
        <v/>
      </c>
      <c r="DI176" s="3" t="str">
        <f t="shared" ca="1" si="862"/>
        <v/>
      </c>
      <c r="DJ176" s="3" t="str">
        <f t="shared" ca="1" si="883"/>
        <v/>
      </c>
      <c r="DK176" s="3" t="str">
        <f t="shared" ca="1" si="742"/>
        <v/>
      </c>
      <c r="DL176" s="37" t="e">
        <f t="shared" ca="1" si="884"/>
        <v>#N/A</v>
      </c>
      <c r="DN176" s="2" t="str">
        <f t="shared" si="667"/>
        <v xml:space="preserve"> </v>
      </c>
      <c r="DO176" s="3" t="str">
        <f t="shared" si="743"/>
        <v xml:space="preserve"> </v>
      </c>
      <c r="DP176" s="3" t="str">
        <f t="shared" si="744"/>
        <v xml:space="preserve"> </v>
      </c>
      <c r="DT176" s="37" t="e">
        <f t="shared" si="885"/>
        <v>#N/A</v>
      </c>
      <c r="DU176" s="7">
        <v>169</v>
      </c>
      <c r="DV176" s="7">
        <v>71</v>
      </c>
      <c r="DW176" s="7">
        <v>98</v>
      </c>
      <c r="DX176" s="7"/>
      <c r="DY176" s="7" t="e">
        <f t="shared" si="886"/>
        <v>#NUM!</v>
      </c>
      <c r="DZ176" s="7" t="e">
        <f t="shared" si="887"/>
        <v>#NUM!</v>
      </c>
      <c r="EA176" s="7" t="e">
        <f t="shared" si="888"/>
        <v>#NUM!</v>
      </c>
      <c r="EB176" s="7" t="e">
        <f t="shared" si="918"/>
        <v>#NUM!</v>
      </c>
      <c r="EC176" s="3" t="e">
        <f t="shared" si="889"/>
        <v>#NUM!</v>
      </c>
      <c r="ED176" s="3" t="str">
        <f t="shared" si="746"/>
        <v/>
      </c>
      <c r="EE176" s="3" t="e">
        <f t="shared" si="747"/>
        <v>#DIV/0!</v>
      </c>
      <c r="EF176" s="3" t="str">
        <f t="shared" si="748"/>
        <v/>
      </c>
      <c r="EG176" s="3" t="str">
        <f t="shared" si="749"/>
        <v/>
      </c>
      <c r="EH176" s="3" t="str">
        <f t="shared" si="750"/>
        <v/>
      </c>
      <c r="EI176" s="3" t="str">
        <f t="shared" si="751"/>
        <v/>
      </c>
      <c r="EJ176" s="3" t="e">
        <f t="shared" si="752"/>
        <v>#DIV/0!</v>
      </c>
      <c r="EK176" s="3" t="e">
        <f t="shared" si="753"/>
        <v>#DIV/0!</v>
      </c>
      <c r="EL176" s="3" t="str">
        <f t="shared" si="754"/>
        <v/>
      </c>
      <c r="EM176" s="3" t="str">
        <f t="shared" si="755"/>
        <v/>
      </c>
      <c r="EN176" s="3" t="str">
        <f t="shared" si="756"/>
        <v/>
      </c>
      <c r="EO176" s="3" t="e">
        <f t="shared" si="757"/>
        <v>#DIV/0!</v>
      </c>
      <c r="EP176" s="3" t="e">
        <f t="shared" si="758"/>
        <v>#DIV/0!</v>
      </c>
      <c r="EQ176" s="3" t="str">
        <f t="shared" si="759"/>
        <v/>
      </c>
      <c r="ER176" s="3" t="str">
        <f t="shared" si="760"/>
        <v/>
      </c>
      <c r="ES176" s="3" t="e">
        <f t="shared" si="761"/>
        <v>#DIV/0!</v>
      </c>
      <c r="ET176" s="3" t="e">
        <f t="shared" si="762"/>
        <v>#DIV/0!</v>
      </c>
      <c r="EU176" s="3" t="str">
        <f t="shared" si="763"/>
        <v/>
      </c>
      <c r="EV176" s="3" t="e">
        <f t="shared" si="764"/>
        <v>#DIV/0!</v>
      </c>
      <c r="EW176" s="3" t="e">
        <f t="shared" si="765"/>
        <v>#DIV/0!</v>
      </c>
      <c r="EX176" s="3" t="e">
        <f t="shared" si="766"/>
        <v>#NUM!</v>
      </c>
      <c r="EZ176" s="40">
        <f t="shared" si="890"/>
        <v>1</v>
      </c>
      <c r="FA176" s="9" t="e">
        <f t="shared" si="891"/>
        <v>#NUM!</v>
      </c>
      <c r="FB176" s="9" t="e">
        <f t="shared" si="892"/>
        <v>#N/A</v>
      </c>
      <c r="FC176" s="9" t="e">
        <f t="shared" si="893"/>
        <v>#N/A</v>
      </c>
      <c r="FD176" s="9" t="e">
        <f t="shared" si="894"/>
        <v>#N/A</v>
      </c>
      <c r="FE176" s="3" t="e">
        <f t="shared" si="767"/>
        <v>#NUM!</v>
      </c>
      <c r="FG176" s="3" t="str">
        <f t="shared" si="768"/>
        <v/>
      </c>
      <c r="FH176" s="3" t="e">
        <f t="shared" si="769"/>
        <v>#DIV/0!</v>
      </c>
      <c r="FI176" s="3" t="str">
        <f t="shared" si="770"/>
        <v/>
      </c>
      <c r="FJ176" s="3" t="str">
        <f t="shared" si="771"/>
        <v/>
      </c>
      <c r="FK176" s="3" t="str">
        <f t="shared" si="772"/>
        <v/>
      </c>
      <c r="FL176" s="3" t="str">
        <f t="shared" si="773"/>
        <v/>
      </c>
      <c r="FM176" s="3" t="e">
        <f t="shared" si="774"/>
        <v>#DIV/0!</v>
      </c>
      <c r="FN176" s="3" t="e">
        <f t="shared" si="775"/>
        <v>#DIV/0!</v>
      </c>
      <c r="FO176" s="3" t="str">
        <f t="shared" si="776"/>
        <v/>
      </c>
      <c r="FP176" s="3" t="str">
        <f t="shared" si="777"/>
        <v/>
      </c>
      <c r="FQ176" s="3" t="str">
        <f t="shared" si="778"/>
        <v/>
      </c>
      <c r="FR176" s="3" t="e">
        <f t="shared" si="779"/>
        <v>#DIV/0!</v>
      </c>
      <c r="FS176" s="3" t="e">
        <f t="shared" si="780"/>
        <v>#DIV/0!</v>
      </c>
      <c r="FT176" s="3" t="str">
        <f t="shared" si="781"/>
        <v/>
      </c>
      <c r="FU176" s="3" t="str">
        <f t="shared" si="782"/>
        <v/>
      </c>
      <c r="FV176" s="3" t="e">
        <f t="shared" si="783"/>
        <v>#DIV/0!</v>
      </c>
      <c r="FW176" s="3" t="e">
        <f t="shared" si="784"/>
        <v>#DIV/0!</v>
      </c>
      <c r="FX176" s="3" t="str">
        <f t="shared" si="785"/>
        <v/>
      </c>
      <c r="FY176" s="3" t="e">
        <f t="shared" si="786"/>
        <v>#DIV/0!</v>
      </c>
      <c r="FZ176" s="3" t="e">
        <f t="shared" si="787"/>
        <v>#DIV/0!</v>
      </c>
      <c r="GA176" s="3" t="e">
        <f t="shared" si="788"/>
        <v>#NUM!</v>
      </c>
      <c r="GB176" s="3" t="str">
        <f t="shared" si="789"/>
        <v/>
      </c>
      <c r="GC176" s="3" t="str">
        <f t="shared" si="790"/>
        <v/>
      </c>
      <c r="GD176" s="3" t="str">
        <f t="shared" si="791"/>
        <v/>
      </c>
      <c r="GE176" s="3" t="str">
        <f t="shared" si="792"/>
        <v/>
      </c>
      <c r="GF176" s="3" t="str">
        <f t="shared" si="793"/>
        <v/>
      </c>
      <c r="GG176" s="3" t="str">
        <f t="shared" si="794"/>
        <v/>
      </c>
      <c r="GI176" s="9" t="str">
        <f t="shared" si="826"/>
        <v/>
      </c>
      <c r="GJ176" s="9" t="str">
        <f t="shared" si="919"/>
        <v/>
      </c>
      <c r="GK176" s="9" t="str">
        <f t="shared" si="920"/>
        <v/>
      </c>
      <c r="GL176" s="41" t="e">
        <f t="shared" si="797"/>
        <v>#DIV/0!</v>
      </c>
      <c r="GM176" s="41" t="e">
        <f t="shared" si="798"/>
        <v>#DIV/0!</v>
      </c>
      <c r="GN176" s="41" t="e">
        <f t="shared" si="895"/>
        <v>#N/A</v>
      </c>
      <c r="GO176" s="41" t="e">
        <f t="shared" si="896"/>
        <v>#N/A</v>
      </c>
      <c r="GP176" s="3" t="e">
        <f t="shared" si="799"/>
        <v>#NUM!</v>
      </c>
      <c r="GQ176" s="55" t="e">
        <f t="shared" si="897"/>
        <v>#NUM!</v>
      </c>
      <c r="GR176" s="55" t="e">
        <f t="shared" si="898"/>
        <v>#NUM!</v>
      </c>
      <c r="GS176" s="3" t="e">
        <f t="shared" si="899"/>
        <v>#NUM!</v>
      </c>
      <c r="GT176" s="3" t="e">
        <f t="shared" si="900"/>
        <v>#NUM!</v>
      </c>
      <c r="GU176" s="3" t="e">
        <f t="shared" si="901"/>
        <v>#NUM!</v>
      </c>
      <c r="GV176" s="3" t="e">
        <f t="shared" si="902"/>
        <v>#NUM!</v>
      </c>
      <c r="GX176" s="37" t="e">
        <f t="shared" si="903"/>
        <v>#NUM!</v>
      </c>
      <c r="GZ176" s="3" t="e">
        <f t="shared" si="904"/>
        <v>#NUM!</v>
      </c>
      <c r="HA176" s="3" t="e">
        <f t="shared" ca="1" si="924"/>
        <v>#NUM!</v>
      </c>
      <c r="HB176" s="2" t="e">
        <f t="shared" ca="1" si="830"/>
        <v>#NUM!</v>
      </c>
      <c r="HC176" s="2" t="e">
        <f t="shared" ca="1" si="834"/>
        <v>#NUM!</v>
      </c>
      <c r="HD176" s="39" t="e">
        <f t="shared" ca="1" si="800"/>
        <v>#NUM!</v>
      </c>
      <c r="HF176" s="3" t="str">
        <f t="shared" si="905"/>
        <v/>
      </c>
      <c r="HG176" s="3" t="str">
        <f t="shared" si="906"/>
        <v/>
      </c>
      <c r="HH176" s="3" t="str">
        <f t="shared" ref="HH176:HH208" ca="1" si="930">IF(AND(G176=" ",OFFSET(G176,-7,0)="x"), " ", IF(SUM(OFFSET(HF176,0,0,-8,1))&gt;7,1," "))</f>
        <v xml:space="preserve"> </v>
      </c>
      <c r="HI176" s="3" t="str">
        <f t="shared" ca="1" si="844"/>
        <v/>
      </c>
      <c r="HJ176" s="3" t="str">
        <f t="shared" ca="1" si="844"/>
        <v/>
      </c>
      <c r="HK176" s="3" t="str">
        <f t="shared" ca="1" si="844"/>
        <v/>
      </c>
      <c r="HL176" s="3" t="str">
        <f t="shared" ca="1" si="839"/>
        <v/>
      </c>
      <c r="HM176" s="3" t="str">
        <f t="shared" ca="1" si="839"/>
        <v/>
      </c>
      <c r="HN176" s="3" t="str">
        <f t="shared" ca="1" si="839"/>
        <v/>
      </c>
      <c r="HO176" s="3" t="str">
        <f t="shared" ca="1" si="839"/>
        <v/>
      </c>
      <c r="HP176" s="37" t="e">
        <f t="shared" ca="1" si="907"/>
        <v>#N/A</v>
      </c>
      <c r="HQ176" s="3" t="str">
        <f t="shared" ref="HQ176:HQ208" ca="1" si="931">IF(AND(G176=" ",OFFSET(G176,-7,0)="x"), " ", IF(SUM(OFFSET(HG176,0,0,-8,1))&gt;7,1," "))</f>
        <v xml:space="preserve"> </v>
      </c>
      <c r="HR176" s="3" t="str">
        <f t="shared" ca="1" si="846"/>
        <v/>
      </c>
      <c r="HS176" s="3" t="str">
        <f t="shared" ca="1" si="846"/>
        <v/>
      </c>
      <c r="HT176" s="3" t="str">
        <f t="shared" ca="1" si="846"/>
        <v/>
      </c>
      <c r="HU176" s="3" t="str">
        <f t="shared" ca="1" si="840"/>
        <v/>
      </c>
      <c r="HV176" s="3" t="str">
        <f t="shared" ca="1" si="840"/>
        <v/>
      </c>
      <c r="HW176" s="3" t="str">
        <f t="shared" ca="1" si="840"/>
        <v/>
      </c>
      <c r="HX176" s="3" t="str">
        <f t="shared" ca="1" si="840"/>
        <v/>
      </c>
      <c r="HY176" s="37" t="e">
        <f t="shared" ca="1" si="908"/>
        <v>#N/A</v>
      </c>
      <c r="IA176" s="3" t="e">
        <f t="shared" ca="1" si="921"/>
        <v>#NUM!</v>
      </c>
      <c r="IB176" s="3" t="e">
        <f t="shared" ca="1" si="828"/>
        <v>#NUM!</v>
      </c>
      <c r="IC176" s="2" t="e">
        <f t="shared" ca="1" si="802"/>
        <v>#NUM!</v>
      </c>
      <c r="ID176" s="37" t="e">
        <f t="shared" ca="1" si="909"/>
        <v>#NUM!</v>
      </c>
      <c r="IE176" s="3" t="e">
        <f t="shared" ca="1" si="922"/>
        <v>#NUM!</v>
      </c>
      <c r="IF176" s="3" t="e">
        <f t="shared" ca="1" si="923"/>
        <v>#NUM!</v>
      </c>
      <c r="IG176" s="2" t="e">
        <f t="shared" ca="1" si="805"/>
        <v>#NUM!</v>
      </c>
      <c r="IH176" s="37" t="e">
        <f t="shared" ca="1" si="910"/>
        <v>#NUM!</v>
      </c>
      <c r="II176" s="3" t="e">
        <f t="shared" si="806"/>
        <v>#N/A</v>
      </c>
      <c r="IJ176" s="3" t="e">
        <f t="shared" si="807"/>
        <v>#N/A</v>
      </c>
      <c r="IK176" s="3" t="e">
        <f t="shared" ca="1" si="857"/>
        <v>#N/A</v>
      </c>
      <c r="IL176" s="3" t="e">
        <f t="shared" ca="1" si="858"/>
        <v>#N/A</v>
      </c>
      <c r="IM176" s="3" t="e">
        <f t="shared" ca="1" si="858"/>
        <v>#N/A</v>
      </c>
      <c r="IN176" s="3" t="e">
        <f t="shared" ca="1" si="858"/>
        <v>#N/A</v>
      </c>
      <c r="IO176" s="3" t="e">
        <f t="shared" ca="1" si="851"/>
        <v>#N/A</v>
      </c>
      <c r="IP176" s="3" t="e">
        <f t="shared" ca="1" si="851"/>
        <v>#N/A</v>
      </c>
      <c r="IQ176" s="3" t="e">
        <f t="shared" ca="1" si="851"/>
        <v>#N/A</v>
      </c>
      <c r="IR176" s="3" t="e">
        <f t="shared" ca="1" si="851"/>
        <v>#N/A</v>
      </c>
      <c r="IS176" s="3" t="e">
        <f t="shared" ca="1" si="852"/>
        <v>#N/A</v>
      </c>
      <c r="IT176" s="3" t="e">
        <f t="shared" ca="1" si="852"/>
        <v>#N/A</v>
      </c>
      <c r="IU176" s="3" t="e">
        <f t="shared" ca="1" si="852"/>
        <v>#N/A</v>
      </c>
      <c r="IV176" s="3" t="e">
        <f t="shared" ca="1" si="852"/>
        <v>#N/A</v>
      </c>
      <c r="IW176" s="3" t="e">
        <f t="shared" ca="1" si="853"/>
        <v>#N/A</v>
      </c>
      <c r="IX176" s="3" t="e">
        <f t="shared" ca="1" si="853"/>
        <v>#N/A</v>
      </c>
      <c r="IY176" s="3" t="e">
        <f t="shared" ca="1" si="853"/>
        <v>#N/A</v>
      </c>
      <c r="IZ176" s="37" t="e">
        <f t="shared" ca="1" si="911"/>
        <v>#N/A</v>
      </c>
      <c r="JB176" s="3" t="str">
        <f t="shared" si="808"/>
        <v/>
      </c>
      <c r="JC176" s="55" t="e">
        <f t="shared" si="912"/>
        <v>#NUM!</v>
      </c>
      <c r="JD176" s="41" t="e">
        <f t="shared" si="809"/>
        <v>#NUM!</v>
      </c>
      <c r="JE176" s="41" t="e">
        <f t="shared" si="810"/>
        <v>#NUM!</v>
      </c>
      <c r="JF176" s="3" t="e">
        <f t="shared" si="811"/>
        <v>#NUM!</v>
      </c>
      <c r="JG176" s="41" t="e">
        <f t="shared" si="812"/>
        <v>#NUM!</v>
      </c>
      <c r="JH176" s="41" t="e">
        <f t="shared" si="813"/>
        <v>#NUM!</v>
      </c>
      <c r="JJ176" s="37" t="e">
        <f t="shared" si="814"/>
        <v>#NUM!</v>
      </c>
      <c r="JL176" s="3" t="e">
        <f t="shared" si="815"/>
        <v>#NUM!</v>
      </c>
      <c r="JM176" s="3" t="e">
        <f t="shared" ca="1" si="925"/>
        <v>#NUM!</v>
      </c>
      <c r="JP176" s="37" t="e">
        <f t="shared" ca="1" si="816"/>
        <v>#NUM!</v>
      </c>
      <c r="JR176" s="37" t="str">
        <f t="shared" si="817"/>
        <v/>
      </c>
      <c r="JS176" s="3" t="str">
        <f t="shared" si="818"/>
        <v/>
      </c>
      <c r="JT176" s="3" t="str">
        <f t="shared" ref="JT176:JT207" ca="1" si="932">IF(AND(G176=" ",OFFSET(G176,-7,0)="x"), " ", IF(SUM(OFFSET(JS176,0,0,-8,1))&gt;7,1," "))</f>
        <v xml:space="preserve"> </v>
      </c>
      <c r="JU176" s="3" t="str">
        <f t="shared" ca="1" si="848"/>
        <v/>
      </c>
      <c r="JV176" s="3" t="str">
        <f t="shared" ca="1" si="848"/>
        <v/>
      </c>
      <c r="JW176" s="3" t="str">
        <f t="shared" ca="1" si="848"/>
        <v/>
      </c>
      <c r="JX176" s="3" t="str">
        <f t="shared" ca="1" si="841"/>
        <v/>
      </c>
      <c r="JY176" s="3" t="str">
        <f t="shared" ca="1" si="841"/>
        <v/>
      </c>
      <c r="JZ176" s="3" t="str">
        <f t="shared" ca="1" si="841"/>
        <v/>
      </c>
      <c r="KA176" s="3" t="str">
        <f t="shared" ca="1" si="841"/>
        <v/>
      </c>
      <c r="KB176" s="3" t="e">
        <f t="shared" ca="1" si="819"/>
        <v>#N/A</v>
      </c>
      <c r="KC176" s="3" t="str">
        <f t="shared" ref="KC176:KC208" ca="1" si="933">IF(AND(G176=" ",OFFSET(G176,-7,0)="x"), " ", IF(SUM(OFFSET(JS176,0,0,-8,1))&gt;7,1," "))</f>
        <v xml:space="preserve"> </v>
      </c>
      <c r="KD176" s="3" t="str">
        <f t="shared" ca="1" si="850"/>
        <v/>
      </c>
      <c r="KE176" s="3" t="str">
        <f t="shared" ca="1" si="850"/>
        <v/>
      </c>
      <c r="KF176" s="3" t="str">
        <f t="shared" ca="1" si="850"/>
        <v/>
      </c>
      <c r="KG176" s="3" t="str">
        <f t="shared" ca="1" si="842"/>
        <v/>
      </c>
      <c r="KH176" s="3" t="str">
        <f t="shared" ca="1" si="842"/>
        <v/>
      </c>
      <c r="KI176" s="3" t="str">
        <f t="shared" ca="1" si="842"/>
        <v/>
      </c>
      <c r="KJ176" s="3" t="str">
        <f t="shared" ca="1" si="842"/>
        <v/>
      </c>
      <c r="KK176" s="3" t="e">
        <f t="shared" ca="1" si="820"/>
        <v>#N/A</v>
      </c>
      <c r="KU176" s="3" t="e">
        <f t="shared" si="821"/>
        <v>#NUM!</v>
      </c>
      <c r="KV176" s="3" t="e">
        <f t="shared" si="822"/>
        <v>#NUM!</v>
      </c>
      <c r="KW176" s="3" t="e">
        <f t="shared" ca="1" si="859"/>
        <v>#NUM!</v>
      </c>
      <c r="KX176" s="3" t="e">
        <f t="shared" ca="1" si="860"/>
        <v>#NUM!</v>
      </c>
      <c r="KY176" s="3" t="e">
        <f t="shared" ca="1" si="860"/>
        <v>#NUM!</v>
      </c>
      <c r="KZ176" s="3" t="e">
        <f t="shared" ca="1" si="860"/>
        <v>#NUM!</v>
      </c>
      <c r="LA176" s="3" t="e">
        <f t="shared" ca="1" si="854"/>
        <v>#NUM!</v>
      </c>
      <c r="LB176" s="3" t="e">
        <f t="shared" ca="1" si="854"/>
        <v>#NUM!</v>
      </c>
      <c r="LC176" s="3" t="e">
        <f t="shared" ca="1" si="854"/>
        <v>#NUM!</v>
      </c>
      <c r="LD176" s="3" t="e">
        <f t="shared" ca="1" si="854"/>
        <v>#NUM!</v>
      </c>
      <c r="LE176" s="3" t="e">
        <f t="shared" ca="1" si="855"/>
        <v>#NUM!</v>
      </c>
      <c r="LF176" s="3" t="e">
        <f t="shared" ca="1" si="855"/>
        <v>#NUM!</v>
      </c>
      <c r="LG176" s="3" t="e">
        <f t="shared" ca="1" si="855"/>
        <v>#NUM!</v>
      </c>
      <c r="LH176" s="3" t="e">
        <f t="shared" ca="1" si="855"/>
        <v>#NUM!</v>
      </c>
      <c r="LI176" s="3" t="e">
        <f t="shared" ca="1" si="856"/>
        <v>#NUM!</v>
      </c>
      <c r="LJ176" s="3" t="e">
        <f t="shared" ca="1" si="856"/>
        <v>#NUM!</v>
      </c>
      <c r="LK176" s="3" t="e">
        <f t="shared" ca="1" si="856"/>
        <v>#NUM!</v>
      </c>
      <c r="LL176" s="37" t="e">
        <f t="shared" ca="1" si="913"/>
        <v>#NUM!</v>
      </c>
    </row>
    <row r="177" spans="1:324" s="3" customFormat="1">
      <c r="A177" s="42" t="e">
        <f>IF(D177="","",Data!C185)</f>
        <v>#N/A</v>
      </c>
      <c r="B177" s="5" t="e">
        <f>IF(D177="","",Data!B185)</f>
        <v>#N/A</v>
      </c>
      <c r="C177" s="3">
        <v>169</v>
      </c>
      <c r="D177" s="3" t="e">
        <f>IF(Data!C185="", NA(), Data!C185)</f>
        <v>#N/A</v>
      </c>
      <c r="E177" s="3" t="str">
        <f>IF(Data!C185="", " ", Data!D185)</f>
        <v xml:space="preserve"> </v>
      </c>
      <c r="F177" s="3" t="str">
        <f>IF(E177=" "," ",Data!F$26)</f>
        <v xml:space="preserve"> </v>
      </c>
      <c r="G177" s="3" t="str">
        <f>IF($C177&lt;Data!$F$37,"x"," ")</f>
        <v xml:space="preserve"> </v>
      </c>
      <c r="H177" s="3" t="e">
        <f>IF(I177="",#REF!,I177)</f>
        <v>#N/A</v>
      </c>
      <c r="I177" s="2" t="e">
        <f t="shared" si="697"/>
        <v>#N/A</v>
      </c>
      <c r="J177" s="3" t="str">
        <f>IF(AND(Data!$F$37&lt;&gt;""),IF(AD177=$E177,1,""))</f>
        <v/>
      </c>
      <c r="K177" s="3">
        <f>IF(AND(Data!$F$40&lt;&gt;""),IF(AE177=$E177,2,""))</f>
        <v>2</v>
      </c>
      <c r="L177" s="3" t="str">
        <f>IF(AND(Data!$F$43&lt;&gt;""),IF(AF177=$E177,3,""))</f>
        <v/>
      </c>
      <c r="M177" s="3" t="str">
        <f>IF(AND(Data!$F$46&lt;&gt;""),IF(AG177=$E177,4,""))</f>
        <v/>
      </c>
      <c r="N177" s="3" t="str">
        <f>IF(AND(Data!$F$49&lt;&gt;""),IF(AH177=$E177,5,""))</f>
        <v/>
      </c>
      <c r="O177" s="3" t="str">
        <f>IF(AND(Calc!$LQ$3&lt;&gt;""),IF(AI177=$E177,6,""))</f>
        <v/>
      </c>
      <c r="P177" s="3">
        <f t="shared" si="698"/>
        <v>2</v>
      </c>
      <c r="Q177" s="3">
        <f t="shared" si="699"/>
        <v>2</v>
      </c>
      <c r="R177" s="3" t="str">
        <f t="shared" si="700"/>
        <v/>
      </c>
      <c r="S177" s="3" t="str">
        <f t="shared" si="701"/>
        <v/>
      </c>
      <c r="T177" s="3" t="str">
        <f t="shared" si="702"/>
        <v/>
      </c>
      <c r="U177" s="3">
        <f t="shared" si="703"/>
        <v>2</v>
      </c>
      <c r="V177" s="3">
        <f t="shared" si="704"/>
        <v>2</v>
      </c>
      <c r="W177" s="3" t="str">
        <f t="shared" si="705"/>
        <v/>
      </c>
      <c r="X177" s="3" t="str">
        <f t="shared" si="706"/>
        <v/>
      </c>
      <c r="Y177" s="3">
        <f t="shared" si="707"/>
        <v>2</v>
      </c>
      <c r="Z177" s="3">
        <f t="shared" si="708"/>
        <v>2</v>
      </c>
      <c r="AA177" s="3" t="str">
        <f t="shared" si="709"/>
        <v/>
      </c>
      <c r="AB177" s="3">
        <f t="shared" si="710"/>
        <v>2</v>
      </c>
      <c r="AC177" s="49">
        <f t="shared" si="711"/>
        <v>2</v>
      </c>
      <c r="AD177" s="3" t="str">
        <f>IF($C177&lt;Data!$F$37,E177,"")</f>
        <v/>
      </c>
      <c r="AE177" s="3" t="str">
        <f>IF(AND($C177&gt;=Data!$F$37),IF($C177&lt;Data!$F$40,E177,""))</f>
        <v xml:space="preserve"> </v>
      </c>
      <c r="AF177" s="3" t="b">
        <f>IF(AND($C177&gt;=Data!$F$40),IF($C177&lt;Data!$F$43,E177,""))</f>
        <v>0</v>
      </c>
      <c r="AG177" s="3" t="b">
        <f>IF(AND($C177&gt;=Data!$F$43),IF($C177&lt;Data!$F$46,E177,""))</f>
        <v>0</v>
      </c>
      <c r="AH177" s="3" t="b">
        <f>IF(AND($C177&gt;=Data!$F$46),IF($C177&lt;Data!$F$49,E177,""))</f>
        <v>0</v>
      </c>
      <c r="AI177" s="3" t="b">
        <f>IF(AND($C177&gt;=Data!$F$49),IF($C177&lt;=Calc!$LQ$3,E177,""))</f>
        <v>0</v>
      </c>
      <c r="AJ177" s="3" t="str">
        <f t="shared" si="863"/>
        <v xml:space="preserve"> </v>
      </c>
      <c r="AK177" s="3" t="str">
        <f t="shared" si="644"/>
        <v/>
      </c>
      <c r="AL177" s="3" t="e">
        <f t="shared" si="712"/>
        <v>#NUM!</v>
      </c>
      <c r="AM177" s="3" t="str">
        <f t="shared" si="713"/>
        <v/>
      </c>
      <c r="AN177" s="3" t="str">
        <f t="shared" si="714"/>
        <v/>
      </c>
      <c r="AO177" s="3" t="str">
        <f t="shared" si="715"/>
        <v/>
      </c>
      <c r="AP177" s="3" t="str">
        <f t="shared" si="716"/>
        <v/>
      </c>
      <c r="AQ177" s="3" t="e">
        <f t="shared" si="926"/>
        <v>#NUM!</v>
      </c>
      <c r="AR177" s="3" t="e">
        <f t="shared" si="927"/>
        <v>#NUM!</v>
      </c>
      <c r="AS177" s="3" t="str">
        <f t="shared" si="928"/>
        <v/>
      </c>
      <c r="AT177" s="3" t="str">
        <f t="shared" si="717"/>
        <v/>
      </c>
      <c r="AU177" s="3" t="str">
        <f t="shared" si="718"/>
        <v/>
      </c>
      <c r="AV177" s="3" t="e">
        <f t="shared" si="719"/>
        <v>#NUM!</v>
      </c>
      <c r="AW177" s="3" t="e">
        <f t="shared" si="720"/>
        <v>#NUM!</v>
      </c>
      <c r="AX177" s="3" t="str">
        <f t="shared" si="721"/>
        <v/>
      </c>
      <c r="AY177" s="3" t="str">
        <f t="shared" si="722"/>
        <v/>
      </c>
      <c r="AZ177" s="3" t="e">
        <f t="shared" si="723"/>
        <v>#NUM!</v>
      </c>
      <c r="BA177" s="3" t="e">
        <f t="shared" si="724"/>
        <v>#NUM!</v>
      </c>
      <c r="BB177" s="3" t="str">
        <f t="shared" si="725"/>
        <v/>
      </c>
      <c r="BC177" s="3" t="e">
        <f t="shared" si="726"/>
        <v>#NUM!</v>
      </c>
      <c r="BD177" s="3" t="e">
        <f t="shared" si="727"/>
        <v>#NUM!</v>
      </c>
      <c r="BE177" s="3" t="e">
        <f t="shared" si="728"/>
        <v>#NUM!</v>
      </c>
      <c r="BF177" s="9" t="e">
        <f t="shared" si="864"/>
        <v>#N/A</v>
      </c>
      <c r="BG177" s="3" t="e">
        <f t="shared" si="865"/>
        <v>#N/A</v>
      </c>
      <c r="BH177" s="3" t="e">
        <f t="shared" si="861"/>
        <v>#N/A</v>
      </c>
      <c r="BI177" s="3" t="e">
        <f t="shared" si="729"/>
        <v>#NUM!</v>
      </c>
      <c r="BJ177" s="44" t="str">
        <f t="shared" si="730"/>
        <v/>
      </c>
      <c r="BK177" s="52">
        <f t="shared" si="866"/>
        <v>2</v>
      </c>
      <c r="BL177" s="52" t="str">
        <f t="shared" ca="1" si="929"/>
        <v xml:space="preserve"> </v>
      </c>
      <c r="BM177" s="52" t="str">
        <f t="shared" ca="1" si="836"/>
        <v xml:space="preserve"> </v>
      </c>
      <c r="BN177" s="52" t="str">
        <f t="shared" ca="1" si="836"/>
        <v xml:space="preserve"> </v>
      </c>
      <c r="BO177" s="52" t="str">
        <f t="shared" ca="1" si="836"/>
        <v xml:space="preserve"> </v>
      </c>
      <c r="BP177" s="52" t="str">
        <f t="shared" ca="1" si="831"/>
        <v xml:space="preserve"> </v>
      </c>
      <c r="BQ177" s="52" t="str">
        <f t="shared" ca="1" si="831"/>
        <v xml:space="preserve"> </v>
      </c>
      <c r="BR177" s="52" t="e">
        <f t="shared" ca="1" si="867"/>
        <v>#N/A</v>
      </c>
      <c r="BS177" s="52"/>
      <c r="BT177" s="3" t="str">
        <f t="shared" si="868"/>
        <v/>
      </c>
      <c r="BU177" s="3">
        <f t="shared" si="869"/>
        <v>0</v>
      </c>
      <c r="BV177" s="3">
        <f t="shared" si="731"/>
        <v>1</v>
      </c>
      <c r="BW177" s="3">
        <f t="shared" si="914"/>
        <v>0</v>
      </c>
      <c r="BX177" s="3" t="str">
        <f t="shared" ca="1" si="870"/>
        <v xml:space="preserve"> </v>
      </c>
      <c r="BY177" s="3" t="str">
        <f t="shared" ca="1" si="837"/>
        <v/>
      </c>
      <c r="BZ177" s="3" t="str">
        <f t="shared" ca="1" si="837"/>
        <v/>
      </c>
      <c r="CA177" s="3" t="str">
        <f t="shared" ca="1" si="837"/>
        <v/>
      </c>
      <c r="CB177" s="3" t="str">
        <f t="shared" ca="1" si="832"/>
        <v/>
      </c>
      <c r="CC177" s="3" t="str">
        <f t="shared" ca="1" si="832"/>
        <v/>
      </c>
      <c r="CD177" s="3" t="str">
        <f t="shared" ca="1" si="652"/>
        <v/>
      </c>
      <c r="CE177" s="3" t="str">
        <f t="shared" ca="1" si="871"/>
        <v/>
      </c>
      <c r="CF177" s="3" t="str">
        <f t="shared" si="872"/>
        <v/>
      </c>
      <c r="CG177" s="37" t="e">
        <f t="shared" ca="1" si="873"/>
        <v>#N/A</v>
      </c>
      <c r="CH177" s="3" t="str">
        <f t="shared" si="874"/>
        <v/>
      </c>
      <c r="CI177" s="3">
        <f t="shared" si="733"/>
        <v>0</v>
      </c>
      <c r="CJ177" s="3">
        <f t="shared" si="823"/>
        <v>1</v>
      </c>
      <c r="CK177" s="3">
        <f t="shared" si="915"/>
        <v>0</v>
      </c>
      <c r="CL177" s="3" t="str">
        <f t="shared" ca="1" si="875"/>
        <v xml:space="preserve"> </v>
      </c>
      <c r="CM177" s="3" t="str">
        <f t="shared" ca="1" si="838"/>
        <v/>
      </c>
      <c r="CN177" s="3" t="str">
        <f t="shared" ca="1" si="838"/>
        <v/>
      </c>
      <c r="CO177" s="3" t="str">
        <f t="shared" ca="1" si="838"/>
        <v/>
      </c>
      <c r="CP177" s="3" t="str">
        <f t="shared" ca="1" si="833"/>
        <v/>
      </c>
      <c r="CQ177" s="3" t="str">
        <f t="shared" ca="1" si="833"/>
        <v/>
      </c>
      <c r="CR177" s="3" t="str">
        <f t="shared" ca="1" si="735"/>
        <v/>
      </c>
      <c r="CS177" s="3" t="str">
        <f t="shared" ca="1" si="876"/>
        <v/>
      </c>
      <c r="CT177" s="3" t="str">
        <f t="shared" si="736"/>
        <v/>
      </c>
      <c r="CU177" s="37" t="e">
        <f t="shared" ca="1" si="737"/>
        <v>#N/A</v>
      </c>
      <c r="CW177" s="3" t="str">
        <f t="shared" ca="1" si="916"/>
        <v/>
      </c>
      <c r="CX177" s="3">
        <f t="shared" ca="1" si="824"/>
        <v>0</v>
      </c>
      <c r="CY177" s="2">
        <f t="shared" ca="1" si="739"/>
        <v>0</v>
      </c>
      <c r="CZ177" s="3" t="str">
        <f t="shared" ca="1" si="877"/>
        <v/>
      </c>
      <c r="DA177" s="3" t="str">
        <f t="shared" ca="1" si="878"/>
        <v/>
      </c>
      <c r="DB177" s="3" t="str">
        <f t="shared" ca="1" si="879"/>
        <v/>
      </c>
      <c r="DC177" s="3" t="str">
        <f t="shared" ca="1" si="880"/>
        <v/>
      </c>
      <c r="DD177" s="37" t="e">
        <f t="shared" ca="1" si="881"/>
        <v>#N/A</v>
      </c>
      <c r="DE177" s="3" t="str">
        <f t="shared" ca="1" si="917"/>
        <v/>
      </c>
      <c r="DF177" s="3">
        <f t="shared" ca="1" si="825"/>
        <v>0</v>
      </c>
      <c r="DG177" s="2">
        <f t="shared" ca="1" si="741"/>
        <v>0</v>
      </c>
      <c r="DH177" s="3" t="str">
        <f t="shared" ca="1" si="882"/>
        <v/>
      </c>
      <c r="DI177" s="3" t="str">
        <f t="shared" ca="1" si="862"/>
        <v/>
      </c>
      <c r="DJ177" s="3" t="str">
        <f t="shared" ca="1" si="883"/>
        <v/>
      </c>
      <c r="DK177" s="3" t="str">
        <f t="shared" ca="1" si="742"/>
        <v/>
      </c>
      <c r="DL177" s="37" t="e">
        <f t="shared" ca="1" si="884"/>
        <v>#N/A</v>
      </c>
      <c r="DN177" s="2" t="str">
        <f t="shared" si="667"/>
        <v xml:space="preserve"> </v>
      </c>
      <c r="DO177" s="3" t="str">
        <f t="shared" si="743"/>
        <v xml:space="preserve"> </v>
      </c>
      <c r="DP177" s="3" t="str">
        <f t="shared" si="744"/>
        <v xml:space="preserve"> </v>
      </c>
      <c r="DT177" s="37" t="e">
        <f t="shared" si="885"/>
        <v>#N/A</v>
      </c>
      <c r="DU177" s="7">
        <v>170</v>
      </c>
      <c r="DV177" s="7">
        <v>72</v>
      </c>
      <c r="DW177" s="7">
        <v>99</v>
      </c>
      <c r="DX177" s="7"/>
      <c r="DY177" s="7" t="e">
        <f t="shared" si="886"/>
        <v>#NUM!</v>
      </c>
      <c r="DZ177" s="7" t="e">
        <f t="shared" si="887"/>
        <v>#NUM!</v>
      </c>
      <c r="EA177" s="7" t="e">
        <f t="shared" si="888"/>
        <v>#NUM!</v>
      </c>
      <c r="EB177" s="7" t="e">
        <f t="shared" si="918"/>
        <v>#NUM!</v>
      </c>
      <c r="EC177" s="3" t="e">
        <f t="shared" si="889"/>
        <v>#NUM!</v>
      </c>
      <c r="ED177" s="3" t="str">
        <f t="shared" si="746"/>
        <v/>
      </c>
      <c r="EE177" s="3" t="e">
        <f t="shared" si="747"/>
        <v>#DIV/0!</v>
      </c>
      <c r="EF177" s="3" t="str">
        <f t="shared" si="748"/>
        <v/>
      </c>
      <c r="EG177" s="3" t="str">
        <f t="shared" si="749"/>
        <v/>
      </c>
      <c r="EH177" s="3" t="str">
        <f t="shared" si="750"/>
        <v/>
      </c>
      <c r="EI177" s="3" t="str">
        <f t="shared" si="751"/>
        <v/>
      </c>
      <c r="EJ177" s="3" t="e">
        <f t="shared" si="752"/>
        <v>#DIV/0!</v>
      </c>
      <c r="EK177" s="3" t="e">
        <f t="shared" si="753"/>
        <v>#DIV/0!</v>
      </c>
      <c r="EL177" s="3" t="str">
        <f t="shared" si="754"/>
        <v/>
      </c>
      <c r="EM177" s="3" t="str">
        <f t="shared" si="755"/>
        <v/>
      </c>
      <c r="EN177" s="3" t="str">
        <f t="shared" si="756"/>
        <v/>
      </c>
      <c r="EO177" s="3" t="e">
        <f t="shared" si="757"/>
        <v>#DIV/0!</v>
      </c>
      <c r="EP177" s="3" t="e">
        <f t="shared" si="758"/>
        <v>#DIV/0!</v>
      </c>
      <c r="EQ177" s="3" t="str">
        <f t="shared" si="759"/>
        <v/>
      </c>
      <c r="ER177" s="3" t="str">
        <f t="shared" si="760"/>
        <v/>
      </c>
      <c r="ES177" s="3" t="e">
        <f t="shared" si="761"/>
        <v>#DIV/0!</v>
      </c>
      <c r="ET177" s="3" t="e">
        <f t="shared" si="762"/>
        <v>#DIV/0!</v>
      </c>
      <c r="EU177" s="3" t="str">
        <f t="shared" si="763"/>
        <v/>
      </c>
      <c r="EV177" s="3" t="e">
        <f t="shared" si="764"/>
        <v>#DIV/0!</v>
      </c>
      <c r="EW177" s="3" t="e">
        <f t="shared" si="765"/>
        <v>#DIV/0!</v>
      </c>
      <c r="EX177" s="3" t="e">
        <f t="shared" si="766"/>
        <v>#NUM!</v>
      </c>
      <c r="EZ177" s="40">
        <f t="shared" si="890"/>
        <v>1</v>
      </c>
      <c r="FA177" s="9" t="e">
        <f t="shared" si="891"/>
        <v>#NUM!</v>
      </c>
      <c r="FB177" s="9" t="e">
        <f t="shared" si="892"/>
        <v>#N/A</v>
      </c>
      <c r="FC177" s="9" t="e">
        <f t="shared" si="893"/>
        <v>#N/A</v>
      </c>
      <c r="FD177" s="9" t="e">
        <f t="shared" si="894"/>
        <v>#N/A</v>
      </c>
      <c r="FE177" s="3" t="e">
        <f t="shared" si="767"/>
        <v>#NUM!</v>
      </c>
      <c r="FG177" s="3" t="str">
        <f t="shared" si="768"/>
        <v/>
      </c>
      <c r="FH177" s="3" t="e">
        <f t="shared" si="769"/>
        <v>#DIV/0!</v>
      </c>
      <c r="FI177" s="3" t="str">
        <f t="shared" si="770"/>
        <v/>
      </c>
      <c r="FJ177" s="3" t="str">
        <f t="shared" si="771"/>
        <v/>
      </c>
      <c r="FK177" s="3" t="str">
        <f t="shared" si="772"/>
        <v/>
      </c>
      <c r="FL177" s="3" t="str">
        <f t="shared" si="773"/>
        <v/>
      </c>
      <c r="FM177" s="3" t="e">
        <f t="shared" si="774"/>
        <v>#DIV/0!</v>
      </c>
      <c r="FN177" s="3" t="e">
        <f t="shared" si="775"/>
        <v>#DIV/0!</v>
      </c>
      <c r="FO177" s="3" t="str">
        <f t="shared" si="776"/>
        <v/>
      </c>
      <c r="FP177" s="3" t="str">
        <f t="shared" si="777"/>
        <v/>
      </c>
      <c r="FQ177" s="3" t="str">
        <f t="shared" si="778"/>
        <v/>
      </c>
      <c r="FR177" s="3" t="e">
        <f t="shared" si="779"/>
        <v>#DIV/0!</v>
      </c>
      <c r="FS177" s="3" t="e">
        <f t="shared" si="780"/>
        <v>#DIV/0!</v>
      </c>
      <c r="FT177" s="3" t="str">
        <f t="shared" si="781"/>
        <v/>
      </c>
      <c r="FU177" s="3" t="str">
        <f t="shared" si="782"/>
        <v/>
      </c>
      <c r="FV177" s="3" t="e">
        <f t="shared" si="783"/>
        <v>#DIV/0!</v>
      </c>
      <c r="FW177" s="3" t="e">
        <f t="shared" si="784"/>
        <v>#DIV/0!</v>
      </c>
      <c r="FX177" s="3" t="str">
        <f t="shared" si="785"/>
        <v/>
      </c>
      <c r="FY177" s="3" t="e">
        <f t="shared" si="786"/>
        <v>#DIV/0!</v>
      </c>
      <c r="FZ177" s="3" t="e">
        <f t="shared" si="787"/>
        <v>#DIV/0!</v>
      </c>
      <c r="GA177" s="3" t="e">
        <f t="shared" si="788"/>
        <v>#NUM!</v>
      </c>
      <c r="GB177" s="3" t="str">
        <f t="shared" si="789"/>
        <v/>
      </c>
      <c r="GC177" s="3" t="str">
        <f t="shared" si="790"/>
        <v/>
      </c>
      <c r="GD177" s="3" t="str">
        <f t="shared" si="791"/>
        <v/>
      </c>
      <c r="GE177" s="3" t="str">
        <f t="shared" si="792"/>
        <v/>
      </c>
      <c r="GF177" s="3" t="str">
        <f t="shared" si="793"/>
        <v/>
      </c>
      <c r="GG177" s="3" t="str">
        <f t="shared" si="794"/>
        <v/>
      </c>
      <c r="GI177" s="9" t="str">
        <f t="shared" si="826"/>
        <v/>
      </c>
      <c r="GJ177" s="9" t="str">
        <f t="shared" si="919"/>
        <v/>
      </c>
      <c r="GK177" s="9" t="str">
        <f t="shared" si="920"/>
        <v/>
      </c>
      <c r="GL177" s="41" t="e">
        <f t="shared" si="797"/>
        <v>#DIV/0!</v>
      </c>
      <c r="GM177" s="41" t="e">
        <f t="shared" si="798"/>
        <v>#DIV/0!</v>
      </c>
      <c r="GN177" s="41" t="e">
        <f t="shared" si="895"/>
        <v>#N/A</v>
      </c>
      <c r="GO177" s="41" t="e">
        <f t="shared" si="896"/>
        <v>#N/A</v>
      </c>
      <c r="GP177" s="3" t="e">
        <f t="shared" si="799"/>
        <v>#NUM!</v>
      </c>
      <c r="GQ177" s="55" t="e">
        <f t="shared" si="897"/>
        <v>#NUM!</v>
      </c>
      <c r="GR177" s="55" t="e">
        <f t="shared" si="898"/>
        <v>#NUM!</v>
      </c>
      <c r="GS177" s="3" t="e">
        <f t="shared" si="899"/>
        <v>#NUM!</v>
      </c>
      <c r="GT177" s="3" t="e">
        <f t="shared" si="900"/>
        <v>#NUM!</v>
      </c>
      <c r="GU177" s="3" t="e">
        <f t="shared" si="901"/>
        <v>#NUM!</v>
      </c>
      <c r="GV177" s="3" t="e">
        <f t="shared" si="902"/>
        <v>#NUM!</v>
      </c>
      <c r="GX177" s="37" t="e">
        <f t="shared" si="903"/>
        <v>#NUM!</v>
      </c>
      <c r="GZ177" s="3" t="e">
        <f t="shared" si="904"/>
        <v>#NUM!</v>
      </c>
      <c r="HA177" s="3" t="e">
        <f t="shared" ca="1" si="924"/>
        <v>#NUM!</v>
      </c>
      <c r="HB177" s="2" t="e">
        <f t="shared" ca="1" si="830"/>
        <v>#NUM!</v>
      </c>
      <c r="HC177" s="2" t="e">
        <f t="shared" ca="1" si="834"/>
        <v>#NUM!</v>
      </c>
      <c r="HD177" s="39" t="e">
        <f t="shared" ca="1" si="800"/>
        <v>#NUM!</v>
      </c>
      <c r="HF177" s="3" t="str">
        <f t="shared" si="905"/>
        <v/>
      </c>
      <c r="HG177" s="3" t="str">
        <f t="shared" si="906"/>
        <v/>
      </c>
      <c r="HH177" s="3" t="str">
        <f t="shared" ca="1" si="930"/>
        <v xml:space="preserve"> </v>
      </c>
      <c r="HI177" s="3" t="str">
        <f t="shared" ca="1" si="844"/>
        <v/>
      </c>
      <c r="HJ177" s="3" t="str">
        <f t="shared" ca="1" si="844"/>
        <v/>
      </c>
      <c r="HK177" s="3" t="str">
        <f t="shared" ca="1" si="844"/>
        <v/>
      </c>
      <c r="HL177" s="3" t="str">
        <f t="shared" ca="1" si="839"/>
        <v/>
      </c>
      <c r="HM177" s="3" t="str">
        <f t="shared" ca="1" si="839"/>
        <v/>
      </c>
      <c r="HN177" s="3" t="str">
        <f t="shared" ca="1" si="839"/>
        <v/>
      </c>
      <c r="HO177" s="3" t="str">
        <f t="shared" ca="1" si="839"/>
        <v/>
      </c>
      <c r="HP177" s="37" t="e">
        <f t="shared" ca="1" si="907"/>
        <v>#N/A</v>
      </c>
      <c r="HQ177" s="3" t="str">
        <f t="shared" ca="1" si="931"/>
        <v xml:space="preserve"> </v>
      </c>
      <c r="HR177" s="3" t="str">
        <f t="shared" ca="1" si="846"/>
        <v/>
      </c>
      <c r="HS177" s="3" t="str">
        <f t="shared" ca="1" si="846"/>
        <v/>
      </c>
      <c r="HT177" s="3" t="str">
        <f t="shared" ca="1" si="846"/>
        <v/>
      </c>
      <c r="HU177" s="3" t="str">
        <f t="shared" ca="1" si="840"/>
        <v/>
      </c>
      <c r="HV177" s="3" t="str">
        <f t="shared" ca="1" si="840"/>
        <v/>
      </c>
      <c r="HW177" s="3" t="str">
        <f t="shared" ca="1" si="840"/>
        <v/>
      </c>
      <c r="HX177" s="3" t="str">
        <f t="shared" ca="1" si="840"/>
        <v/>
      </c>
      <c r="HY177" s="37" t="e">
        <f t="shared" ca="1" si="908"/>
        <v>#N/A</v>
      </c>
      <c r="IA177" s="3" t="e">
        <f t="shared" ca="1" si="921"/>
        <v>#NUM!</v>
      </c>
      <c r="IB177" s="3" t="e">
        <f t="shared" ca="1" si="828"/>
        <v>#NUM!</v>
      </c>
      <c r="IC177" s="2" t="e">
        <f t="shared" ca="1" si="802"/>
        <v>#NUM!</v>
      </c>
      <c r="ID177" s="37" t="e">
        <f t="shared" ca="1" si="909"/>
        <v>#NUM!</v>
      </c>
      <c r="IE177" s="3" t="e">
        <f t="shared" ca="1" si="922"/>
        <v>#NUM!</v>
      </c>
      <c r="IF177" s="3" t="e">
        <f t="shared" ca="1" si="923"/>
        <v>#NUM!</v>
      </c>
      <c r="IG177" s="2" t="e">
        <f t="shared" ca="1" si="805"/>
        <v>#NUM!</v>
      </c>
      <c r="IH177" s="37" t="e">
        <f t="shared" ca="1" si="910"/>
        <v>#NUM!</v>
      </c>
      <c r="II177" s="3" t="e">
        <f t="shared" si="806"/>
        <v>#N/A</v>
      </c>
      <c r="IJ177" s="3" t="e">
        <f t="shared" si="807"/>
        <v>#N/A</v>
      </c>
      <c r="IK177" s="3" t="e">
        <f t="shared" ca="1" si="857"/>
        <v>#N/A</v>
      </c>
      <c r="IL177" s="3" t="e">
        <f t="shared" ca="1" si="858"/>
        <v>#N/A</v>
      </c>
      <c r="IM177" s="3" t="e">
        <f t="shared" ca="1" si="858"/>
        <v>#N/A</v>
      </c>
      <c r="IN177" s="3" t="e">
        <f t="shared" ca="1" si="858"/>
        <v>#N/A</v>
      </c>
      <c r="IO177" s="3" t="e">
        <f t="shared" ca="1" si="851"/>
        <v>#N/A</v>
      </c>
      <c r="IP177" s="3" t="e">
        <f t="shared" ca="1" si="851"/>
        <v>#N/A</v>
      </c>
      <c r="IQ177" s="3" t="e">
        <f t="shared" ca="1" si="851"/>
        <v>#N/A</v>
      </c>
      <c r="IR177" s="3" t="e">
        <f t="shared" ca="1" si="851"/>
        <v>#N/A</v>
      </c>
      <c r="IS177" s="3" t="e">
        <f t="shared" ca="1" si="852"/>
        <v>#N/A</v>
      </c>
      <c r="IT177" s="3" t="e">
        <f t="shared" ca="1" si="852"/>
        <v>#N/A</v>
      </c>
      <c r="IU177" s="3" t="e">
        <f t="shared" ca="1" si="852"/>
        <v>#N/A</v>
      </c>
      <c r="IV177" s="3" t="e">
        <f t="shared" ca="1" si="852"/>
        <v>#N/A</v>
      </c>
      <c r="IW177" s="3" t="e">
        <f t="shared" ca="1" si="853"/>
        <v>#N/A</v>
      </c>
      <c r="IX177" s="3" t="e">
        <f t="shared" ca="1" si="853"/>
        <v>#N/A</v>
      </c>
      <c r="IY177" s="3" t="e">
        <f t="shared" ca="1" si="853"/>
        <v>#N/A</v>
      </c>
      <c r="IZ177" s="37" t="e">
        <f t="shared" ca="1" si="911"/>
        <v>#N/A</v>
      </c>
      <c r="JB177" s="3" t="str">
        <f t="shared" si="808"/>
        <v/>
      </c>
      <c r="JC177" s="55" t="e">
        <f t="shared" si="912"/>
        <v>#NUM!</v>
      </c>
      <c r="JD177" s="41" t="e">
        <f t="shared" si="809"/>
        <v>#NUM!</v>
      </c>
      <c r="JE177" s="41" t="e">
        <f t="shared" si="810"/>
        <v>#NUM!</v>
      </c>
      <c r="JF177" s="3" t="e">
        <f t="shared" si="811"/>
        <v>#NUM!</v>
      </c>
      <c r="JG177" s="41" t="e">
        <f t="shared" si="812"/>
        <v>#NUM!</v>
      </c>
      <c r="JH177" s="41" t="e">
        <f t="shared" si="813"/>
        <v>#NUM!</v>
      </c>
      <c r="JJ177" s="37" t="e">
        <f t="shared" si="814"/>
        <v>#NUM!</v>
      </c>
      <c r="JL177" s="3" t="e">
        <f t="shared" si="815"/>
        <v>#NUM!</v>
      </c>
      <c r="JM177" s="3" t="e">
        <f t="shared" ca="1" si="925"/>
        <v>#NUM!</v>
      </c>
      <c r="JP177" s="37" t="e">
        <f t="shared" ca="1" si="816"/>
        <v>#NUM!</v>
      </c>
      <c r="JR177" s="37" t="str">
        <f t="shared" si="817"/>
        <v/>
      </c>
      <c r="JS177" s="3" t="str">
        <f t="shared" si="818"/>
        <v/>
      </c>
      <c r="JT177" s="3" t="str">
        <f t="shared" ca="1" si="932"/>
        <v xml:space="preserve"> </v>
      </c>
      <c r="JU177" s="3" t="str">
        <f t="shared" ca="1" si="848"/>
        <v/>
      </c>
      <c r="JV177" s="3" t="str">
        <f t="shared" ca="1" si="848"/>
        <v/>
      </c>
      <c r="JW177" s="3" t="str">
        <f t="shared" ca="1" si="848"/>
        <v/>
      </c>
      <c r="JX177" s="3" t="str">
        <f t="shared" ca="1" si="841"/>
        <v/>
      </c>
      <c r="JY177" s="3" t="str">
        <f t="shared" ca="1" si="841"/>
        <v/>
      </c>
      <c r="JZ177" s="3" t="str">
        <f t="shared" ca="1" si="841"/>
        <v/>
      </c>
      <c r="KA177" s="3" t="str">
        <f t="shared" ca="1" si="841"/>
        <v/>
      </c>
      <c r="KB177" s="3" t="e">
        <f t="shared" ca="1" si="819"/>
        <v>#N/A</v>
      </c>
      <c r="KC177" s="3" t="str">
        <f t="shared" ca="1" si="933"/>
        <v xml:space="preserve"> </v>
      </c>
      <c r="KD177" s="3" t="str">
        <f t="shared" ca="1" si="850"/>
        <v/>
      </c>
      <c r="KE177" s="3" t="str">
        <f t="shared" ca="1" si="850"/>
        <v/>
      </c>
      <c r="KF177" s="3" t="str">
        <f t="shared" ca="1" si="850"/>
        <v/>
      </c>
      <c r="KG177" s="3" t="str">
        <f t="shared" ca="1" si="842"/>
        <v/>
      </c>
      <c r="KH177" s="3" t="str">
        <f t="shared" ca="1" si="842"/>
        <v/>
      </c>
      <c r="KI177" s="3" t="str">
        <f t="shared" ca="1" si="842"/>
        <v/>
      </c>
      <c r="KJ177" s="3" t="str">
        <f t="shared" ca="1" si="842"/>
        <v/>
      </c>
      <c r="KK177" s="3" t="e">
        <f t="shared" ca="1" si="820"/>
        <v>#N/A</v>
      </c>
      <c r="KU177" s="3" t="e">
        <f t="shared" si="821"/>
        <v>#NUM!</v>
      </c>
      <c r="KV177" s="3" t="e">
        <f t="shared" si="822"/>
        <v>#NUM!</v>
      </c>
      <c r="KW177" s="3" t="e">
        <f t="shared" ca="1" si="859"/>
        <v>#NUM!</v>
      </c>
      <c r="KX177" s="3" t="e">
        <f t="shared" ca="1" si="860"/>
        <v>#NUM!</v>
      </c>
      <c r="KY177" s="3" t="e">
        <f t="shared" ca="1" si="860"/>
        <v>#NUM!</v>
      </c>
      <c r="KZ177" s="3" t="e">
        <f t="shared" ca="1" si="860"/>
        <v>#NUM!</v>
      </c>
      <c r="LA177" s="3" t="e">
        <f t="shared" ca="1" si="854"/>
        <v>#NUM!</v>
      </c>
      <c r="LB177" s="3" t="e">
        <f t="shared" ca="1" si="854"/>
        <v>#NUM!</v>
      </c>
      <c r="LC177" s="3" t="e">
        <f t="shared" ca="1" si="854"/>
        <v>#NUM!</v>
      </c>
      <c r="LD177" s="3" t="e">
        <f t="shared" ca="1" si="854"/>
        <v>#NUM!</v>
      </c>
      <c r="LE177" s="3" t="e">
        <f t="shared" ca="1" si="855"/>
        <v>#NUM!</v>
      </c>
      <c r="LF177" s="3" t="e">
        <f t="shared" ca="1" si="855"/>
        <v>#NUM!</v>
      </c>
      <c r="LG177" s="3" t="e">
        <f t="shared" ca="1" si="855"/>
        <v>#NUM!</v>
      </c>
      <c r="LH177" s="3" t="e">
        <f t="shared" ca="1" si="855"/>
        <v>#NUM!</v>
      </c>
      <c r="LI177" s="3" t="e">
        <f t="shared" ca="1" si="856"/>
        <v>#NUM!</v>
      </c>
      <c r="LJ177" s="3" t="e">
        <f t="shared" ca="1" si="856"/>
        <v>#NUM!</v>
      </c>
      <c r="LK177" s="3" t="e">
        <f t="shared" ca="1" si="856"/>
        <v>#NUM!</v>
      </c>
      <c r="LL177" s="37" t="e">
        <f t="shared" ca="1" si="913"/>
        <v>#NUM!</v>
      </c>
    </row>
    <row r="178" spans="1:324" s="3" customFormat="1">
      <c r="A178" s="42" t="e">
        <f>IF(D178="","",Data!C186)</f>
        <v>#N/A</v>
      </c>
      <c r="B178" s="5" t="e">
        <f>IF(D178="","",Data!B186)</f>
        <v>#N/A</v>
      </c>
      <c r="C178" s="3">
        <v>170</v>
      </c>
      <c r="D178" s="3" t="e">
        <f>IF(Data!C186="", NA(), Data!C186)</f>
        <v>#N/A</v>
      </c>
      <c r="E178" s="3" t="str">
        <f>IF(Data!C186="", " ", Data!D186)</f>
        <v xml:space="preserve"> </v>
      </c>
      <c r="F178" s="3" t="str">
        <f>IF(E178=" "," ",Data!F$26)</f>
        <v xml:space="preserve"> </v>
      </c>
      <c r="G178" s="3" t="str">
        <f>IF($C178&lt;Data!$F$37,"x"," ")</f>
        <v xml:space="preserve"> </v>
      </c>
      <c r="H178" s="3" t="e">
        <f>IF(I178="",#REF!,I178)</f>
        <v>#N/A</v>
      </c>
      <c r="I178" s="2" t="e">
        <f t="shared" si="697"/>
        <v>#N/A</v>
      </c>
      <c r="J178" s="3" t="str">
        <f>IF(AND(Data!$F$37&lt;&gt;""),IF(AD178=$E178,1,""))</f>
        <v/>
      </c>
      <c r="K178" s="3">
        <f>IF(AND(Data!$F$40&lt;&gt;""),IF(AE178=$E178,2,""))</f>
        <v>2</v>
      </c>
      <c r="L178" s="3" t="str">
        <f>IF(AND(Data!$F$43&lt;&gt;""),IF(AF178=$E178,3,""))</f>
        <v/>
      </c>
      <c r="M178" s="3" t="str">
        <f>IF(AND(Data!$F$46&lt;&gt;""),IF(AG178=$E178,4,""))</f>
        <v/>
      </c>
      <c r="N178" s="3" t="str">
        <f>IF(AND(Data!$F$49&lt;&gt;""),IF(AH178=$E178,5,""))</f>
        <v/>
      </c>
      <c r="O178" s="3" t="str">
        <f>IF(AND(Calc!$LQ$3&lt;&gt;""),IF(AI178=$E178,6,""))</f>
        <v/>
      </c>
      <c r="P178" s="3">
        <f t="shared" si="698"/>
        <v>2</v>
      </c>
      <c r="Q178" s="3">
        <f t="shared" si="699"/>
        <v>2</v>
      </c>
      <c r="R178" s="3" t="str">
        <f t="shared" si="700"/>
        <v/>
      </c>
      <c r="S178" s="3" t="str">
        <f t="shared" si="701"/>
        <v/>
      </c>
      <c r="T178" s="3" t="str">
        <f t="shared" si="702"/>
        <v/>
      </c>
      <c r="U178" s="3">
        <f t="shared" si="703"/>
        <v>2</v>
      </c>
      <c r="V178" s="3">
        <f t="shared" si="704"/>
        <v>2</v>
      </c>
      <c r="W178" s="3" t="str">
        <f t="shared" si="705"/>
        <v/>
      </c>
      <c r="X178" s="3" t="str">
        <f t="shared" si="706"/>
        <v/>
      </c>
      <c r="Y178" s="3">
        <f t="shared" si="707"/>
        <v>2</v>
      </c>
      <c r="Z178" s="3">
        <f t="shared" si="708"/>
        <v>2</v>
      </c>
      <c r="AA178" s="3" t="str">
        <f t="shared" si="709"/>
        <v/>
      </c>
      <c r="AB178" s="3">
        <f t="shared" si="710"/>
        <v>2</v>
      </c>
      <c r="AC178" s="49">
        <f t="shared" si="711"/>
        <v>2</v>
      </c>
      <c r="AD178" s="3" t="str">
        <f>IF($C178&lt;Data!$F$37,E178,"")</f>
        <v/>
      </c>
      <c r="AE178" s="3" t="str">
        <f>IF(AND($C178&gt;=Data!$F$37),IF($C178&lt;Data!$F$40,E178,""))</f>
        <v xml:space="preserve"> </v>
      </c>
      <c r="AF178" s="3" t="b">
        <f>IF(AND($C178&gt;=Data!$F$40),IF($C178&lt;Data!$F$43,E178,""))</f>
        <v>0</v>
      </c>
      <c r="AG178" s="3" t="b">
        <f>IF(AND($C178&gt;=Data!$F$43),IF($C178&lt;Data!$F$46,E178,""))</f>
        <v>0</v>
      </c>
      <c r="AH178" s="3" t="b">
        <f>IF(AND($C178&gt;=Data!$F$46),IF($C178&lt;Data!$F$49,E178,""))</f>
        <v>0</v>
      </c>
      <c r="AI178" s="3" t="b">
        <f>IF(AND($C178&gt;=Data!$F$49),IF($C178&lt;=Calc!$LQ$3,E178,""))</f>
        <v>0</v>
      </c>
      <c r="AJ178" s="3" t="str">
        <f t="shared" si="863"/>
        <v xml:space="preserve"> </v>
      </c>
      <c r="AK178" s="3" t="str">
        <f t="shared" si="644"/>
        <v/>
      </c>
      <c r="AL178" s="3" t="e">
        <f t="shared" si="712"/>
        <v>#NUM!</v>
      </c>
      <c r="AM178" s="3" t="str">
        <f t="shared" si="713"/>
        <v/>
      </c>
      <c r="AN178" s="3" t="str">
        <f t="shared" si="714"/>
        <v/>
      </c>
      <c r="AO178" s="3" t="str">
        <f t="shared" si="715"/>
        <v/>
      </c>
      <c r="AP178" s="3" t="str">
        <f t="shared" si="716"/>
        <v/>
      </c>
      <c r="AQ178" s="3" t="e">
        <f t="shared" si="926"/>
        <v>#NUM!</v>
      </c>
      <c r="AR178" s="3" t="e">
        <f t="shared" si="927"/>
        <v>#NUM!</v>
      </c>
      <c r="AS178" s="3" t="str">
        <f t="shared" si="928"/>
        <v/>
      </c>
      <c r="AT178" s="3" t="str">
        <f t="shared" si="717"/>
        <v/>
      </c>
      <c r="AU178" s="3" t="str">
        <f t="shared" si="718"/>
        <v/>
      </c>
      <c r="AV178" s="3" t="e">
        <f t="shared" si="719"/>
        <v>#NUM!</v>
      </c>
      <c r="AW178" s="3" t="e">
        <f t="shared" si="720"/>
        <v>#NUM!</v>
      </c>
      <c r="AX178" s="3" t="str">
        <f t="shared" si="721"/>
        <v/>
      </c>
      <c r="AY178" s="3" t="str">
        <f t="shared" si="722"/>
        <v/>
      </c>
      <c r="AZ178" s="3" t="e">
        <f t="shared" si="723"/>
        <v>#NUM!</v>
      </c>
      <c r="BA178" s="3" t="e">
        <f t="shared" si="724"/>
        <v>#NUM!</v>
      </c>
      <c r="BB178" s="3" t="str">
        <f t="shared" si="725"/>
        <v/>
      </c>
      <c r="BC178" s="3" t="e">
        <f t="shared" si="726"/>
        <v>#NUM!</v>
      </c>
      <c r="BD178" s="3" t="e">
        <f t="shared" si="727"/>
        <v>#NUM!</v>
      </c>
      <c r="BE178" s="3" t="e">
        <f t="shared" si="728"/>
        <v>#NUM!</v>
      </c>
      <c r="BF178" s="9" t="e">
        <f t="shared" si="864"/>
        <v>#N/A</v>
      </c>
      <c r="BG178" s="3" t="e">
        <f t="shared" si="865"/>
        <v>#N/A</v>
      </c>
      <c r="BH178" s="3" t="e">
        <f t="shared" si="861"/>
        <v>#N/A</v>
      </c>
      <c r="BI178" s="3" t="e">
        <f t="shared" si="729"/>
        <v>#NUM!</v>
      </c>
      <c r="BJ178" s="44" t="str">
        <f t="shared" si="730"/>
        <v/>
      </c>
      <c r="BK178" s="52">
        <f t="shared" si="866"/>
        <v>2</v>
      </c>
      <c r="BL178" s="52" t="str">
        <f t="shared" ca="1" si="929"/>
        <v xml:space="preserve"> </v>
      </c>
      <c r="BM178" s="52" t="str">
        <f t="shared" ca="1" si="836"/>
        <v xml:space="preserve"> </v>
      </c>
      <c r="BN178" s="52" t="str">
        <f t="shared" ca="1" si="836"/>
        <v xml:space="preserve"> </v>
      </c>
      <c r="BO178" s="52" t="str">
        <f t="shared" ca="1" si="836"/>
        <v xml:space="preserve"> </v>
      </c>
      <c r="BP178" s="52" t="str">
        <f t="shared" ca="1" si="831"/>
        <v xml:space="preserve"> </v>
      </c>
      <c r="BQ178" s="52" t="str">
        <f t="shared" ca="1" si="831"/>
        <v xml:space="preserve"> </v>
      </c>
      <c r="BR178" s="52" t="e">
        <f t="shared" ca="1" si="867"/>
        <v>#N/A</v>
      </c>
      <c r="BS178" s="52"/>
      <c r="BT178" s="3" t="str">
        <f t="shared" si="868"/>
        <v/>
      </c>
      <c r="BU178" s="3">
        <f t="shared" si="869"/>
        <v>0</v>
      </c>
      <c r="BV178" s="3">
        <f t="shared" si="731"/>
        <v>1</v>
      </c>
      <c r="BW178" s="3">
        <f t="shared" si="914"/>
        <v>0</v>
      </c>
      <c r="BX178" s="3" t="str">
        <f t="shared" ca="1" si="870"/>
        <v xml:space="preserve"> </v>
      </c>
      <c r="BY178" s="3" t="str">
        <f t="shared" ca="1" si="837"/>
        <v/>
      </c>
      <c r="BZ178" s="3" t="str">
        <f t="shared" ca="1" si="837"/>
        <v/>
      </c>
      <c r="CA178" s="3" t="str">
        <f t="shared" ca="1" si="837"/>
        <v/>
      </c>
      <c r="CB178" s="3" t="str">
        <f t="shared" ca="1" si="832"/>
        <v/>
      </c>
      <c r="CC178" s="3" t="str">
        <f t="shared" ca="1" si="832"/>
        <v/>
      </c>
      <c r="CD178" s="3" t="str">
        <f t="shared" ca="1" si="652"/>
        <v/>
      </c>
      <c r="CE178" s="3" t="str">
        <f t="shared" ca="1" si="871"/>
        <v/>
      </c>
      <c r="CF178" s="3" t="str">
        <f t="shared" si="872"/>
        <v/>
      </c>
      <c r="CG178" s="37" t="e">
        <f t="shared" ca="1" si="873"/>
        <v>#N/A</v>
      </c>
      <c r="CH178" s="3" t="str">
        <f t="shared" si="874"/>
        <v/>
      </c>
      <c r="CI178" s="3">
        <f t="shared" si="733"/>
        <v>0</v>
      </c>
      <c r="CJ178" s="3">
        <f t="shared" si="823"/>
        <v>1</v>
      </c>
      <c r="CK178" s="3">
        <f t="shared" si="915"/>
        <v>0</v>
      </c>
      <c r="CL178" s="3" t="str">
        <f t="shared" ca="1" si="875"/>
        <v xml:space="preserve"> </v>
      </c>
      <c r="CM178" s="3" t="str">
        <f t="shared" ca="1" si="838"/>
        <v/>
      </c>
      <c r="CN178" s="3" t="str">
        <f t="shared" ca="1" si="838"/>
        <v/>
      </c>
      <c r="CO178" s="3" t="str">
        <f t="shared" ca="1" si="838"/>
        <v/>
      </c>
      <c r="CP178" s="3" t="str">
        <f t="shared" ca="1" si="833"/>
        <v/>
      </c>
      <c r="CQ178" s="3" t="str">
        <f t="shared" ca="1" si="833"/>
        <v/>
      </c>
      <c r="CR178" s="3" t="str">
        <f t="shared" ca="1" si="735"/>
        <v/>
      </c>
      <c r="CS178" s="3" t="str">
        <f t="shared" ca="1" si="876"/>
        <v/>
      </c>
      <c r="CT178" s="3" t="str">
        <f t="shared" si="736"/>
        <v/>
      </c>
      <c r="CU178" s="37" t="e">
        <f t="shared" ca="1" si="737"/>
        <v>#N/A</v>
      </c>
      <c r="CW178" s="3" t="str">
        <f t="shared" ca="1" si="916"/>
        <v/>
      </c>
      <c r="CX178" s="3">
        <f t="shared" ca="1" si="824"/>
        <v>0</v>
      </c>
      <c r="CY178" s="2">
        <f t="shared" ca="1" si="739"/>
        <v>0</v>
      </c>
      <c r="CZ178" s="3" t="str">
        <f t="shared" ca="1" si="877"/>
        <v/>
      </c>
      <c r="DA178" s="3" t="str">
        <f t="shared" ca="1" si="878"/>
        <v/>
      </c>
      <c r="DB178" s="3" t="str">
        <f t="shared" ca="1" si="879"/>
        <v/>
      </c>
      <c r="DC178" s="3" t="str">
        <f t="shared" ca="1" si="880"/>
        <v/>
      </c>
      <c r="DD178" s="37" t="e">
        <f t="shared" ca="1" si="881"/>
        <v>#N/A</v>
      </c>
      <c r="DE178" s="3" t="str">
        <f t="shared" ca="1" si="917"/>
        <v/>
      </c>
      <c r="DF178" s="3">
        <f t="shared" ca="1" si="825"/>
        <v>0</v>
      </c>
      <c r="DG178" s="2">
        <f t="shared" ca="1" si="741"/>
        <v>0</v>
      </c>
      <c r="DH178" s="3" t="str">
        <f t="shared" ca="1" si="882"/>
        <v/>
      </c>
      <c r="DI178" s="3" t="str">
        <f t="shared" ca="1" si="862"/>
        <v/>
      </c>
      <c r="DJ178" s="3" t="str">
        <f t="shared" ca="1" si="883"/>
        <v/>
      </c>
      <c r="DK178" s="3" t="str">
        <f t="shared" ca="1" si="742"/>
        <v/>
      </c>
      <c r="DL178" s="37" t="e">
        <f t="shared" ca="1" si="884"/>
        <v>#N/A</v>
      </c>
      <c r="DN178" s="2" t="str">
        <f t="shared" si="667"/>
        <v xml:space="preserve"> </v>
      </c>
      <c r="DO178" s="3" t="str">
        <f t="shared" si="743"/>
        <v xml:space="preserve"> </v>
      </c>
      <c r="DP178" s="3" t="str">
        <f t="shared" si="744"/>
        <v xml:space="preserve"> </v>
      </c>
      <c r="DT178" s="37" t="e">
        <f t="shared" si="885"/>
        <v>#N/A</v>
      </c>
      <c r="DU178" s="7">
        <v>171</v>
      </c>
      <c r="DV178" s="7">
        <v>72</v>
      </c>
      <c r="DW178" s="7">
        <v>99</v>
      </c>
      <c r="DX178" s="7"/>
      <c r="DY178" s="7" t="e">
        <f t="shared" si="886"/>
        <v>#NUM!</v>
      </c>
      <c r="DZ178" s="7" t="e">
        <f t="shared" si="887"/>
        <v>#NUM!</v>
      </c>
      <c r="EA178" s="7" t="e">
        <f t="shared" si="888"/>
        <v>#NUM!</v>
      </c>
      <c r="EB178" s="7" t="e">
        <f t="shared" si="918"/>
        <v>#NUM!</v>
      </c>
      <c r="EC178" s="3" t="e">
        <f t="shared" si="889"/>
        <v>#NUM!</v>
      </c>
      <c r="ED178" s="3" t="str">
        <f t="shared" si="746"/>
        <v/>
      </c>
      <c r="EE178" s="3" t="e">
        <f t="shared" si="747"/>
        <v>#DIV/0!</v>
      </c>
      <c r="EF178" s="3" t="str">
        <f t="shared" si="748"/>
        <v/>
      </c>
      <c r="EG178" s="3" t="str">
        <f t="shared" si="749"/>
        <v/>
      </c>
      <c r="EH178" s="3" t="str">
        <f t="shared" si="750"/>
        <v/>
      </c>
      <c r="EI178" s="3" t="str">
        <f t="shared" si="751"/>
        <v/>
      </c>
      <c r="EJ178" s="3" t="e">
        <f t="shared" si="752"/>
        <v>#DIV/0!</v>
      </c>
      <c r="EK178" s="3" t="e">
        <f t="shared" si="753"/>
        <v>#DIV/0!</v>
      </c>
      <c r="EL178" s="3" t="str">
        <f t="shared" si="754"/>
        <v/>
      </c>
      <c r="EM178" s="3" t="str">
        <f t="shared" si="755"/>
        <v/>
      </c>
      <c r="EN178" s="3" t="str">
        <f t="shared" si="756"/>
        <v/>
      </c>
      <c r="EO178" s="3" t="e">
        <f t="shared" si="757"/>
        <v>#DIV/0!</v>
      </c>
      <c r="EP178" s="3" t="e">
        <f t="shared" si="758"/>
        <v>#DIV/0!</v>
      </c>
      <c r="EQ178" s="3" t="str">
        <f t="shared" si="759"/>
        <v/>
      </c>
      <c r="ER178" s="3" t="str">
        <f t="shared" si="760"/>
        <v/>
      </c>
      <c r="ES178" s="3" t="e">
        <f t="shared" si="761"/>
        <v>#DIV/0!</v>
      </c>
      <c r="ET178" s="3" t="e">
        <f t="shared" si="762"/>
        <v>#DIV/0!</v>
      </c>
      <c r="EU178" s="3" t="str">
        <f t="shared" si="763"/>
        <v/>
      </c>
      <c r="EV178" s="3" t="e">
        <f t="shared" si="764"/>
        <v>#DIV/0!</v>
      </c>
      <c r="EW178" s="3" t="e">
        <f t="shared" si="765"/>
        <v>#DIV/0!</v>
      </c>
      <c r="EX178" s="3" t="e">
        <f t="shared" si="766"/>
        <v>#NUM!</v>
      </c>
      <c r="EZ178" s="40">
        <f t="shared" si="890"/>
        <v>1</v>
      </c>
      <c r="FA178" s="9" t="e">
        <f t="shared" si="891"/>
        <v>#NUM!</v>
      </c>
      <c r="FB178" s="9" t="e">
        <f t="shared" si="892"/>
        <v>#N/A</v>
      </c>
      <c r="FC178" s="9" t="e">
        <f t="shared" si="893"/>
        <v>#N/A</v>
      </c>
      <c r="FD178" s="9" t="e">
        <f t="shared" si="894"/>
        <v>#N/A</v>
      </c>
      <c r="FE178" s="3" t="e">
        <f t="shared" si="767"/>
        <v>#NUM!</v>
      </c>
      <c r="FG178" s="3" t="str">
        <f t="shared" si="768"/>
        <v/>
      </c>
      <c r="FH178" s="3" t="e">
        <f t="shared" si="769"/>
        <v>#DIV/0!</v>
      </c>
      <c r="FI178" s="3" t="str">
        <f t="shared" si="770"/>
        <v/>
      </c>
      <c r="FJ178" s="3" t="str">
        <f t="shared" si="771"/>
        <v/>
      </c>
      <c r="FK178" s="3" t="str">
        <f t="shared" si="772"/>
        <v/>
      </c>
      <c r="FL178" s="3" t="str">
        <f t="shared" si="773"/>
        <v/>
      </c>
      <c r="FM178" s="3" t="e">
        <f t="shared" si="774"/>
        <v>#DIV/0!</v>
      </c>
      <c r="FN178" s="3" t="e">
        <f t="shared" si="775"/>
        <v>#DIV/0!</v>
      </c>
      <c r="FO178" s="3" t="str">
        <f t="shared" si="776"/>
        <v/>
      </c>
      <c r="FP178" s="3" t="str">
        <f t="shared" si="777"/>
        <v/>
      </c>
      <c r="FQ178" s="3" t="str">
        <f t="shared" si="778"/>
        <v/>
      </c>
      <c r="FR178" s="3" t="e">
        <f t="shared" si="779"/>
        <v>#DIV/0!</v>
      </c>
      <c r="FS178" s="3" t="e">
        <f t="shared" si="780"/>
        <v>#DIV/0!</v>
      </c>
      <c r="FT178" s="3" t="str">
        <f t="shared" si="781"/>
        <v/>
      </c>
      <c r="FU178" s="3" t="str">
        <f t="shared" si="782"/>
        <v/>
      </c>
      <c r="FV178" s="3" t="e">
        <f t="shared" si="783"/>
        <v>#DIV/0!</v>
      </c>
      <c r="FW178" s="3" t="e">
        <f t="shared" si="784"/>
        <v>#DIV/0!</v>
      </c>
      <c r="FX178" s="3" t="str">
        <f t="shared" si="785"/>
        <v/>
      </c>
      <c r="FY178" s="3" t="e">
        <f t="shared" si="786"/>
        <v>#DIV/0!</v>
      </c>
      <c r="FZ178" s="3" t="e">
        <f t="shared" si="787"/>
        <v>#DIV/0!</v>
      </c>
      <c r="GA178" s="3" t="e">
        <f t="shared" si="788"/>
        <v>#NUM!</v>
      </c>
      <c r="GB178" s="3" t="str">
        <f t="shared" si="789"/>
        <v/>
      </c>
      <c r="GC178" s="3" t="str">
        <f t="shared" si="790"/>
        <v/>
      </c>
      <c r="GD178" s="3" t="str">
        <f t="shared" si="791"/>
        <v/>
      </c>
      <c r="GE178" s="3" t="str">
        <f t="shared" si="792"/>
        <v/>
      </c>
      <c r="GF178" s="3" t="str">
        <f t="shared" si="793"/>
        <v/>
      </c>
      <c r="GG178" s="3" t="str">
        <f t="shared" si="794"/>
        <v/>
      </c>
      <c r="GI178" s="9" t="str">
        <f t="shared" si="826"/>
        <v/>
      </c>
      <c r="GJ178" s="9" t="str">
        <f t="shared" si="919"/>
        <v/>
      </c>
      <c r="GK178" s="9" t="str">
        <f t="shared" si="920"/>
        <v/>
      </c>
      <c r="GL178" s="41" t="e">
        <f t="shared" si="797"/>
        <v>#DIV/0!</v>
      </c>
      <c r="GM178" s="41" t="e">
        <f t="shared" si="798"/>
        <v>#DIV/0!</v>
      </c>
      <c r="GN178" s="41" t="e">
        <f t="shared" si="895"/>
        <v>#N/A</v>
      </c>
      <c r="GO178" s="41" t="e">
        <f t="shared" si="896"/>
        <v>#N/A</v>
      </c>
      <c r="GP178" s="3" t="e">
        <f t="shared" si="799"/>
        <v>#NUM!</v>
      </c>
      <c r="GQ178" s="55" t="e">
        <f t="shared" si="897"/>
        <v>#NUM!</v>
      </c>
      <c r="GR178" s="55" t="e">
        <f t="shared" si="898"/>
        <v>#NUM!</v>
      </c>
      <c r="GS178" s="3" t="e">
        <f t="shared" si="899"/>
        <v>#NUM!</v>
      </c>
      <c r="GT178" s="3" t="e">
        <f t="shared" si="900"/>
        <v>#NUM!</v>
      </c>
      <c r="GU178" s="3" t="e">
        <f t="shared" si="901"/>
        <v>#NUM!</v>
      </c>
      <c r="GV178" s="3" t="e">
        <f t="shared" si="902"/>
        <v>#NUM!</v>
      </c>
      <c r="GX178" s="37" t="e">
        <f t="shared" si="903"/>
        <v>#NUM!</v>
      </c>
      <c r="GZ178" s="3" t="e">
        <f t="shared" si="904"/>
        <v>#NUM!</v>
      </c>
      <c r="HA178" s="3" t="e">
        <f t="shared" ca="1" si="924"/>
        <v>#NUM!</v>
      </c>
      <c r="HB178" s="2" t="e">
        <f t="shared" ca="1" si="830"/>
        <v>#NUM!</v>
      </c>
      <c r="HC178" s="2" t="e">
        <f t="shared" ca="1" si="834"/>
        <v>#NUM!</v>
      </c>
      <c r="HD178" s="39" t="e">
        <f t="shared" ca="1" si="800"/>
        <v>#NUM!</v>
      </c>
      <c r="HF178" s="3" t="str">
        <f t="shared" si="905"/>
        <v/>
      </c>
      <c r="HG178" s="3" t="str">
        <f t="shared" si="906"/>
        <v/>
      </c>
      <c r="HH178" s="3" t="str">
        <f t="shared" ca="1" si="930"/>
        <v xml:space="preserve"> </v>
      </c>
      <c r="HI178" s="3" t="str">
        <f t="shared" ca="1" si="844"/>
        <v/>
      </c>
      <c r="HJ178" s="3" t="str">
        <f t="shared" ca="1" si="844"/>
        <v/>
      </c>
      <c r="HK178" s="3" t="str">
        <f t="shared" ca="1" si="844"/>
        <v/>
      </c>
      <c r="HL178" s="3" t="str">
        <f t="shared" ca="1" si="839"/>
        <v/>
      </c>
      <c r="HM178" s="3" t="str">
        <f t="shared" ca="1" si="839"/>
        <v/>
      </c>
      <c r="HN178" s="3" t="str">
        <f t="shared" ca="1" si="839"/>
        <v/>
      </c>
      <c r="HO178" s="3" t="str">
        <f t="shared" ca="1" si="839"/>
        <v/>
      </c>
      <c r="HP178" s="37" t="e">
        <f t="shared" ca="1" si="907"/>
        <v>#N/A</v>
      </c>
      <c r="HQ178" s="3" t="str">
        <f t="shared" ca="1" si="931"/>
        <v xml:space="preserve"> </v>
      </c>
      <c r="HR178" s="3" t="str">
        <f t="shared" ca="1" si="846"/>
        <v/>
      </c>
      <c r="HS178" s="3" t="str">
        <f t="shared" ca="1" si="846"/>
        <v/>
      </c>
      <c r="HT178" s="3" t="str">
        <f t="shared" ca="1" si="846"/>
        <v/>
      </c>
      <c r="HU178" s="3" t="str">
        <f t="shared" ca="1" si="840"/>
        <v/>
      </c>
      <c r="HV178" s="3" t="str">
        <f t="shared" ca="1" si="840"/>
        <v/>
      </c>
      <c r="HW178" s="3" t="str">
        <f t="shared" ca="1" si="840"/>
        <v/>
      </c>
      <c r="HX178" s="3" t="str">
        <f t="shared" ca="1" si="840"/>
        <v/>
      </c>
      <c r="HY178" s="37" t="e">
        <f t="shared" ca="1" si="908"/>
        <v>#N/A</v>
      </c>
      <c r="IA178" s="3" t="e">
        <f t="shared" ca="1" si="921"/>
        <v>#NUM!</v>
      </c>
      <c r="IB178" s="3" t="e">
        <f t="shared" ca="1" si="828"/>
        <v>#NUM!</v>
      </c>
      <c r="IC178" s="2" t="e">
        <f t="shared" ca="1" si="802"/>
        <v>#NUM!</v>
      </c>
      <c r="ID178" s="37" t="e">
        <f t="shared" ca="1" si="909"/>
        <v>#NUM!</v>
      </c>
      <c r="IE178" s="3" t="e">
        <f t="shared" ca="1" si="922"/>
        <v>#NUM!</v>
      </c>
      <c r="IF178" s="3" t="e">
        <f t="shared" ca="1" si="923"/>
        <v>#NUM!</v>
      </c>
      <c r="IG178" s="2" t="e">
        <f t="shared" ca="1" si="805"/>
        <v>#NUM!</v>
      </c>
      <c r="IH178" s="37" t="e">
        <f t="shared" ca="1" si="910"/>
        <v>#NUM!</v>
      </c>
      <c r="II178" s="3" t="e">
        <f t="shared" si="806"/>
        <v>#N/A</v>
      </c>
      <c r="IJ178" s="3" t="e">
        <f t="shared" si="807"/>
        <v>#N/A</v>
      </c>
      <c r="IK178" s="3" t="e">
        <f t="shared" ca="1" si="857"/>
        <v>#N/A</v>
      </c>
      <c r="IL178" s="3" t="e">
        <f t="shared" ca="1" si="858"/>
        <v>#N/A</v>
      </c>
      <c r="IM178" s="3" t="e">
        <f t="shared" ca="1" si="858"/>
        <v>#N/A</v>
      </c>
      <c r="IN178" s="3" t="e">
        <f t="shared" ca="1" si="858"/>
        <v>#N/A</v>
      </c>
      <c r="IO178" s="3" t="e">
        <f t="shared" ca="1" si="851"/>
        <v>#N/A</v>
      </c>
      <c r="IP178" s="3" t="e">
        <f t="shared" ca="1" si="851"/>
        <v>#N/A</v>
      </c>
      <c r="IQ178" s="3" t="e">
        <f t="shared" ca="1" si="851"/>
        <v>#N/A</v>
      </c>
      <c r="IR178" s="3" t="e">
        <f t="shared" ca="1" si="851"/>
        <v>#N/A</v>
      </c>
      <c r="IS178" s="3" t="e">
        <f t="shared" ca="1" si="852"/>
        <v>#N/A</v>
      </c>
      <c r="IT178" s="3" t="e">
        <f t="shared" ca="1" si="852"/>
        <v>#N/A</v>
      </c>
      <c r="IU178" s="3" t="e">
        <f t="shared" ca="1" si="852"/>
        <v>#N/A</v>
      </c>
      <c r="IV178" s="3" t="e">
        <f t="shared" ca="1" si="852"/>
        <v>#N/A</v>
      </c>
      <c r="IW178" s="3" t="e">
        <f t="shared" ca="1" si="853"/>
        <v>#N/A</v>
      </c>
      <c r="IX178" s="3" t="e">
        <f t="shared" ca="1" si="853"/>
        <v>#N/A</v>
      </c>
      <c r="IY178" s="3" t="e">
        <f t="shared" ca="1" si="853"/>
        <v>#N/A</v>
      </c>
      <c r="IZ178" s="37" t="e">
        <f t="shared" ca="1" si="911"/>
        <v>#N/A</v>
      </c>
      <c r="JB178" s="3" t="str">
        <f t="shared" si="808"/>
        <v/>
      </c>
      <c r="JC178" s="55" t="e">
        <f t="shared" si="912"/>
        <v>#NUM!</v>
      </c>
      <c r="JD178" s="41" t="e">
        <f t="shared" si="809"/>
        <v>#NUM!</v>
      </c>
      <c r="JE178" s="41" t="e">
        <f t="shared" si="810"/>
        <v>#NUM!</v>
      </c>
      <c r="JF178" s="3" t="e">
        <f t="shared" si="811"/>
        <v>#NUM!</v>
      </c>
      <c r="JG178" s="41" t="e">
        <f t="shared" si="812"/>
        <v>#NUM!</v>
      </c>
      <c r="JH178" s="41" t="e">
        <f t="shared" si="813"/>
        <v>#NUM!</v>
      </c>
      <c r="JJ178" s="37" t="e">
        <f t="shared" si="814"/>
        <v>#NUM!</v>
      </c>
      <c r="JL178" s="3" t="e">
        <f t="shared" si="815"/>
        <v>#NUM!</v>
      </c>
      <c r="JM178" s="3" t="e">
        <f t="shared" ca="1" si="925"/>
        <v>#NUM!</v>
      </c>
      <c r="JP178" s="37" t="e">
        <f t="shared" ca="1" si="816"/>
        <v>#NUM!</v>
      </c>
      <c r="JR178" s="37" t="str">
        <f t="shared" si="817"/>
        <v/>
      </c>
      <c r="JS178" s="3" t="str">
        <f t="shared" si="818"/>
        <v/>
      </c>
      <c r="JT178" s="3" t="str">
        <f t="shared" ca="1" si="932"/>
        <v xml:space="preserve"> </v>
      </c>
      <c r="JU178" s="3" t="str">
        <f t="shared" ca="1" si="848"/>
        <v/>
      </c>
      <c r="JV178" s="3" t="str">
        <f t="shared" ca="1" si="848"/>
        <v/>
      </c>
      <c r="JW178" s="3" t="str">
        <f t="shared" ca="1" si="848"/>
        <v/>
      </c>
      <c r="JX178" s="3" t="str">
        <f t="shared" ca="1" si="841"/>
        <v/>
      </c>
      <c r="JY178" s="3" t="str">
        <f t="shared" ca="1" si="841"/>
        <v/>
      </c>
      <c r="JZ178" s="3" t="str">
        <f t="shared" ca="1" si="841"/>
        <v/>
      </c>
      <c r="KA178" s="3" t="str">
        <f t="shared" ca="1" si="841"/>
        <v/>
      </c>
      <c r="KB178" s="3" t="e">
        <f t="shared" ca="1" si="819"/>
        <v>#N/A</v>
      </c>
      <c r="KC178" s="3" t="str">
        <f t="shared" ca="1" si="933"/>
        <v xml:space="preserve"> </v>
      </c>
      <c r="KD178" s="3" t="str">
        <f t="shared" ca="1" si="850"/>
        <v/>
      </c>
      <c r="KE178" s="3" t="str">
        <f t="shared" ca="1" si="850"/>
        <v/>
      </c>
      <c r="KF178" s="3" t="str">
        <f t="shared" ca="1" si="850"/>
        <v/>
      </c>
      <c r="KG178" s="3" t="str">
        <f t="shared" ca="1" si="842"/>
        <v/>
      </c>
      <c r="KH178" s="3" t="str">
        <f t="shared" ca="1" si="842"/>
        <v/>
      </c>
      <c r="KI178" s="3" t="str">
        <f t="shared" ca="1" si="842"/>
        <v/>
      </c>
      <c r="KJ178" s="3" t="str">
        <f t="shared" ca="1" si="842"/>
        <v/>
      </c>
      <c r="KK178" s="3" t="e">
        <f t="shared" ca="1" si="820"/>
        <v>#N/A</v>
      </c>
      <c r="KU178" s="3" t="e">
        <f t="shared" si="821"/>
        <v>#NUM!</v>
      </c>
      <c r="KV178" s="3" t="e">
        <f t="shared" si="822"/>
        <v>#NUM!</v>
      </c>
      <c r="KW178" s="3" t="e">
        <f t="shared" ca="1" si="859"/>
        <v>#NUM!</v>
      </c>
      <c r="KX178" s="3" t="e">
        <f t="shared" ca="1" si="860"/>
        <v>#NUM!</v>
      </c>
      <c r="KY178" s="3" t="e">
        <f t="shared" ca="1" si="860"/>
        <v>#NUM!</v>
      </c>
      <c r="KZ178" s="3" t="e">
        <f t="shared" ca="1" si="860"/>
        <v>#NUM!</v>
      </c>
      <c r="LA178" s="3" t="e">
        <f t="shared" ca="1" si="854"/>
        <v>#NUM!</v>
      </c>
      <c r="LB178" s="3" t="e">
        <f t="shared" ca="1" si="854"/>
        <v>#NUM!</v>
      </c>
      <c r="LC178" s="3" t="e">
        <f t="shared" ca="1" si="854"/>
        <v>#NUM!</v>
      </c>
      <c r="LD178" s="3" t="e">
        <f t="shared" ca="1" si="854"/>
        <v>#NUM!</v>
      </c>
      <c r="LE178" s="3" t="e">
        <f t="shared" ca="1" si="855"/>
        <v>#NUM!</v>
      </c>
      <c r="LF178" s="3" t="e">
        <f t="shared" ca="1" si="855"/>
        <v>#NUM!</v>
      </c>
      <c r="LG178" s="3" t="e">
        <f t="shared" ca="1" si="855"/>
        <v>#NUM!</v>
      </c>
      <c r="LH178" s="3" t="e">
        <f t="shared" ca="1" si="855"/>
        <v>#NUM!</v>
      </c>
      <c r="LI178" s="3" t="e">
        <f t="shared" ca="1" si="856"/>
        <v>#NUM!</v>
      </c>
      <c r="LJ178" s="3" t="e">
        <f t="shared" ca="1" si="856"/>
        <v>#NUM!</v>
      </c>
      <c r="LK178" s="3" t="e">
        <f t="shared" ca="1" si="856"/>
        <v>#NUM!</v>
      </c>
      <c r="LL178" s="37" t="e">
        <f t="shared" ca="1" si="913"/>
        <v>#NUM!</v>
      </c>
    </row>
    <row r="179" spans="1:324" s="3" customFormat="1">
      <c r="A179" s="42" t="e">
        <f>IF(D179="","",Data!C187)</f>
        <v>#N/A</v>
      </c>
      <c r="B179" s="5" t="e">
        <f>IF(D179="","",Data!B187)</f>
        <v>#N/A</v>
      </c>
      <c r="C179" s="3">
        <v>171</v>
      </c>
      <c r="D179" s="3" t="e">
        <f>IF(Data!C187="", NA(), Data!C187)</f>
        <v>#N/A</v>
      </c>
      <c r="E179" s="3" t="str">
        <f>IF(Data!C187="", " ", Data!D187)</f>
        <v xml:space="preserve"> </v>
      </c>
      <c r="F179" s="3" t="str">
        <f>IF(E179=" "," ",Data!F$26)</f>
        <v xml:space="preserve"> </v>
      </c>
      <c r="G179" s="3" t="str">
        <f>IF($C179&lt;Data!$F$37,"x"," ")</f>
        <v xml:space="preserve"> </v>
      </c>
      <c r="H179" s="3" t="e">
        <f>IF(I179="",#REF!,I179)</f>
        <v>#N/A</v>
      </c>
      <c r="I179" s="2" t="e">
        <f t="shared" si="697"/>
        <v>#N/A</v>
      </c>
      <c r="J179" s="3" t="str">
        <f>IF(AND(Data!$F$37&lt;&gt;""),IF(AD179=$E179,1,""))</f>
        <v/>
      </c>
      <c r="K179" s="3">
        <f>IF(AND(Data!$F$40&lt;&gt;""),IF(AE179=$E179,2,""))</f>
        <v>2</v>
      </c>
      <c r="L179" s="3" t="str">
        <f>IF(AND(Data!$F$43&lt;&gt;""),IF(AF179=$E179,3,""))</f>
        <v/>
      </c>
      <c r="M179" s="3" t="str">
        <f>IF(AND(Data!$F$46&lt;&gt;""),IF(AG179=$E179,4,""))</f>
        <v/>
      </c>
      <c r="N179" s="3" t="str">
        <f>IF(AND(Data!$F$49&lt;&gt;""),IF(AH179=$E179,5,""))</f>
        <v/>
      </c>
      <c r="O179" s="3" t="str">
        <f>IF(AND(Calc!$LQ$3&lt;&gt;""),IF(AI179=$E179,6,""))</f>
        <v/>
      </c>
      <c r="P179" s="3">
        <f t="shared" si="698"/>
        <v>2</v>
      </c>
      <c r="Q179" s="3">
        <f t="shared" si="699"/>
        <v>2</v>
      </c>
      <c r="R179" s="3" t="str">
        <f t="shared" si="700"/>
        <v/>
      </c>
      <c r="S179" s="3" t="str">
        <f t="shared" si="701"/>
        <v/>
      </c>
      <c r="T179" s="3" t="str">
        <f t="shared" si="702"/>
        <v/>
      </c>
      <c r="U179" s="3">
        <f t="shared" si="703"/>
        <v>2</v>
      </c>
      <c r="V179" s="3">
        <f t="shared" si="704"/>
        <v>2</v>
      </c>
      <c r="W179" s="3" t="str">
        <f t="shared" si="705"/>
        <v/>
      </c>
      <c r="X179" s="3" t="str">
        <f t="shared" si="706"/>
        <v/>
      </c>
      <c r="Y179" s="3">
        <f t="shared" si="707"/>
        <v>2</v>
      </c>
      <c r="Z179" s="3">
        <f t="shared" si="708"/>
        <v>2</v>
      </c>
      <c r="AA179" s="3" t="str">
        <f t="shared" si="709"/>
        <v/>
      </c>
      <c r="AB179" s="3">
        <f t="shared" si="710"/>
        <v>2</v>
      </c>
      <c r="AC179" s="49">
        <f t="shared" si="711"/>
        <v>2</v>
      </c>
      <c r="AD179" s="3" t="str">
        <f>IF($C179&lt;Data!$F$37,E179,"")</f>
        <v/>
      </c>
      <c r="AE179" s="3" t="str">
        <f>IF(AND($C179&gt;=Data!$F$37),IF($C179&lt;Data!$F$40,E179,""))</f>
        <v xml:space="preserve"> </v>
      </c>
      <c r="AF179" s="3" t="b">
        <f>IF(AND($C179&gt;=Data!$F$40),IF($C179&lt;Data!$F$43,E179,""))</f>
        <v>0</v>
      </c>
      <c r="AG179" s="3" t="b">
        <f>IF(AND($C179&gt;=Data!$F$43),IF($C179&lt;Data!$F$46,E179,""))</f>
        <v>0</v>
      </c>
      <c r="AH179" s="3" t="b">
        <f>IF(AND($C179&gt;=Data!$F$46),IF($C179&lt;Data!$F$49,E179,""))</f>
        <v>0</v>
      </c>
      <c r="AI179" s="3" t="b">
        <f>IF(AND($C179&gt;=Data!$F$49),IF($C179&lt;=Calc!$LQ$3,E179,""))</f>
        <v>0</v>
      </c>
      <c r="AJ179" s="3" t="str">
        <f t="shared" si="863"/>
        <v xml:space="preserve"> </v>
      </c>
      <c r="AK179" s="3" t="str">
        <f t="shared" si="644"/>
        <v/>
      </c>
      <c r="AL179" s="3" t="e">
        <f t="shared" si="712"/>
        <v>#NUM!</v>
      </c>
      <c r="AM179" s="3" t="str">
        <f t="shared" si="713"/>
        <v/>
      </c>
      <c r="AN179" s="3" t="str">
        <f t="shared" si="714"/>
        <v/>
      </c>
      <c r="AO179" s="3" t="str">
        <f t="shared" si="715"/>
        <v/>
      </c>
      <c r="AP179" s="3" t="str">
        <f t="shared" si="716"/>
        <v/>
      </c>
      <c r="AQ179" s="3" t="e">
        <f t="shared" si="926"/>
        <v>#NUM!</v>
      </c>
      <c r="AR179" s="3" t="e">
        <f t="shared" si="927"/>
        <v>#NUM!</v>
      </c>
      <c r="AS179" s="3" t="str">
        <f t="shared" si="928"/>
        <v/>
      </c>
      <c r="AT179" s="3" t="str">
        <f t="shared" si="717"/>
        <v/>
      </c>
      <c r="AU179" s="3" t="str">
        <f t="shared" si="718"/>
        <v/>
      </c>
      <c r="AV179" s="3" t="e">
        <f t="shared" si="719"/>
        <v>#NUM!</v>
      </c>
      <c r="AW179" s="3" t="e">
        <f t="shared" si="720"/>
        <v>#NUM!</v>
      </c>
      <c r="AX179" s="3" t="str">
        <f t="shared" si="721"/>
        <v/>
      </c>
      <c r="AY179" s="3" t="str">
        <f t="shared" si="722"/>
        <v/>
      </c>
      <c r="AZ179" s="3" t="e">
        <f t="shared" si="723"/>
        <v>#NUM!</v>
      </c>
      <c r="BA179" s="3" t="e">
        <f t="shared" si="724"/>
        <v>#NUM!</v>
      </c>
      <c r="BB179" s="3" t="str">
        <f t="shared" si="725"/>
        <v/>
      </c>
      <c r="BC179" s="3" t="e">
        <f t="shared" si="726"/>
        <v>#NUM!</v>
      </c>
      <c r="BD179" s="3" t="e">
        <f t="shared" si="727"/>
        <v>#NUM!</v>
      </c>
      <c r="BE179" s="3" t="e">
        <f t="shared" si="728"/>
        <v>#NUM!</v>
      </c>
      <c r="BF179" s="9" t="e">
        <f t="shared" si="864"/>
        <v>#N/A</v>
      </c>
      <c r="BG179" s="3" t="e">
        <f t="shared" si="865"/>
        <v>#N/A</v>
      </c>
      <c r="BH179" s="3" t="e">
        <f t="shared" si="861"/>
        <v>#N/A</v>
      </c>
      <c r="BI179" s="3" t="e">
        <f t="shared" si="729"/>
        <v>#NUM!</v>
      </c>
      <c r="BJ179" s="44" t="str">
        <f t="shared" si="730"/>
        <v/>
      </c>
      <c r="BK179" s="52">
        <f t="shared" si="866"/>
        <v>2</v>
      </c>
      <c r="BL179" s="52" t="str">
        <f t="shared" ca="1" si="929"/>
        <v xml:space="preserve"> </v>
      </c>
      <c r="BM179" s="52" t="str">
        <f t="shared" ca="1" si="836"/>
        <v xml:space="preserve"> </v>
      </c>
      <c r="BN179" s="52" t="str">
        <f t="shared" ca="1" si="836"/>
        <v xml:space="preserve"> </v>
      </c>
      <c r="BO179" s="52" t="str">
        <f t="shared" ca="1" si="836"/>
        <v xml:space="preserve"> </v>
      </c>
      <c r="BP179" s="52" t="str">
        <f t="shared" ca="1" si="831"/>
        <v xml:space="preserve"> </v>
      </c>
      <c r="BQ179" s="52" t="str">
        <f t="shared" ca="1" si="831"/>
        <v xml:space="preserve"> </v>
      </c>
      <c r="BR179" s="52" t="e">
        <f t="shared" ca="1" si="867"/>
        <v>#N/A</v>
      </c>
      <c r="BS179" s="52"/>
      <c r="BT179" s="3" t="str">
        <f t="shared" si="868"/>
        <v/>
      </c>
      <c r="BU179" s="3">
        <f t="shared" si="869"/>
        <v>0</v>
      </c>
      <c r="BV179" s="3">
        <f t="shared" si="731"/>
        <v>1</v>
      </c>
      <c r="BW179" s="3">
        <f t="shared" si="914"/>
        <v>0</v>
      </c>
      <c r="BX179" s="3" t="str">
        <f t="shared" ca="1" si="870"/>
        <v xml:space="preserve"> </v>
      </c>
      <c r="BY179" s="3" t="str">
        <f t="shared" ca="1" si="837"/>
        <v/>
      </c>
      <c r="BZ179" s="3" t="str">
        <f t="shared" ca="1" si="837"/>
        <v/>
      </c>
      <c r="CA179" s="3" t="str">
        <f t="shared" ca="1" si="837"/>
        <v/>
      </c>
      <c r="CB179" s="3" t="str">
        <f t="shared" ca="1" si="832"/>
        <v/>
      </c>
      <c r="CC179" s="3" t="str">
        <f t="shared" ca="1" si="832"/>
        <v/>
      </c>
      <c r="CD179" s="3" t="str">
        <f t="shared" ca="1" si="652"/>
        <v/>
      </c>
      <c r="CE179" s="3" t="str">
        <f t="shared" ca="1" si="871"/>
        <v/>
      </c>
      <c r="CF179" s="3" t="str">
        <f t="shared" si="872"/>
        <v/>
      </c>
      <c r="CG179" s="37" t="e">
        <f t="shared" ca="1" si="873"/>
        <v>#N/A</v>
      </c>
      <c r="CH179" s="3" t="str">
        <f t="shared" si="874"/>
        <v/>
      </c>
      <c r="CI179" s="3">
        <f t="shared" si="733"/>
        <v>0</v>
      </c>
      <c r="CJ179" s="3">
        <f t="shared" si="823"/>
        <v>1</v>
      </c>
      <c r="CK179" s="3">
        <f t="shared" si="915"/>
        <v>0</v>
      </c>
      <c r="CL179" s="3" t="str">
        <f t="shared" ca="1" si="875"/>
        <v xml:space="preserve"> </v>
      </c>
      <c r="CM179" s="3" t="str">
        <f t="shared" ca="1" si="838"/>
        <v/>
      </c>
      <c r="CN179" s="3" t="str">
        <f t="shared" ca="1" si="838"/>
        <v/>
      </c>
      <c r="CO179" s="3" t="str">
        <f t="shared" ca="1" si="838"/>
        <v/>
      </c>
      <c r="CP179" s="3" t="str">
        <f t="shared" ca="1" si="833"/>
        <v/>
      </c>
      <c r="CQ179" s="3" t="str">
        <f t="shared" ca="1" si="833"/>
        <v/>
      </c>
      <c r="CR179" s="3" t="str">
        <f t="shared" ca="1" si="735"/>
        <v/>
      </c>
      <c r="CS179" s="3" t="str">
        <f t="shared" ca="1" si="876"/>
        <v/>
      </c>
      <c r="CT179" s="3" t="str">
        <f t="shared" si="736"/>
        <v/>
      </c>
      <c r="CU179" s="37" t="e">
        <f t="shared" ca="1" si="737"/>
        <v>#N/A</v>
      </c>
      <c r="CW179" s="3" t="str">
        <f t="shared" ca="1" si="916"/>
        <v/>
      </c>
      <c r="CX179" s="3">
        <f t="shared" ca="1" si="824"/>
        <v>0</v>
      </c>
      <c r="CY179" s="2">
        <f t="shared" ca="1" si="739"/>
        <v>0</v>
      </c>
      <c r="CZ179" s="3" t="str">
        <f t="shared" ca="1" si="877"/>
        <v/>
      </c>
      <c r="DA179" s="3" t="str">
        <f t="shared" ca="1" si="878"/>
        <v/>
      </c>
      <c r="DB179" s="3" t="str">
        <f t="shared" ca="1" si="879"/>
        <v/>
      </c>
      <c r="DC179" s="3" t="str">
        <f t="shared" ca="1" si="880"/>
        <v/>
      </c>
      <c r="DD179" s="37" t="e">
        <f t="shared" ca="1" si="881"/>
        <v>#N/A</v>
      </c>
      <c r="DE179" s="3" t="str">
        <f t="shared" ca="1" si="917"/>
        <v/>
      </c>
      <c r="DF179" s="3">
        <f t="shared" ca="1" si="825"/>
        <v>0</v>
      </c>
      <c r="DG179" s="2">
        <f t="shared" ca="1" si="741"/>
        <v>0</v>
      </c>
      <c r="DH179" s="3" t="str">
        <f t="shared" ca="1" si="882"/>
        <v/>
      </c>
      <c r="DI179" s="3" t="str">
        <f t="shared" ca="1" si="862"/>
        <v/>
      </c>
      <c r="DJ179" s="3" t="str">
        <f t="shared" ca="1" si="883"/>
        <v/>
      </c>
      <c r="DK179" s="3" t="str">
        <f t="shared" ca="1" si="742"/>
        <v/>
      </c>
      <c r="DL179" s="37" t="e">
        <f t="shared" ca="1" si="884"/>
        <v>#N/A</v>
      </c>
      <c r="DN179" s="2" t="str">
        <f t="shared" si="667"/>
        <v xml:space="preserve"> </v>
      </c>
      <c r="DO179" s="3" t="str">
        <f t="shared" si="743"/>
        <v xml:space="preserve"> </v>
      </c>
      <c r="DP179" s="3" t="str">
        <f t="shared" si="744"/>
        <v xml:space="preserve"> </v>
      </c>
      <c r="DT179" s="37" t="e">
        <f t="shared" si="885"/>
        <v>#N/A</v>
      </c>
      <c r="DU179" s="7">
        <v>172</v>
      </c>
      <c r="DV179" s="7">
        <v>73</v>
      </c>
      <c r="DW179" s="7">
        <v>100</v>
      </c>
      <c r="DX179" s="7"/>
      <c r="DY179" s="7" t="e">
        <f t="shared" si="886"/>
        <v>#NUM!</v>
      </c>
      <c r="DZ179" s="7" t="e">
        <f t="shared" si="887"/>
        <v>#NUM!</v>
      </c>
      <c r="EA179" s="7" t="e">
        <f t="shared" si="888"/>
        <v>#NUM!</v>
      </c>
      <c r="EB179" s="7" t="e">
        <f t="shared" si="918"/>
        <v>#NUM!</v>
      </c>
      <c r="EC179" s="3" t="e">
        <f t="shared" si="889"/>
        <v>#NUM!</v>
      </c>
      <c r="ED179" s="3" t="str">
        <f t="shared" si="746"/>
        <v/>
      </c>
      <c r="EE179" s="3" t="e">
        <f t="shared" si="747"/>
        <v>#DIV/0!</v>
      </c>
      <c r="EF179" s="3" t="str">
        <f t="shared" si="748"/>
        <v/>
      </c>
      <c r="EG179" s="3" t="str">
        <f t="shared" si="749"/>
        <v/>
      </c>
      <c r="EH179" s="3" t="str">
        <f t="shared" si="750"/>
        <v/>
      </c>
      <c r="EI179" s="3" t="str">
        <f t="shared" si="751"/>
        <v/>
      </c>
      <c r="EJ179" s="3" t="e">
        <f t="shared" si="752"/>
        <v>#DIV/0!</v>
      </c>
      <c r="EK179" s="3" t="e">
        <f t="shared" si="753"/>
        <v>#DIV/0!</v>
      </c>
      <c r="EL179" s="3" t="str">
        <f t="shared" si="754"/>
        <v/>
      </c>
      <c r="EM179" s="3" t="str">
        <f t="shared" si="755"/>
        <v/>
      </c>
      <c r="EN179" s="3" t="str">
        <f t="shared" si="756"/>
        <v/>
      </c>
      <c r="EO179" s="3" t="e">
        <f t="shared" si="757"/>
        <v>#DIV/0!</v>
      </c>
      <c r="EP179" s="3" t="e">
        <f t="shared" si="758"/>
        <v>#DIV/0!</v>
      </c>
      <c r="EQ179" s="3" t="str">
        <f t="shared" si="759"/>
        <v/>
      </c>
      <c r="ER179" s="3" t="str">
        <f t="shared" si="760"/>
        <v/>
      </c>
      <c r="ES179" s="3" t="e">
        <f t="shared" si="761"/>
        <v>#DIV/0!</v>
      </c>
      <c r="ET179" s="3" t="e">
        <f t="shared" si="762"/>
        <v>#DIV/0!</v>
      </c>
      <c r="EU179" s="3" t="str">
        <f t="shared" si="763"/>
        <v/>
      </c>
      <c r="EV179" s="3" t="e">
        <f t="shared" si="764"/>
        <v>#DIV/0!</v>
      </c>
      <c r="EW179" s="3" t="e">
        <f t="shared" si="765"/>
        <v>#DIV/0!</v>
      </c>
      <c r="EX179" s="3" t="e">
        <f t="shared" si="766"/>
        <v>#NUM!</v>
      </c>
      <c r="EZ179" s="40">
        <f t="shared" si="890"/>
        <v>1</v>
      </c>
      <c r="FA179" s="9" t="e">
        <f t="shared" si="891"/>
        <v>#NUM!</v>
      </c>
      <c r="FB179" s="9" t="e">
        <f t="shared" si="892"/>
        <v>#N/A</v>
      </c>
      <c r="FC179" s="9" t="e">
        <f t="shared" si="893"/>
        <v>#N/A</v>
      </c>
      <c r="FD179" s="9" t="e">
        <f t="shared" si="894"/>
        <v>#N/A</v>
      </c>
      <c r="FE179" s="3" t="e">
        <f t="shared" si="767"/>
        <v>#NUM!</v>
      </c>
      <c r="FG179" s="3" t="str">
        <f t="shared" si="768"/>
        <v/>
      </c>
      <c r="FH179" s="3" t="e">
        <f t="shared" si="769"/>
        <v>#DIV/0!</v>
      </c>
      <c r="FI179" s="3" t="str">
        <f t="shared" si="770"/>
        <v/>
      </c>
      <c r="FJ179" s="3" t="str">
        <f t="shared" si="771"/>
        <v/>
      </c>
      <c r="FK179" s="3" t="str">
        <f t="shared" si="772"/>
        <v/>
      </c>
      <c r="FL179" s="3" t="str">
        <f t="shared" si="773"/>
        <v/>
      </c>
      <c r="FM179" s="3" t="e">
        <f t="shared" si="774"/>
        <v>#DIV/0!</v>
      </c>
      <c r="FN179" s="3" t="e">
        <f t="shared" si="775"/>
        <v>#DIV/0!</v>
      </c>
      <c r="FO179" s="3" t="str">
        <f t="shared" si="776"/>
        <v/>
      </c>
      <c r="FP179" s="3" t="str">
        <f t="shared" si="777"/>
        <v/>
      </c>
      <c r="FQ179" s="3" t="str">
        <f t="shared" si="778"/>
        <v/>
      </c>
      <c r="FR179" s="3" t="e">
        <f t="shared" si="779"/>
        <v>#DIV/0!</v>
      </c>
      <c r="FS179" s="3" t="e">
        <f t="shared" si="780"/>
        <v>#DIV/0!</v>
      </c>
      <c r="FT179" s="3" t="str">
        <f t="shared" si="781"/>
        <v/>
      </c>
      <c r="FU179" s="3" t="str">
        <f t="shared" si="782"/>
        <v/>
      </c>
      <c r="FV179" s="3" t="e">
        <f t="shared" si="783"/>
        <v>#DIV/0!</v>
      </c>
      <c r="FW179" s="3" t="e">
        <f t="shared" si="784"/>
        <v>#DIV/0!</v>
      </c>
      <c r="FX179" s="3" t="str">
        <f t="shared" si="785"/>
        <v/>
      </c>
      <c r="FY179" s="3" t="e">
        <f t="shared" si="786"/>
        <v>#DIV/0!</v>
      </c>
      <c r="FZ179" s="3" t="e">
        <f t="shared" si="787"/>
        <v>#DIV/0!</v>
      </c>
      <c r="GA179" s="3" t="e">
        <f t="shared" si="788"/>
        <v>#NUM!</v>
      </c>
      <c r="GB179" s="3" t="str">
        <f t="shared" si="789"/>
        <v/>
      </c>
      <c r="GC179" s="3" t="str">
        <f t="shared" si="790"/>
        <v/>
      </c>
      <c r="GD179" s="3" t="str">
        <f t="shared" si="791"/>
        <v/>
      </c>
      <c r="GE179" s="3" t="str">
        <f t="shared" si="792"/>
        <v/>
      </c>
      <c r="GF179" s="3" t="str">
        <f t="shared" si="793"/>
        <v/>
      </c>
      <c r="GG179" s="3" t="str">
        <f t="shared" si="794"/>
        <v/>
      </c>
      <c r="GI179" s="9" t="str">
        <f t="shared" si="826"/>
        <v/>
      </c>
      <c r="GJ179" s="9" t="str">
        <f t="shared" si="919"/>
        <v/>
      </c>
      <c r="GK179" s="9" t="str">
        <f t="shared" si="920"/>
        <v/>
      </c>
      <c r="GL179" s="41" t="e">
        <f t="shared" si="797"/>
        <v>#DIV/0!</v>
      </c>
      <c r="GM179" s="41" t="e">
        <f t="shared" si="798"/>
        <v>#DIV/0!</v>
      </c>
      <c r="GN179" s="41" t="e">
        <f t="shared" si="895"/>
        <v>#N/A</v>
      </c>
      <c r="GO179" s="41" t="e">
        <f t="shared" si="896"/>
        <v>#N/A</v>
      </c>
      <c r="GP179" s="3" t="e">
        <f t="shared" si="799"/>
        <v>#NUM!</v>
      </c>
      <c r="GQ179" s="55" t="e">
        <f t="shared" si="897"/>
        <v>#NUM!</v>
      </c>
      <c r="GR179" s="55" t="e">
        <f t="shared" si="898"/>
        <v>#NUM!</v>
      </c>
      <c r="GS179" s="3" t="e">
        <f t="shared" si="899"/>
        <v>#NUM!</v>
      </c>
      <c r="GT179" s="3" t="e">
        <f t="shared" si="900"/>
        <v>#NUM!</v>
      </c>
      <c r="GU179" s="3" t="e">
        <f t="shared" si="901"/>
        <v>#NUM!</v>
      </c>
      <c r="GV179" s="3" t="e">
        <f t="shared" si="902"/>
        <v>#NUM!</v>
      </c>
      <c r="GX179" s="37" t="e">
        <f t="shared" si="903"/>
        <v>#NUM!</v>
      </c>
      <c r="GZ179" s="3" t="e">
        <f t="shared" si="904"/>
        <v>#NUM!</v>
      </c>
      <c r="HA179" s="3" t="e">
        <f t="shared" ca="1" si="924"/>
        <v>#NUM!</v>
      </c>
      <c r="HB179" s="2" t="e">
        <f t="shared" ca="1" si="830"/>
        <v>#NUM!</v>
      </c>
      <c r="HC179" s="2" t="e">
        <f t="shared" ca="1" si="834"/>
        <v>#NUM!</v>
      </c>
      <c r="HD179" s="39" t="e">
        <f t="shared" ca="1" si="800"/>
        <v>#NUM!</v>
      </c>
      <c r="HF179" s="3" t="str">
        <f t="shared" si="905"/>
        <v/>
      </c>
      <c r="HG179" s="3" t="str">
        <f t="shared" si="906"/>
        <v/>
      </c>
      <c r="HH179" s="3" t="str">
        <f t="shared" ca="1" si="930"/>
        <v xml:space="preserve"> </v>
      </c>
      <c r="HI179" s="3" t="str">
        <f t="shared" ca="1" si="844"/>
        <v/>
      </c>
      <c r="HJ179" s="3" t="str">
        <f t="shared" ca="1" si="844"/>
        <v/>
      </c>
      <c r="HK179" s="3" t="str">
        <f t="shared" ca="1" si="844"/>
        <v/>
      </c>
      <c r="HL179" s="3" t="str">
        <f t="shared" ca="1" si="839"/>
        <v/>
      </c>
      <c r="HM179" s="3" t="str">
        <f t="shared" ca="1" si="839"/>
        <v/>
      </c>
      <c r="HN179" s="3" t="str">
        <f t="shared" ca="1" si="839"/>
        <v/>
      </c>
      <c r="HO179" s="3" t="str">
        <f t="shared" ca="1" si="839"/>
        <v/>
      </c>
      <c r="HP179" s="37" t="e">
        <f t="shared" ca="1" si="907"/>
        <v>#N/A</v>
      </c>
      <c r="HQ179" s="3" t="str">
        <f t="shared" ca="1" si="931"/>
        <v xml:space="preserve"> </v>
      </c>
      <c r="HR179" s="3" t="str">
        <f t="shared" ca="1" si="846"/>
        <v/>
      </c>
      <c r="HS179" s="3" t="str">
        <f t="shared" ca="1" si="846"/>
        <v/>
      </c>
      <c r="HT179" s="3" t="str">
        <f t="shared" ca="1" si="846"/>
        <v/>
      </c>
      <c r="HU179" s="3" t="str">
        <f t="shared" ca="1" si="840"/>
        <v/>
      </c>
      <c r="HV179" s="3" t="str">
        <f t="shared" ca="1" si="840"/>
        <v/>
      </c>
      <c r="HW179" s="3" t="str">
        <f t="shared" ca="1" si="840"/>
        <v/>
      </c>
      <c r="HX179" s="3" t="str">
        <f t="shared" ca="1" si="840"/>
        <v/>
      </c>
      <c r="HY179" s="37" t="e">
        <f t="shared" ca="1" si="908"/>
        <v>#N/A</v>
      </c>
      <c r="IA179" s="3" t="e">
        <f t="shared" ca="1" si="921"/>
        <v>#NUM!</v>
      </c>
      <c r="IB179" s="3" t="e">
        <f t="shared" ca="1" si="828"/>
        <v>#NUM!</v>
      </c>
      <c r="IC179" s="2" t="e">
        <f t="shared" ca="1" si="802"/>
        <v>#NUM!</v>
      </c>
      <c r="ID179" s="37" t="e">
        <f t="shared" ca="1" si="909"/>
        <v>#NUM!</v>
      </c>
      <c r="IE179" s="3" t="e">
        <f t="shared" ca="1" si="922"/>
        <v>#NUM!</v>
      </c>
      <c r="IF179" s="3" t="e">
        <f t="shared" ca="1" si="923"/>
        <v>#NUM!</v>
      </c>
      <c r="IG179" s="2" t="e">
        <f t="shared" ca="1" si="805"/>
        <v>#NUM!</v>
      </c>
      <c r="IH179" s="37" t="e">
        <f t="shared" ca="1" si="910"/>
        <v>#NUM!</v>
      </c>
      <c r="II179" s="3" t="e">
        <f t="shared" si="806"/>
        <v>#N/A</v>
      </c>
      <c r="IJ179" s="3" t="e">
        <f t="shared" si="807"/>
        <v>#N/A</v>
      </c>
      <c r="IK179" s="3" t="e">
        <f t="shared" ca="1" si="857"/>
        <v>#N/A</v>
      </c>
      <c r="IL179" s="3" t="e">
        <f t="shared" ca="1" si="858"/>
        <v>#N/A</v>
      </c>
      <c r="IM179" s="3" t="e">
        <f t="shared" ca="1" si="858"/>
        <v>#N/A</v>
      </c>
      <c r="IN179" s="3" t="e">
        <f t="shared" ca="1" si="858"/>
        <v>#N/A</v>
      </c>
      <c r="IO179" s="3" t="e">
        <f t="shared" ca="1" si="851"/>
        <v>#N/A</v>
      </c>
      <c r="IP179" s="3" t="e">
        <f t="shared" ca="1" si="851"/>
        <v>#N/A</v>
      </c>
      <c r="IQ179" s="3" t="e">
        <f t="shared" ca="1" si="851"/>
        <v>#N/A</v>
      </c>
      <c r="IR179" s="3" t="e">
        <f t="shared" ca="1" si="851"/>
        <v>#N/A</v>
      </c>
      <c r="IS179" s="3" t="e">
        <f t="shared" ca="1" si="852"/>
        <v>#N/A</v>
      </c>
      <c r="IT179" s="3" t="e">
        <f t="shared" ca="1" si="852"/>
        <v>#N/A</v>
      </c>
      <c r="IU179" s="3" t="e">
        <f t="shared" ca="1" si="852"/>
        <v>#N/A</v>
      </c>
      <c r="IV179" s="3" t="e">
        <f t="shared" ca="1" si="852"/>
        <v>#N/A</v>
      </c>
      <c r="IW179" s="3" t="e">
        <f t="shared" ca="1" si="853"/>
        <v>#N/A</v>
      </c>
      <c r="IX179" s="3" t="e">
        <f t="shared" ca="1" si="853"/>
        <v>#N/A</v>
      </c>
      <c r="IY179" s="3" t="e">
        <f t="shared" ca="1" si="853"/>
        <v>#N/A</v>
      </c>
      <c r="IZ179" s="37" t="e">
        <f t="shared" ca="1" si="911"/>
        <v>#N/A</v>
      </c>
      <c r="JB179" s="3" t="str">
        <f t="shared" si="808"/>
        <v/>
      </c>
      <c r="JC179" s="55" t="e">
        <f t="shared" si="912"/>
        <v>#NUM!</v>
      </c>
      <c r="JD179" s="41" t="e">
        <f t="shared" si="809"/>
        <v>#NUM!</v>
      </c>
      <c r="JE179" s="41" t="e">
        <f t="shared" si="810"/>
        <v>#NUM!</v>
      </c>
      <c r="JF179" s="3" t="e">
        <f t="shared" si="811"/>
        <v>#NUM!</v>
      </c>
      <c r="JG179" s="41" t="e">
        <f t="shared" si="812"/>
        <v>#NUM!</v>
      </c>
      <c r="JH179" s="41" t="e">
        <f t="shared" si="813"/>
        <v>#NUM!</v>
      </c>
      <c r="JJ179" s="37" t="e">
        <f t="shared" si="814"/>
        <v>#NUM!</v>
      </c>
      <c r="JL179" s="3" t="e">
        <f t="shared" si="815"/>
        <v>#NUM!</v>
      </c>
      <c r="JM179" s="3" t="e">
        <f t="shared" ca="1" si="925"/>
        <v>#NUM!</v>
      </c>
      <c r="JP179" s="37" t="e">
        <f t="shared" ca="1" si="816"/>
        <v>#NUM!</v>
      </c>
      <c r="JR179" s="37" t="str">
        <f t="shared" si="817"/>
        <v/>
      </c>
      <c r="JS179" s="3" t="str">
        <f t="shared" si="818"/>
        <v/>
      </c>
      <c r="JT179" s="3" t="str">
        <f t="shared" ca="1" si="932"/>
        <v xml:space="preserve"> </v>
      </c>
      <c r="JU179" s="3" t="str">
        <f t="shared" ca="1" si="848"/>
        <v/>
      </c>
      <c r="JV179" s="3" t="str">
        <f t="shared" ca="1" si="848"/>
        <v/>
      </c>
      <c r="JW179" s="3" t="str">
        <f t="shared" ca="1" si="848"/>
        <v/>
      </c>
      <c r="JX179" s="3" t="str">
        <f t="shared" ca="1" si="841"/>
        <v/>
      </c>
      <c r="JY179" s="3" t="str">
        <f t="shared" ca="1" si="841"/>
        <v/>
      </c>
      <c r="JZ179" s="3" t="str">
        <f t="shared" ca="1" si="841"/>
        <v/>
      </c>
      <c r="KA179" s="3" t="str">
        <f t="shared" ca="1" si="841"/>
        <v/>
      </c>
      <c r="KB179" s="3" t="e">
        <f t="shared" ca="1" si="819"/>
        <v>#N/A</v>
      </c>
      <c r="KC179" s="3" t="str">
        <f t="shared" ca="1" si="933"/>
        <v xml:space="preserve"> </v>
      </c>
      <c r="KD179" s="3" t="str">
        <f t="shared" ca="1" si="850"/>
        <v/>
      </c>
      <c r="KE179" s="3" t="str">
        <f t="shared" ca="1" si="850"/>
        <v/>
      </c>
      <c r="KF179" s="3" t="str">
        <f t="shared" ca="1" si="850"/>
        <v/>
      </c>
      <c r="KG179" s="3" t="str">
        <f t="shared" ca="1" si="842"/>
        <v/>
      </c>
      <c r="KH179" s="3" t="str">
        <f t="shared" ca="1" si="842"/>
        <v/>
      </c>
      <c r="KI179" s="3" t="str">
        <f t="shared" ca="1" si="842"/>
        <v/>
      </c>
      <c r="KJ179" s="3" t="str">
        <f t="shared" ca="1" si="842"/>
        <v/>
      </c>
      <c r="KK179" s="3" t="e">
        <f t="shared" ca="1" si="820"/>
        <v>#N/A</v>
      </c>
      <c r="KU179" s="3" t="e">
        <f t="shared" si="821"/>
        <v>#NUM!</v>
      </c>
      <c r="KV179" s="3" t="e">
        <f t="shared" si="822"/>
        <v>#NUM!</v>
      </c>
      <c r="KW179" s="3" t="e">
        <f t="shared" ca="1" si="859"/>
        <v>#NUM!</v>
      </c>
      <c r="KX179" s="3" t="e">
        <f t="shared" ca="1" si="860"/>
        <v>#NUM!</v>
      </c>
      <c r="KY179" s="3" t="e">
        <f t="shared" ca="1" si="860"/>
        <v>#NUM!</v>
      </c>
      <c r="KZ179" s="3" t="e">
        <f t="shared" ca="1" si="860"/>
        <v>#NUM!</v>
      </c>
      <c r="LA179" s="3" t="e">
        <f t="shared" ca="1" si="854"/>
        <v>#NUM!</v>
      </c>
      <c r="LB179" s="3" t="e">
        <f t="shared" ca="1" si="854"/>
        <v>#NUM!</v>
      </c>
      <c r="LC179" s="3" t="e">
        <f t="shared" ca="1" si="854"/>
        <v>#NUM!</v>
      </c>
      <c r="LD179" s="3" t="e">
        <f t="shared" ca="1" si="854"/>
        <v>#NUM!</v>
      </c>
      <c r="LE179" s="3" t="e">
        <f t="shared" ca="1" si="855"/>
        <v>#NUM!</v>
      </c>
      <c r="LF179" s="3" t="e">
        <f t="shared" ca="1" si="855"/>
        <v>#NUM!</v>
      </c>
      <c r="LG179" s="3" t="e">
        <f t="shared" ca="1" si="855"/>
        <v>#NUM!</v>
      </c>
      <c r="LH179" s="3" t="e">
        <f t="shared" ca="1" si="855"/>
        <v>#NUM!</v>
      </c>
      <c r="LI179" s="3" t="e">
        <f t="shared" ca="1" si="856"/>
        <v>#NUM!</v>
      </c>
      <c r="LJ179" s="3" t="e">
        <f t="shared" ca="1" si="856"/>
        <v>#NUM!</v>
      </c>
      <c r="LK179" s="3" t="e">
        <f t="shared" ca="1" si="856"/>
        <v>#NUM!</v>
      </c>
      <c r="LL179" s="37" t="e">
        <f t="shared" ca="1" si="913"/>
        <v>#NUM!</v>
      </c>
    </row>
    <row r="180" spans="1:324" s="3" customFormat="1">
      <c r="A180" s="42" t="e">
        <f>IF(D180="","",Data!C188)</f>
        <v>#N/A</v>
      </c>
      <c r="B180" s="5" t="e">
        <f>IF(D180="","",Data!B188)</f>
        <v>#N/A</v>
      </c>
      <c r="C180" s="3">
        <v>172</v>
      </c>
      <c r="D180" s="3" t="e">
        <f>IF(Data!C188="", NA(), Data!C188)</f>
        <v>#N/A</v>
      </c>
      <c r="E180" s="3" t="str">
        <f>IF(Data!C188="", " ", Data!D188)</f>
        <v xml:space="preserve"> </v>
      </c>
      <c r="F180" s="3" t="str">
        <f>IF(E180=" "," ",Data!F$26)</f>
        <v xml:space="preserve"> </v>
      </c>
      <c r="G180" s="3" t="str">
        <f>IF($C180&lt;Data!$F$37,"x"," ")</f>
        <v xml:space="preserve"> </v>
      </c>
      <c r="H180" s="3" t="e">
        <f>IF(I180="",#REF!,I180)</f>
        <v>#N/A</v>
      </c>
      <c r="I180" s="2" t="e">
        <f t="shared" si="697"/>
        <v>#N/A</v>
      </c>
      <c r="J180" s="3" t="str">
        <f>IF(AND(Data!$F$37&lt;&gt;""),IF(AD180=$E180,1,""))</f>
        <v/>
      </c>
      <c r="K180" s="3">
        <f>IF(AND(Data!$F$40&lt;&gt;""),IF(AE180=$E180,2,""))</f>
        <v>2</v>
      </c>
      <c r="L180" s="3" t="str">
        <f>IF(AND(Data!$F$43&lt;&gt;""),IF(AF180=$E180,3,""))</f>
        <v/>
      </c>
      <c r="M180" s="3" t="str">
        <f>IF(AND(Data!$F$46&lt;&gt;""),IF(AG180=$E180,4,""))</f>
        <v/>
      </c>
      <c r="N180" s="3" t="str">
        <f>IF(AND(Data!$F$49&lt;&gt;""),IF(AH180=$E180,5,""))</f>
        <v/>
      </c>
      <c r="O180" s="3" t="str">
        <f>IF(AND(Calc!$LQ$3&lt;&gt;""),IF(AI180=$E180,6,""))</f>
        <v/>
      </c>
      <c r="P180" s="3">
        <f t="shared" si="698"/>
        <v>2</v>
      </c>
      <c r="Q180" s="3">
        <f t="shared" si="699"/>
        <v>2</v>
      </c>
      <c r="R180" s="3" t="str">
        <f t="shared" si="700"/>
        <v/>
      </c>
      <c r="S180" s="3" t="str">
        <f t="shared" si="701"/>
        <v/>
      </c>
      <c r="T180" s="3" t="str">
        <f t="shared" si="702"/>
        <v/>
      </c>
      <c r="U180" s="3">
        <f t="shared" si="703"/>
        <v>2</v>
      </c>
      <c r="V180" s="3">
        <f t="shared" si="704"/>
        <v>2</v>
      </c>
      <c r="W180" s="3" t="str">
        <f t="shared" si="705"/>
        <v/>
      </c>
      <c r="X180" s="3" t="str">
        <f t="shared" si="706"/>
        <v/>
      </c>
      <c r="Y180" s="3">
        <f t="shared" si="707"/>
        <v>2</v>
      </c>
      <c r="Z180" s="3">
        <f t="shared" si="708"/>
        <v>2</v>
      </c>
      <c r="AA180" s="3" t="str">
        <f t="shared" si="709"/>
        <v/>
      </c>
      <c r="AB180" s="3">
        <f t="shared" si="710"/>
        <v>2</v>
      </c>
      <c r="AC180" s="49">
        <f t="shared" si="711"/>
        <v>2</v>
      </c>
      <c r="AD180" s="3" t="str">
        <f>IF($C180&lt;Data!$F$37,E180,"")</f>
        <v/>
      </c>
      <c r="AE180" s="3" t="str">
        <f>IF(AND($C180&gt;=Data!$F$37),IF($C180&lt;Data!$F$40,E180,""))</f>
        <v xml:space="preserve"> </v>
      </c>
      <c r="AF180" s="3" t="b">
        <f>IF(AND($C180&gt;=Data!$F$40),IF($C180&lt;Data!$F$43,E180,""))</f>
        <v>0</v>
      </c>
      <c r="AG180" s="3" t="b">
        <f>IF(AND($C180&gt;=Data!$F$43),IF($C180&lt;Data!$F$46,E180,""))</f>
        <v>0</v>
      </c>
      <c r="AH180" s="3" t="b">
        <f>IF(AND($C180&gt;=Data!$F$46),IF($C180&lt;Data!$F$49,E180,""))</f>
        <v>0</v>
      </c>
      <c r="AI180" s="3" t="b">
        <f>IF(AND($C180&gt;=Data!$F$49),IF($C180&lt;=Calc!$LQ$3,E180,""))</f>
        <v>0</v>
      </c>
      <c r="AJ180" s="3" t="str">
        <f t="shared" si="863"/>
        <v xml:space="preserve"> </v>
      </c>
      <c r="AK180" s="3" t="str">
        <f t="shared" si="644"/>
        <v/>
      </c>
      <c r="AL180" s="3" t="e">
        <f t="shared" si="712"/>
        <v>#NUM!</v>
      </c>
      <c r="AM180" s="3" t="str">
        <f t="shared" si="713"/>
        <v/>
      </c>
      <c r="AN180" s="3" t="str">
        <f t="shared" si="714"/>
        <v/>
      </c>
      <c r="AO180" s="3" t="str">
        <f t="shared" si="715"/>
        <v/>
      </c>
      <c r="AP180" s="3" t="str">
        <f t="shared" si="716"/>
        <v/>
      </c>
      <c r="AQ180" s="3" t="e">
        <f t="shared" si="926"/>
        <v>#NUM!</v>
      </c>
      <c r="AR180" s="3" t="e">
        <f t="shared" si="927"/>
        <v>#NUM!</v>
      </c>
      <c r="AS180" s="3" t="str">
        <f t="shared" si="928"/>
        <v/>
      </c>
      <c r="AT180" s="3" t="str">
        <f t="shared" si="717"/>
        <v/>
      </c>
      <c r="AU180" s="3" t="str">
        <f t="shared" si="718"/>
        <v/>
      </c>
      <c r="AV180" s="3" t="e">
        <f t="shared" si="719"/>
        <v>#NUM!</v>
      </c>
      <c r="AW180" s="3" t="e">
        <f t="shared" si="720"/>
        <v>#NUM!</v>
      </c>
      <c r="AX180" s="3" t="str">
        <f t="shared" si="721"/>
        <v/>
      </c>
      <c r="AY180" s="3" t="str">
        <f t="shared" si="722"/>
        <v/>
      </c>
      <c r="AZ180" s="3" t="e">
        <f t="shared" si="723"/>
        <v>#NUM!</v>
      </c>
      <c r="BA180" s="3" t="e">
        <f t="shared" si="724"/>
        <v>#NUM!</v>
      </c>
      <c r="BB180" s="3" t="str">
        <f t="shared" si="725"/>
        <v/>
      </c>
      <c r="BC180" s="3" t="e">
        <f t="shared" si="726"/>
        <v>#NUM!</v>
      </c>
      <c r="BD180" s="3" t="e">
        <f t="shared" si="727"/>
        <v>#NUM!</v>
      </c>
      <c r="BE180" s="3" t="e">
        <f t="shared" si="728"/>
        <v>#NUM!</v>
      </c>
      <c r="BF180" s="9" t="e">
        <f t="shared" si="864"/>
        <v>#N/A</v>
      </c>
      <c r="BG180" s="3" t="e">
        <f t="shared" si="865"/>
        <v>#N/A</v>
      </c>
      <c r="BH180" s="3" t="e">
        <f t="shared" si="861"/>
        <v>#N/A</v>
      </c>
      <c r="BI180" s="3" t="e">
        <f t="shared" si="729"/>
        <v>#NUM!</v>
      </c>
      <c r="BJ180" s="44" t="str">
        <f t="shared" si="730"/>
        <v/>
      </c>
      <c r="BK180" s="52">
        <f t="shared" si="866"/>
        <v>2</v>
      </c>
      <c r="BL180" s="52" t="str">
        <f t="shared" ca="1" si="929"/>
        <v xml:space="preserve"> </v>
      </c>
      <c r="BM180" s="52" t="str">
        <f t="shared" ca="1" si="836"/>
        <v xml:space="preserve"> </v>
      </c>
      <c r="BN180" s="52" t="str">
        <f t="shared" ca="1" si="836"/>
        <v xml:space="preserve"> </v>
      </c>
      <c r="BO180" s="52" t="str">
        <f t="shared" ca="1" si="836"/>
        <v xml:space="preserve"> </v>
      </c>
      <c r="BP180" s="52" t="str">
        <f t="shared" ca="1" si="831"/>
        <v xml:space="preserve"> </v>
      </c>
      <c r="BQ180" s="52" t="str">
        <f t="shared" ca="1" si="831"/>
        <v xml:space="preserve"> </v>
      </c>
      <c r="BR180" s="52" t="e">
        <f t="shared" ca="1" si="867"/>
        <v>#N/A</v>
      </c>
      <c r="BS180" s="52"/>
      <c r="BT180" s="3" t="str">
        <f t="shared" si="868"/>
        <v/>
      </c>
      <c r="BU180" s="3">
        <f t="shared" si="869"/>
        <v>0</v>
      </c>
      <c r="BV180" s="3">
        <f t="shared" si="731"/>
        <v>1</v>
      </c>
      <c r="BW180" s="3">
        <f t="shared" si="914"/>
        <v>0</v>
      </c>
      <c r="BX180" s="3" t="str">
        <f t="shared" ca="1" si="870"/>
        <v xml:space="preserve"> </v>
      </c>
      <c r="BY180" s="3" t="str">
        <f t="shared" ca="1" si="837"/>
        <v/>
      </c>
      <c r="BZ180" s="3" t="str">
        <f t="shared" ca="1" si="837"/>
        <v/>
      </c>
      <c r="CA180" s="3" t="str">
        <f t="shared" ca="1" si="837"/>
        <v/>
      </c>
      <c r="CB180" s="3" t="str">
        <f t="shared" ca="1" si="832"/>
        <v/>
      </c>
      <c r="CC180" s="3" t="str">
        <f t="shared" ca="1" si="832"/>
        <v/>
      </c>
      <c r="CD180" s="3" t="str">
        <f t="shared" ca="1" si="652"/>
        <v/>
      </c>
      <c r="CE180" s="3" t="str">
        <f t="shared" ca="1" si="871"/>
        <v/>
      </c>
      <c r="CF180" s="3" t="str">
        <f t="shared" si="872"/>
        <v/>
      </c>
      <c r="CG180" s="37" t="e">
        <f t="shared" ca="1" si="873"/>
        <v>#N/A</v>
      </c>
      <c r="CH180" s="3" t="str">
        <f t="shared" si="874"/>
        <v/>
      </c>
      <c r="CI180" s="3">
        <f t="shared" si="733"/>
        <v>0</v>
      </c>
      <c r="CJ180" s="3">
        <f t="shared" si="823"/>
        <v>1</v>
      </c>
      <c r="CK180" s="3">
        <f t="shared" si="915"/>
        <v>0</v>
      </c>
      <c r="CL180" s="3" t="str">
        <f t="shared" ca="1" si="875"/>
        <v xml:space="preserve"> </v>
      </c>
      <c r="CM180" s="3" t="str">
        <f t="shared" ca="1" si="838"/>
        <v/>
      </c>
      <c r="CN180" s="3" t="str">
        <f t="shared" ca="1" si="838"/>
        <v/>
      </c>
      <c r="CO180" s="3" t="str">
        <f t="shared" ca="1" si="838"/>
        <v/>
      </c>
      <c r="CP180" s="3" t="str">
        <f t="shared" ca="1" si="833"/>
        <v/>
      </c>
      <c r="CQ180" s="3" t="str">
        <f t="shared" ca="1" si="833"/>
        <v/>
      </c>
      <c r="CR180" s="3" t="str">
        <f t="shared" ca="1" si="735"/>
        <v/>
      </c>
      <c r="CS180" s="3" t="str">
        <f t="shared" ca="1" si="876"/>
        <v/>
      </c>
      <c r="CT180" s="3" t="str">
        <f t="shared" si="736"/>
        <v/>
      </c>
      <c r="CU180" s="37" t="e">
        <f t="shared" ca="1" si="737"/>
        <v>#N/A</v>
      </c>
      <c r="CW180" s="3" t="str">
        <f t="shared" ca="1" si="916"/>
        <v/>
      </c>
      <c r="CX180" s="3">
        <f t="shared" ca="1" si="824"/>
        <v>0</v>
      </c>
      <c r="CY180" s="2">
        <f t="shared" ca="1" si="739"/>
        <v>0</v>
      </c>
      <c r="CZ180" s="3" t="str">
        <f t="shared" ca="1" si="877"/>
        <v/>
      </c>
      <c r="DA180" s="3" t="str">
        <f t="shared" ca="1" si="878"/>
        <v/>
      </c>
      <c r="DB180" s="3" t="str">
        <f t="shared" ca="1" si="879"/>
        <v/>
      </c>
      <c r="DC180" s="3" t="str">
        <f t="shared" ca="1" si="880"/>
        <v/>
      </c>
      <c r="DD180" s="37" t="e">
        <f t="shared" ca="1" si="881"/>
        <v>#N/A</v>
      </c>
      <c r="DE180" s="3" t="str">
        <f t="shared" ca="1" si="917"/>
        <v/>
      </c>
      <c r="DF180" s="3">
        <f t="shared" ca="1" si="825"/>
        <v>0</v>
      </c>
      <c r="DG180" s="2">
        <f t="shared" ca="1" si="741"/>
        <v>0</v>
      </c>
      <c r="DH180" s="3" t="str">
        <f t="shared" ca="1" si="882"/>
        <v/>
      </c>
      <c r="DI180" s="3" t="str">
        <f t="shared" ca="1" si="862"/>
        <v/>
      </c>
      <c r="DJ180" s="3" t="str">
        <f t="shared" ca="1" si="883"/>
        <v/>
      </c>
      <c r="DK180" s="3" t="str">
        <f t="shared" ca="1" si="742"/>
        <v/>
      </c>
      <c r="DL180" s="37" t="e">
        <f t="shared" ca="1" si="884"/>
        <v>#N/A</v>
      </c>
      <c r="DN180" s="2" t="str">
        <f t="shared" si="667"/>
        <v xml:space="preserve"> </v>
      </c>
      <c r="DO180" s="3" t="str">
        <f t="shared" si="743"/>
        <v xml:space="preserve"> </v>
      </c>
      <c r="DP180" s="3" t="str">
        <f t="shared" si="744"/>
        <v xml:space="preserve"> </v>
      </c>
      <c r="DT180" s="37" t="e">
        <f t="shared" si="885"/>
        <v>#N/A</v>
      </c>
      <c r="DU180" s="7">
        <v>173</v>
      </c>
      <c r="DV180" s="7">
        <v>73</v>
      </c>
      <c r="DW180" s="7">
        <v>100</v>
      </c>
      <c r="DX180" s="7"/>
      <c r="DY180" s="7" t="e">
        <f t="shared" si="886"/>
        <v>#NUM!</v>
      </c>
      <c r="DZ180" s="7" t="e">
        <f t="shared" si="887"/>
        <v>#NUM!</v>
      </c>
      <c r="EA180" s="7" t="e">
        <f t="shared" si="888"/>
        <v>#NUM!</v>
      </c>
      <c r="EB180" s="7" t="e">
        <f t="shared" si="918"/>
        <v>#NUM!</v>
      </c>
      <c r="EC180" s="3" t="e">
        <f t="shared" si="889"/>
        <v>#NUM!</v>
      </c>
      <c r="ED180" s="3" t="str">
        <f t="shared" si="746"/>
        <v/>
      </c>
      <c r="EE180" s="3" t="e">
        <f t="shared" si="747"/>
        <v>#DIV/0!</v>
      </c>
      <c r="EF180" s="3" t="str">
        <f t="shared" si="748"/>
        <v/>
      </c>
      <c r="EG180" s="3" t="str">
        <f t="shared" si="749"/>
        <v/>
      </c>
      <c r="EH180" s="3" t="str">
        <f t="shared" si="750"/>
        <v/>
      </c>
      <c r="EI180" s="3" t="str">
        <f t="shared" si="751"/>
        <v/>
      </c>
      <c r="EJ180" s="3" t="e">
        <f t="shared" si="752"/>
        <v>#DIV/0!</v>
      </c>
      <c r="EK180" s="3" t="e">
        <f t="shared" si="753"/>
        <v>#DIV/0!</v>
      </c>
      <c r="EL180" s="3" t="str">
        <f t="shared" si="754"/>
        <v/>
      </c>
      <c r="EM180" s="3" t="str">
        <f t="shared" si="755"/>
        <v/>
      </c>
      <c r="EN180" s="3" t="str">
        <f t="shared" si="756"/>
        <v/>
      </c>
      <c r="EO180" s="3" t="e">
        <f t="shared" si="757"/>
        <v>#DIV/0!</v>
      </c>
      <c r="EP180" s="3" t="e">
        <f t="shared" si="758"/>
        <v>#DIV/0!</v>
      </c>
      <c r="EQ180" s="3" t="str">
        <f t="shared" si="759"/>
        <v/>
      </c>
      <c r="ER180" s="3" t="str">
        <f t="shared" si="760"/>
        <v/>
      </c>
      <c r="ES180" s="3" t="e">
        <f t="shared" si="761"/>
        <v>#DIV/0!</v>
      </c>
      <c r="ET180" s="3" t="e">
        <f t="shared" si="762"/>
        <v>#DIV/0!</v>
      </c>
      <c r="EU180" s="3" t="str">
        <f t="shared" si="763"/>
        <v/>
      </c>
      <c r="EV180" s="3" t="e">
        <f t="shared" si="764"/>
        <v>#DIV/0!</v>
      </c>
      <c r="EW180" s="3" t="e">
        <f t="shared" si="765"/>
        <v>#DIV/0!</v>
      </c>
      <c r="EX180" s="3" t="e">
        <f t="shared" si="766"/>
        <v>#NUM!</v>
      </c>
      <c r="EZ180" s="40">
        <f t="shared" si="890"/>
        <v>1</v>
      </c>
      <c r="FA180" s="9" t="e">
        <f t="shared" si="891"/>
        <v>#NUM!</v>
      </c>
      <c r="FB180" s="9" t="e">
        <f t="shared" si="892"/>
        <v>#N/A</v>
      </c>
      <c r="FC180" s="9" t="e">
        <f t="shared" si="893"/>
        <v>#N/A</v>
      </c>
      <c r="FD180" s="9" t="e">
        <f t="shared" si="894"/>
        <v>#N/A</v>
      </c>
      <c r="FE180" s="3" t="e">
        <f t="shared" si="767"/>
        <v>#NUM!</v>
      </c>
      <c r="FG180" s="3" t="str">
        <f t="shared" si="768"/>
        <v/>
      </c>
      <c r="FH180" s="3" t="e">
        <f t="shared" si="769"/>
        <v>#DIV/0!</v>
      </c>
      <c r="FI180" s="3" t="str">
        <f t="shared" si="770"/>
        <v/>
      </c>
      <c r="FJ180" s="3" t="str">
        <f t="shared" si="771"/>
        <v/>
      </c>
      <c r="FK180" s="3" t="str">
        <f t="shared" si="772"/>
        <v/>
      </c>
      <c r="FL180" s="3" t="str">
        <f t="shared" si="773"/>
        <v/>
      </c>
      <c r="FM180" s="3" t="e">
        <f t="shared" si="774"/>
        <v>#DIV/0!</v>
      </c>
      <c r="FN180" s="3" t="e">
        <f t="shared" si="775"/>
        <v>#DIV/0!</v>
      </c>
      <c r="FO180" s="3" t="str">
        <f t="shared" si="776"/>
        <v/>
      </c>
      <c r="FP180" s="3" t="str">
        <f t="shared" si="777"/>
        <v/>
      </c>
      <c r="FQ180" s="3" t="str">
        <f t="shared" si="778"/>
        <v/>
      </c>
      <c r="FR180" s="3" t="e">
        <f t="shared" si="779"/>
        <v>#DIV/0!</v>
      </c>
      <c r="FS180" s="3" t="e">
        <f t="shared" si="780"/>
        <v>#DIV/0!</v>
      </c>
      <c r="FT180" s="3" t="str">
        <f t="shared" si="781"/>
        <v/>
      </c>
      <c r="FU180" s="3" t="str">
        <f t="shared" si="782"/>
        <v/>
      </c>
      <c r="FV180" s="3" t="e">
        <f t="shared" si="783"/>
        <v>#DIV/0!</v>
      </c>
      <c r="FW180" s="3" t="e">
        <f t="shared" si="784"/>
        <v>#DIV/0!</v>
      </c>
      <c r="FX180" s="3" t="str">
        <f t="shared" si="785"/>
        <v/>
      </c>
      <c r="FY180" s="3" t="e">
        <f t="shared" si="786"/>
        <v>#DIV/0!</v>
      </c>
      <c r="FZ180" s="3" t="e">
        <f t="shared" si="787"/>
        <v>#DIV/0!</v>
      </c>
      <c r="GA180" s="3" t="e">
        <f t="shared" si="788"/>
        <v>#NUM!</v>
      </c>
      <c r="GB180" s="3" t="str">
        <f t="shared" si="789"/>
        <v/>
      </c>
      <c r="GC180" s="3" t="str">
        <f t="shared" si="790"/>
        <v/>
      </c>
      <c r="GD180" s="3" t="str">
        <f t="shared" si="791"/>
        <v/>
      </c>
      <c r="GE180" s="3" t="str">
        <f t="shared" si="792"/>
        <v/>
      </c>
      <c r="GF180" s="3" t="str">
        <f t="shared" si="793"/>
        <v/>
      </c>
      <c r="GG180" s="3" t="str">
        <f t="shared" si="794"/>
        <v/>
      </c>
      <c r="GI180" s="9" t="str">
        <f t="shared" si="826"/>
        <v/>
      </c>
      <c r="GJ180" s="9" t="str">
        <f t="shared" si="919"/>
        <v/>
      </c>
      <c r="GK180" s="9" t="str">
        <f t="shared" si="920"/>
        <v/>
      </c>
      <c r="GL180" s="41" t="e">
        <f t="shared" si="797"/>
        <v>#DIV/0!</v>
      </c>
      <c r="GM180" s="41" t="e">
        <f t="shared" si="798"/>
        <v>#DIV/0!</v>
      </c>
      <c r="GN180" s="41" t="e">
        <f t="shared" si="895"/>
        <v>#N/A</v>
      </c>
      <c r="GO180" s="41" t="e">
        <f t="shared" si="896"/>
        <v>#N/A</v>
      </c>
      <c r="GP180" s="3" t="e">
        <f t="shared" si="799"/>
        <v>#NUM!</v>
      </c>
      <c r="GQ180" s="55" t="e">
        <f t="shared" si="897"/>
        <v>#NUM!</v>
      </c>
      <c r="GR180" s="55" t="e">
        <f t="shared" si="898"/>
        <v>#NUM!</v>
      </c>
      <c r="GS180" s="3" t="e">
        <f t="shared" si="899"/>
        <v>#NUM!</v>
      </c>
      <c r="GT180" s="3" t="e">
        <f t="shared" si="900"/>
        <v>#NUM!</v>
      </c>
      <c r="GU180" s="3" t="e">
        <f t="shared" si="901"/>
        <v>#NUM!</v>
      </c>
      <c r="GV180" s="3" t="e">
        <f t="shared" si="902"/>
        <v>#NUM!</v>
      </c>
      <c r="GX180" s="37" t="e">
        <f t="shared" si="903"/>
        <v>#NUM!</v>
      </c>
      <c r="GZ180" s="3" t="e">
        <f t="shared" si="904"/>
        <v>#NUM!</v>
      </c>
      <c r="HA180" s="3" t="e">
        <f t="shared" ca="1" si="924"/>
        <v>#NUM!</v>
      </c>
      <c r="HB180" s="2" t="e">
        <f t="shared" ca="1" si="830"/>
        <v>#NUM!</v>
      </c>
      <c r="HC180" s="2" t="e">
        <f t="shared" ca="1" si="834"/>
        <v>#NUM!</v>
      </c>
      <c r="HD180" s="39" t="e">
        <f t="shared" ca="1" si="800"/>
        <v>#NUM!</v>
      </c>
      <c r="HF180" s="3" t="str">
        <f t="shared" si="905"/>
        <v/>
      </c>
      <c r="HG180" s="3" t="str">
        <f t="shared" si="906"/>
        <v/>
      </c>
      <c r="HH180" s="3" t="str">
        <f t="shared" ca="1" si="930"/>
        <v xml:space="preserve"> </v>
      </c>
      <c r="HI180" s="3" t="str">
        <f t="shared" ca="1" si="844"/>
        <v/>
      </c>
      <c r="HJ180" s="3" t="str">
        <f t="shared" ca="1" si="844"/>
        <v/>
      </c>
      <c r="HK180" s="3" t="str">
        <f t="shared" ca="1" si="844"/>
        <v/>
      </c>
      <c r="HL180" s="3" t="str">
        <f t="shared" ca="1" si="839"/>
        <v/>
      </c>
      <c r="HM180" s="3" t="str">
        <f t="shared" ca="1" si="839"/>
        <v/>
      </c>
      <c r="HN180" s="3" t="str">
        <f t="shared" ca="1" si="839"/>
        <v/>
      </c>
      <c r="HO180" s="3" t="str">
        <f t="shared" ca="1" si="839"/>
        <v/>
      </c>
      <c r="HP180" s="37" t="e">
        <f t="shared" ca="1" si="907"/>
        <v>#N/A</v>
      </c>
      <c r="HQ180" s="3" t="str">
        <f t="shared" ca="1" si="931"/>
        <v xml:space="preserve"> </v>
      </c>
      <c r="HR180" s="3" t="str">
        <f t="shared" ca="1" si="846"/>
        <v/>
      </c>
      <c r="HS180" s="3" t="str">
        <f t="shared" ca="1" si="846"/>
        <v/>
      </c>
      <c r="HT180" s="3" t="str">
        <f t="shared" ca="1" si="846"/>
        <v/>
      </c>
      <c r="HU180" s="3" t="str">
        <f t="shared" ca="1" si="840"/>
        <v/>
      </c>
      <c r="HV180" s="3" t="str">
        <f t="shared" ca="1" si="840"/>
        <v/>
      </c>
      <c r="HW180" s="3" t="str">
        <f t="shared" ca="1" si="840"/>
        <v/>
      </c>
      <c r="HX180" s="3" t="str">
        <f t="shared" ca="1" si="840"/>
        <v/>
      </c>
      <c r="HY180" s="37" t="e">
        <f t="shared" ca="1" si="908"/>
        <v>#N/A</v>
      </c>
      <c r="IA180" s="3" t="e">
        <f t="shared" ca="1" si="921"/>
        <v>#NUM!</v>
      </c>
      <c r="IB180" s="3" t="e">
        <f t="shared" ca="1" si="828"/>
        <v>#NUM!</v>
      </c>
      <c r="IC180" s="2" t="e">
        <f t="shared" ca="1" si="802"/>
        <v>#NUM!</v>
      </c>
      <c r="ID180" s="37" t="e">
        <f t="shared" ca="1" si="909"/>
        <v>#NUM!</v>
      </c>
      <c r="IE180" s="3" t="e">
        <f t="shared" ca="1" si="922"/>
        <v>#NUM!</v>
      </c>
      <c r="IF180" s="3" t="e">
        <f t="shared" ca="1" si="923"/>
        <v>#NUM!</v>
      </c>
      <c r="IG180" s="2" t="e">
        <f t="shared" ca="1" si="805"/>
        <v>#NUM!</v>
      </c>
      <c r="IH180" s="37" t="e">
        <f t="shared" ca="1" si="910"/>
        <v>#NUM!</v>
      </c>
      <c r="II180" s="3" t="e">
        <f t="shared" si="806"/>
        <v>#N/A</v>
      </c>
      <c r="IJ180" s="3" t="e">
        <f t="shared" si="807"/>
        <v>#N/A</v>
      </c>
      <c r="IK180" s="3" t="e">
        <f t="shared" ca="1" si="857"/>
        <v>#N/A</v>
      </c>
      <c r="IL180" s="3" t="e">
        <f t="shared" ca="1" si="858"/>
        <v>#N/A</v>
      </c>
      <c r="IM180" s="3" t="e">
        <f t="shared" ca="1" si="858"/>
        <v>#N/A</v>
      </c>
      <c r="IN180" s="3" t="e">
        <f t="shared" ca="1" si="858"/>
        <v>#N/A</v>
      </c>
      <c r="IO180" s="3" t="e">
        <f t="shared" ca="1" si="851"/>
        <v>#N/A</v>
      </c>
      <c r="IP180" s="3" t="e">
        <f t="shared" ca="1" si="851"/>
        <v>#N/A</v>
      </c>
      <c r="IQ180" s="3" t="e">
        <f t="shared" ca="1" si="851"/>
        <v>#N/A</v>
      </c>
      <c r="IR180" s="3" t="e">
        <f t="shared" ca="1" si="851"/>
        <v>#N/A</v>
      </c>
      <c r="IS180" s="3" t="e">
        <f t="shared" ca="1" si="852"/>
        <v>#N/A</v>
      </c>
      <c r="IT180" s="3" t="e">
        <f t="shared" ca="1" si="852"/>
        <v>#N/A</v>
      </c>
      <c r="IU180" s="3" t="e">
        <f t="shared" ca="1" si="852"/>
        <v>#N/A</v>
      </c>
      <c r="IV180" s="3" t="e">
        <f t="shared" ca="1" si="852"/>
        <v>#N/A</v>
      </c>
      <c r="IW180" s="3" t="e">
        <f t="shared" ca="1" si="853"/>
        <v>#N/A</v>
      </c>
      <c r="IX180" s="3" t="e">
        <f t="shared" ca="1" si="853"/>
        <v>#N/A</v>
      </c>
      <c r="IY180" s="3" t="e">
        <f t="shared" ca="1" si="853"/>
        <v>#N/A</v>
      </c>
      <c r="IZ180" s="37" t="e">
        <f t="shared" ca="1" si="911"/>
        <v>#N/A</v>
      </c>
      <c r="JB180" s="3" t="str">
        <f t="shared" si="808"/>
        <v/>
      </c>
      <c r="JC180" s="55" t="e">
        <f t="shared" si="912"/>
        <v>#NUM!</v>
      </c>
      <c r="JD180" s="41" t="e">
        <f t="shared" si="809"/>
        <v>#NUM!</v>
      </c>
      <c r="JE180" s="41" t="e">
        <f t="shared" si="810"/>
        <v>#NUM!</v>
      </c>
      <c r="JF180" s="3" t="e">
        <f t="shared" si="811"/>
        <v>#NUM!</v>
      </c>
      <c r="JG180" s="41" t="e">
        <f t="shared" si="812"/>
        <v>#NUM!</v>
      </c>
      <c r="JH180" s="41" t="e">
        <f t="shared" si="813"/>
        <v>#NUM!</v>
      </c>
      <c r="JJ180" s="37" t="e">
        <f t="shared" si="814"/>
        <v>#NUM!</v>
      </c>
      <c r="JL180" s="3" t="e">
        <f t="shared" si="815"/>
        <v>#NUM!</v>
      </c>
      <c r="JM180" s="3" t="e">
        <f t="shared" ca="1" si="925"/>
        <v>#NUM!</v>
      </c>
      <c r="JP180" s="37" t="e">
        <f t="shared" ca="1" si="816"/>
        <v>#NUM!</v>
      </c>
      <c r="JR180" s="37" t="str">
        <f t="shared" si="817"/>
        <v/>
      </c>
      <c r="JS180" s="3" t="str">
        <f t="shared" si="818"/>
        <v/>
      </c>
      <c r="JT180" s="3" t="str">
        <f t="shared" ca="1" si="932"/>
        <v xml:space="preserve"> </v>
      </c>
      <c r="JU180" s="3" t="str">
        <f t="shared" ca="1" si="848"/>
        <v/>
      </c>
      <c r="JV180" s="3" t="str">
        <f t="shared" ca="1" si="848"/>
        <v/>
      </c>
      <c r="JW180" s="3" t="str">
        <f t="shared" ca="1" si="848"/>
        <v/>
      </c>
      <c r="JX180" s="3" t="str">
        <f t="shared" ca="1" si="841"/>
        <v/>
      </c>
      <c r="JY180" s="3" t="str">
        <f t="shared" ca="1" si="841"/>
        <v/>
      </c>
      <c r="JZ180" s="3" t="str">
        <f t="shared" ca="1" si="841"/>
        <v/>
      </c>
      <c r="KA180" s="3" t="str">
        <f t="shared" ca="1" si="841"/>
        <v/>
      </c>
      <c r="KB180" s="3" t="e">
        <f t="shared" ca="1" si="819"/>
        <v>#N/A</v>
      </c>
      <c r="KC180" s="3" t="str">
        <f t="shared" ca="1" si="933"/>
        <v xml:space="preserve"> </v>
      </c>
      <c r="KD180" s="3" t="str">
        <f t="shared" ca="1" si="850"/>
        <v/>
      </c>
      <c r="KE180" s="3" t="str">
        <f t="shared" ca="1" si="850"/>
        <v/>
      </c>
      <c r="KF180" s="3" t="str">
        <f t="shared" ca="1" si="850"/>
        <v/>
      </c>
      <c r="KG180" s="3" t="str">
        <f t="shared" ca="1" si="842"/>
        <v/>
      </c>
      <c r="KH180" s="3" t="str">
        <f t="shared" ca="1" si="842"/>
        <v/>
      </c>
      <c r="KI180" s="3" t="str">
        <f t="shared" ca="1" si="842"/>
        <v/>
      </c>
      <c r="KJ180" s="3" t="str">
        <f t="shared" ca="1" si="842"/>
        <v/>
      </c>
      <c r="KK180" s="3" t="e">
        <f t="shared" ca="1" si="820"/>
        <v>#N/A</v>
      </c>
      <c r="KU180" s="3" t="e">
        <f t="shared" si="821"/>
        <v>#NUM!</v>
      </c>
      <c r="KV180" s="3" t="e">
        <f t="shared" si="822"/>
        <v>#NUM!</v>
      </c>
      <c r="KW180" s="3" t="e">
        <f t="shared" ca="1" si="859"/>
        <v>#NUM!</v>
      </c>
      <c r="KX180" s="3" t="e">
        <f t="shared" ca="1" si="860"/>
        <v>#NUM!</v>
      </c>
      <c r="KY180" s="3" t="e">
        <f t="shared" ca="1" si="860"/>
        <v>#NUM!</v>
      </c>
      <c r="KZ180" s="3" t="e">
        <f t="shared" ca="1" si="860"/>
        <v>#NUM!</v>
      </c>
      <c r="LA180" s="3" t="e">
        <f t="shared" ca="1" si="854"/>
        <v>#NUM!</v>
      </c>
      <c r="LB180" s="3" t="e">
        <f t="shared" ca="1" si="854"/>
        <v>#NUM!</v>
      </c>
      <c r="LC180" s="3" t="e">
        <f t="shared" ca="1" si="854"/>
        <v>#NUM!</v>
      </c>
      <c r="LD180" s="3" t="e">
        <f t="shared" ca="1" si="854"/>
        <v>#NUM!</v>
      </c>
      <c r="LE180" s="3" t="e">
        <f t="shared" ca="1" si="855"/>
        <v>#NUM!</v>
      </c>
      <c r="LF180" s="3" t="e">
        <f t="shared" ca="1" si="855"/>
        <v>#NUM!</v>
      </c>
      <c r="LG180" s="3" t="e">
        <f t="shared" ca="1" si="855"/>
        <v>#NUM!</v>
      </c>
      <c r="LH180" s="3" t="e">
        <f t="shared" ca="1" si="855"/>
        <v>#NUM!</v>
      </c>
      <c r="LI180" s="3" t="e">
        <f t="shared" ca="1" si="856"/>
        <v>#NUM!</v>
      </c>
      <c r="LJ180" s="3" t="e">
        <f t="shared" ca="1" si="856"/>
        <v>#NUM!</v>
      </c>
      <c r="LK180" s="3" t="e">
        <f t="shared" ca="1" si="856"/>
        <v>#NUM!</v>
      </c>
      <c r="LL180" s="37" t="e">
        <f t="shared" ca="1" si="913"/>
        <v>#NUM!</v>
      </c>
    </row>
    <row r="181" spans="1:324" s="3" customFormat="1">
      <c r="A181" s="42" t="e">
        <f>IF(D181="","",Data!C189)</f>
        <v>#N/A</v>
      </c>
      <c r="B181" s="5" t="e">
        <f>IF(D181="","",Data!B189)</f>
        <v>#N/A</v>
      </c>
      <c r="C181" s="3">
        <v>173</v>
      </c>
      <c r="D181" s="3" t="e">
        <f>IF(Data!C189="", NA(), Data!C189)</f>
        <v>#N/A</v>
      </c>
      <c r="E181" s="3" t="str">
        <f>IF(Data!C189="", " ", Data!D189)</f>
        <v xml:space="preserve"> </v>
      </c>
      <c r="F181" s="3" t="str">
        <f>IF(E181=" "," ",Data!F$26)</f>
        <v xml:space="preserve"> </v>
      </c>
      <c r="G181" s="3" t="str">
        <f>IF($C181&lt;Data!$F$37,"x"," ")</f>
        <v xml:space="preserve"> </v>
      </c>
      <c r="H181" s="3" t="e">
        <f>IF(I181="",#REF!,I181)</f>
        <v>#N/A</v>
      </c>
      <c r="I181" s="2" t="e">
        <f t="shared" si="697"/>
        <v>#N/A</v>
      </c>
      <c r="J181" s="3" t="str">
        <f>IF(AND(Data!$F$37&lt;&gt;""),IF(AD181=$E181,1,""))</f>
        <v/>
      </c>
      <c r="K181" s="3">
        <f>IF(AND(Data!$F$40&lt;&gt;""),IF(AE181=$E181,2,""))</f>
        <v>2</v>
      </c>
      <c r="L181" s="3" t="str">
        <f>IF(AND(Data!$F$43&lt;&gt;""),IF(AF181=$E181,3,""))</f>
        <v/>
      </c>
      <c r="M181" s="3" t="str">
        <f>IF(AND(Data!$F$46&lt;&gt;""),IF(AG181=$E181,4,""))</f>
        <v/>
      </c>
      <c r="N181" s="3" t="str">
        <f>IF(AND(Data!$F$49&lt;&gt;""),IF(AH181=$E181,5,""))</f>
        <v/>
      </c>
      <c r="O181" s="3" t="str">
        <f>IF(AND(Calc!$LQ$3&lt;&gt;""),IF(AI181=$E181,6,""))</f>
        <v/>
      </c>
      <c r="P181" s="3">
        <f t="shared" si="698"/>
        <v>2</v>
      </c>
      <c r="Q181" s="3">
        <f t="shared" si="699"/>
        <v>2</v>
      </c>
      <c r="R181" s="3" t="str">
        <f t="shared" si="700"/>
        <v/>
      </c>
      <c r="S181" s="3" t="str">
        <f t="shared" si="701"/>
        <v/>
      </c>
      <c r="T181" s="3" t="str">
        <f t="shared" si="702"/>
        <v/>
      </c>
      <c r="U181" s="3">
        <f t="shared" si="703"/>
        <v>2</v>
      </c>
      <c r="V181" s="3">
        <f t="shared" si="704"/>
        <v>2</v>
      </c>
      <c r="W181" s="3" t="str">
        <f t="shared" si="705"/>
        <v/>
      </c>
      <c r="X181" s="3" t="str">
        <f t="shared" si="706"/>
        <v/>
      </c>
      <c r="Y181" s="3">
        <f t="shared" si="707"/>
        <v>2</v>
      </c>
      <c r="Z181" s="3">
        <f t="shared" si="708"/>
        <v>2</v>
      </c>
      <c r="AA181" s="3" t="str">
        <f t="shared" si="709"/>
        <v/>
      </c>
      <c r="AB181" s="3">
        <f t="shared" si="710"/>
        <v>2</v>
      </c>
      <c r="AC181" s="49">
        <f t="shared" si="711"/>
        <v>2</v>
      </c>
      <c r="AD181" s="3" t="str">
        <f>IF($C181&lt;Data!$F$37,E181,"")</f>
        <v/>
      </c>
      <c r="AE181" s="3" t="str">
        <f>IF(AND($C181&gt;=Data!$F$37),IF($C181&lt;Data!$F$40,E181,""))</f>
        <v xml:space="preserve"> </v>
      </c>
      <c r="AF181" s="3" t="b">
        <f>IF(AND($C181&gt;=Data!$F$40),IF($C181&lt;Data!$F$43,E181,""))</f>
        <v>0</v>
      </c>
      <c r="AG181" s="3" t="b">
        <f>IF(AND($C181&gt;=Data!$F$43),IF($C181&lt;Data!$F$46,E181,""))</f>
        <v>0</v>
      </c>
      <c r="AH181" s="3" t="b">
        <f>IF(AND($C181&gt;=Data!$F$46),IF($C181&lt;Data!$F$49,E181,""))</f>
        <v>0</v>
      </c>
      <c r="AI181" s="3" t="b">
        <f>IF(AND($C181&gt;=Data!$F$49),IF($C181&lt;=Calc!$LQ$3,E181,""))</f>
        <v>0</v>
      </c>
      <c r="AJ181" s="3" t="str">
        <f t="shared" si="863"/>
        <v xml:space="preserve"> </v>
      </c>
      <c r="AK181" s="3" t="str">
        <f t="shared" si="644"/>
        <v/>
      </c>
      <c r="AL181" s="3" t="e">
        <f t="shared" si="712"/>
        <v>#NUM!</v>
      </c>
      <c r="AM181" s="3" t="str">
        <f t="shared" si="713"/>
        <v/>
      </c>
      <c r="AN181" s="3" t="str">
        <f t="shared" si="714"/>
        <v/>
      </c>
      <c r="AO181" s="3" t="str">
        <f t="shared" si="715"/>
        <v/>
      </c>
      <c r="AP181" s="3" t="str">
        <f t="shared" si="716"/>
        <v/>
      </c>
      <c r="AQ181" s="3" t="e">
        <f t="shared" si="926"/>
        <v>#NUM!</v>
      </c>
      <c r="AR181" s="3" t="e">
        <f t="shared" si="927"/>
        <v>#NUM!</v>
      </c>
      <c r="AS181" s="3" t="str">
        <f t="shared" si="928"/>
        <v/>
      </c>
      <c r="AT181" s="3" t="str">
        <f t="shared" si="717"/>
        <v/>
      </c>
      <c r="AU181" s="3" t="str">
        <f t="shared" si="718"/>
        <v/>
      </c>
      <c r="AV181" s="3" t="e">
        <f t="shared" si="719"/>
        <v>#NUM!</v>
      </c>
      <c r="AW181" s="3" t="e">
        <f t="shared" si="720"/>
        <v>#NUM!</v>
      </c>
      <c r="AX181" s="3" t="str">
        <f t="shared" si="721"/>
        <v/>
      </c>
      <c r="AY181" s="3" t="str">
        <f t="shared" si="722"/>
        <v/>
      </c>
      <c r="AZ181" s="3" t="e">
        <f t="shared" si="723"/>
        <v>#NUM!</v>
      </c>
      <c r="BA181" s="3" t="e">
        <f t="shared" si="724"/>
        <v>#NUM!</v>
      </c>
      <c r="BB181" s="3" t="str">
        <f t="shared" si="725"/>
        <v/>
      </c>
      <c r="BC181" s="3" t="e">
        <f t="shared" si="726"/>
        <v>#NUM!</v>
      </c>
      <c r="BD181" s="3" t="e">
        <f t="shared" si="727"/>
        <v>#NUM!</v>
      </c>
      <c r="BE181" s="3" t="e">
        <f t="shared" si="728"/>
        <v>#NUM!</v>
      </c>
      <c r="BF181" s="9" t="e">
        <f t="shared" si="864"/>
        <v>#N/A</v>
      </c>
      <c r="BG181" s="3" t="e">
        <f t="shared" si="865"/>
        <v>#N/A</v>
      </c>
      <c r="BH181" s="3" t="e">
        <f t="shared" si="861"/>
        <v>#N/A</v>
      </c>
      <c r="BI181" s="3" t="e">
        <f t="shared" si="729"/>
        <v>#NUM!</v>
      </c>
      <c r="BJ181" s="44" t="str">
        <f t="shared" si="730"/>
        <v/>
      </c>
      <c r="BK181" s="52">
        <f t="shared" si="866"/>
        <v>2</v>
      </c>
      <c r="BL181" s="52" t="str">
        <f t="shared" ca="1" si="929"/>
        <v xml:space="preserve"> </v>
      </c>
      <c r="BM181" s="52" t="str">
        <f t="shared" ca="1" si="836"/>
        <v xml:space="preserve"> </v>
      </c>
      <c r="BN181" s="52" t="str">
        <f t="shared" ca="1" si="836"/>
        <v xml:space="preserve"> </v>
      </c>
      <c r="BO181" s="52" t="str">
        <f t="shared" ca="1" si="836"/>
        <v xml:space="preserve"> </v>
      </c>
      <c r="BP181" s="52" t="str">
        <f t="shared" ca="1" si="831"/>
        <v xml:space="preserve"> </v>
      </c>
      <c r="BQ181" s="52" t="str">
        <f t="shared" ca="1" si="831"/>
        <v xml:space="preserve"> </v>
      </c>
      <c r="BR181" s="52" t="e">
        <f t="shared" ca="1" si="867"/>
        <v>#N/A</v>
      </c>
      <c r="BS181" s="52"/>
      <c r="BT181" s="3" t="str">
        <f t="shared" si="868"/>
        <v/>
      </c>
      <c r="BU181" s="3">
        <f t="shared" si="869"/>
        <v>0</v>
      </c>
      <c r="BV181" s="3">
        <f t="shared" si="731"/>
        <v>1</v>
      </c>
      <c r="BW181" s="3">
        <f t="shared" si="914"/>
        <v>0</v>
      </c>
      <c r="BX181" s="3" t="str">
        <f t="shared" ca="1" si="870"/>
        <v xml:space="preserve"> </v>
      </c>
      <c r="BY181" s="3" t="str">
        <f t="shared" ca="1" si="837"/>
        <v/>
      </c>
      <c r="BZ181" s="3" t="str">
        <f t="shared" ca="1" si="837"/>
        <v/>
      </c>
      <c r="CA181" s="3" t="str">
        <f t="shared" ca="1" si="837"/>
        <v/>
      </c>
      <c r="CB181" s="3" t="str">
        <f t="shared" ca="1" si="832"/>
        <v/>
      </c>
      <c r="CC181" s="3" t="str">
        <f t="shared" ca="1" si="832"/>
        <v/>
      </c>
      <c r="CD181" s="3" t="str">
        <f t="shared" ca="1" si="652"/>
        <v/>
      </c>
      <c r="CE181" s="3" t="str">
        <f t="shared" ca="1" si="871"/>
        <v/>
      </c>
      <c r="CF181" s="3" t="str">
        <f t="shared" si="872"/>
        <v/>
      </c>
      <c r="CG181" s="37" t="e">
        <f t="shared" ca="1" si="873"/>
        <v>#N/A</v>
      </c>
      <c r="CH181" s="3" t="str">
        <f t="shared" si="874"/>
        <v/>
      </c>
      <c r="CI181" s="3">
        <f t="shared" si="733"/>
        <v>0</v>
      </c>
      <c r="CJ181" s="3">
        <f t="shared" si="823"/>
        <v>1</v>
      </c>
      <c r="CK181" s="3">
        <f t="shared" si="915"/>
        <v>0</v>
      </c>
      <c r="CL181" s="3" t="str">
        <f t="shared" ca="1" si="875"/>
        <v xml:space="preserve"> </v>
      </c>
      <c r="CM181" s="3" t="str">
        <f t="shared" ca="1" si="838"/>
        <v/>
      </c>
      <c r="CN181" s="3" t="str">
        <f t="shared" ca="1" si="838"/>
        <v/>
      </c>
      <c r="CO181" s="3" t="str">
        <f t="shared" ca="1" si="838"/>
        <v/>
      </c>
      <c r="CP181" s="3" t="str">
        <f t="shared" ca="1" si="833"/>
        <v/>
      </c>
      <c r="CQ181" s="3" t="str">
        <f t="shared" ca="1" si="833"/>
        <v/>
      </c>
      <c r="CR181" s="3" t="str">
        <f t="shared" ca="1" si="735"/>
        <v/>
      </c>
      <c r="CS181" s="3" t="str">
        <f t="shared" ca="1" si="876"/>
        <v/>
      </c>
      <c r="CT181" s="3" t="str">
        <f t="shared" si="736"/>
        <v/>
      </c>
      <c r="CU181" s="37" t="e">
        <f t="shared" ca="1" si="737"/>
        <v>#N/A</v>
      </c>
      <c r="CW181" s="3" t="str">
        <f t="shared" ca="1" si="916"/>
        <v/>
      </c>
      <c r="CX181" s="3">
        <f t="shared" ca="1" si="824"/>
        <v>0</v>
      </c>
      <c r="CY181" s="2">
        <f t="shared" ca="1" si="739"/>
        <v>0</v>
      </c>
      <c r="CZ181" s="3" t="str">
        <f t="shared" ca="1" si="877"/>
        <v/>
      </c>
      <c r="DA181" s="3" t="str">
        <f t="shared" ca="1" si="878"/>
        <v/>
      </c>
      <c r="DB181" s="3" t="str">
        <f t="shared" ca="1" si="879"/>
        <v/>
      </c>
      <c r="DC181" s="3" t="str">
        <f t="shared" ca="1" si="880"/>
        <v/>
      </c>
      <c r="DD181" s="37" t="e">
        <f t="shared" ca="1" si="881"/>
        <v>#N/A</v>
      </c>
      <c r="DE181" s="3" t="str">
        <f t="shared" ca="1" si="917"/>
        <v/>
      </c>
      <c r="DF181" s="3">
        <f t="shared" ca="1" si="825"/>
        <v>0</v>
      </c>
      <c r="DG181" s="2">
        <f t="shared" ca="1" si="741"/>
        <v>0</v>
      </c>
      <c r="DH181" s="3" t="str">
        <f t="shared" ca="1" si="882"/>
        <v/>
      </c>
      <c r="DI181" s="3" t="str">
        <f t="shared" ca="1" si="862"/>
        <v/>
      </c>
      <c r="DJ181" s="3" t="str">
        <f t="shared" ca="1" si="883"/>
        <v/>
      </c>
      <c r="DK181" s="3" t="str">
        <f t="shared" ca="1" si="742"/>
        <v/>
      </c>
      <c r="DL181" s="37" t="e">
        <f t="shared" ca="1" si="884"/>
        <v>#N/A</v>
      </c>
      <c r="DN181" s="2" t="str">
        <f t="shared" si="667"/>
        <v xml:space="preserve"> </v>
      </c>
      <c r="DO181" s="3" t="str">
        <f t="shared" si="743"/>
        <v xml:space="preserve"> </v>
      </c>
      <c r="DP181" s="3" t="str">
        <f t="shared" si="744"/>
        <v xml:space="preserve"> </v>
      </c>
      <c r="DT181" s="37" t="e">
        <f t="shared" si="885"/>
        <v>#N/A</v>
      </c>
      <c r="DU181" s="7">
        <v>174</v>
      </c>
      <c r="DV181" s="7">
        <v>74</v>
      </c>
      <c r="DW181" s="7">
        <v>101</v>
      </c>
      <c r="DX181" s="7"/>
      <c r="DY181" s="7" t="e">
        <f t="shared" si="886"/>
        <v>#NUM!</v>
      </c>
      <c r="DZ181" s="7" t="e">
        <f t="shared" si="887"/>
        <v>#NUM!</v>
      </c>
      <c r="EA181" s="7" t="e">
        <f t="shared" si="888"/>
        <v>#NUM!</v>
      </c>
      <c r="EB181" s="7" t="e">
        <f t="shared" si="918"/>
        <v>#NUM!</v>
      </c>
      <c r="EC181" s="3" t="e">
        <f t="shared" si="889"/>
        <v>#NUM!</v>
      </c>
      <c r="ED181" s="3" t="str">
        <f t="shared" si="746"/>
        <v/>
      </c>
      <c r="EE181" s="3" t="e">
        <f t="shared" si="747"/>
        <v>#DIV/0!</v>
      </c>
      <c r="EF181" s="3" t="str">
        <f t="shared" si="748"/>
        <v/>
      </c>
      <c r="EG181" s="3" t="str">
        <f t="shared" si="749"/>
        <v/>
      </c>
      <c r="EH181" s="3" t="str">
        <f t="shared" si="750"/>
        <v/>
      </c>
      <c r="EI181" s="3" t="str">
        <f t="shared" si="751"/>
        <v/>
      </c>
      <c r="EJ181" s="3" t="e">
        <f t="shared" si="752"/>
        <v>#DIV/0!</v>
      </c>
      <c r="EK181" s="3" t="e">
        <f t="shared" si="753"/>
        <v>#DIV/0!</v>
      </c>
      <c r="EL181" s="3" t="str">
        <f t="shared" si="754"/>
        <v/>
      </c>
      <c r="EM181" s="3" t="str">
        <f t="shared" si="755"/>
        <v/>
      </c>
      <c r="EN181" s="3" t="str">
        <f t="shared" si="756"/>
        <v/>
      </c>
      <c r="EO181" s="3" t="e">
        <f t="shared" si="757"/>
        <v>#DIV/0!</v>
      </c>
      <c r="EP181" s="3" t="e">
        <f t="shared" si="758"/>
        <v>#DIV/0!</v>
      </c>
      <c r="EQ181" s="3" t="str">
        <f t="shared" si="759"/>
        <v/>
      </c>
      <c r="ER181" s="3" t="str">
        <f t="shared" si="760"/>
        <v/>
      </c>
      <c r="ES181" s="3" t="e">
        <f t="shared" si="761"/>
        <v>#DIV/0!</v>
      </c>
      <c r="ET181" s="3" t="e">
        <f t="shared" si="762"/>
        <v>#DIV/0!</v>
      </c>
      <c r="EU181" s="3" t="str">
        <f t="shared" si="763"/>
        <v/>
      </c>
      <c r="EV181" s="3" t="e">
        <f t="shared" si="764"/>
        <v>#DIV/0!</v>
      </c>
      <c r="EW181" s="3" t="e">
        <f t="shared" si="765"/>
        <v>#DIV/0!</v>
      </c>
      <c r="EX181" s="3" t="e">
        <f t="shared" si="766"/>
        <v>#NUM!</v>
      </c>
      <c r="EZ181" s="40">
        <f t="shared" si="890"/>
        <v>1</v>
      </c>
      <c r="FA181" s="9" t="e">
        <f t="shared" si="891"/>
        <v>#NUM!</v>
      </c>
      <c r="FB181" s="9" t="e">
        <f t="shared" si="892"/>
        <v>#N/A</v>
      </c>
      <c r="FC181" s="9" t="e">
        <f t="shared" si="893"/>
        <v>#N/A</v>
      </c>
      <c r="FD181" s="9" t="e">
        <f t="shared" si="894"/>
        <v>#N/A</v>
      </c>
      <c r="FE181" s="3" t="e">
        <f t="shared" si="767"/>
        <v>#NUM!</v>
      </c>
      <c r="FG181" s="3" t="str">
        <f t="shared" si="768"/>
        <v/>
      </c>
      <c r="FH181" s="3" t="e">
        <f t="shared" si="769"/>
        <v>#DIV/0!</v>
      </c>
      <c r="FI181" s="3" t="str">
        <f t="shared" si="770"/>
        <v/>
      </c>
      <c r="FJ181" s="3" t="str">
        <f t="shared" si="771"/>
        <v/>
      </c>
      <c r="FK181" s="3" t="str">
        <f t="shared" si="772"/>
        <v/>
      </c>
      <c r="FL181" s="3" t="str">
        <f t="shared" si="773"/>
        <v/>
      </c>
      <c r="FM181" s="3" t="e">
        <f t="shared" si="774"/>
        <v>#DIV/0!</v>
      </c>
      <c r="FN181" s="3" t="e">
        <f t="shared" si="775"/>
        <v>#DIV/0!</v>
      </c>
      <c r="FO181" s="3" t="str">
        <f t="shared" si="776"/>
        <v/>
      </c>
      <c r="FP181" s="3" t="str">
        <f t="shared" si="777"/>
        <v/>
      </c>
      <c r="FQ181" s="3" t="str">
        <f t="shared" si="778"/>
        <v/>
      </c>
      <c r="FR181" s="3" t="e">
        <f t="shared" si="779"/>
        <v>#DIV/0!</v>
      </c>
      <c r="FS181" s="3" t="e">
        <f t="shared" si="780"/>
        <v>#DIV/0!</v>
      </c>
      <c r="FT181" s="3" t="str">
        <f t="shared" si="781"/>
        <v/>
      </c>
      <c r="FU181" s="3" t="str">
        <f t="shared" si="782"/>
        <v/>
      </c>
      <c r="FV181" s="3" t="e">
        <f t="shared" si="783"/>
        <v>#DIV/0!</v>
      </c>
      <c r="FW181" s="3" t="e">
        <f t="shared" si="784"/>
        <v>#DIV/0!</v>
      </c>
      <c r="FX181" s="3" t="str">
        <f t="shared" si="785"/>
        <v/>
      </c>
      <c r="FY181" s="3" t="e">
        <f t="shared" si="786"/>
        <v>#DIV/0!</v>
      </c>
      <c r="FZ181" s="3" t="e">
        <f t="shared" si="787"/>
        <v>#DIV/0!</v>
      </c>
      <c r="GA181" s="3" t="e">
        <f t="shared" si="788"/>
        <v>#NUM!</v>
      </c>
      <c r="GB181" s="3" t="str">
        <f t="shared" si="789"/>
        <v/>
      </c>
      <c r="GC181" s="3" t="str">
        <f t="shared" si="790"/>
        <v/>
      </c>
      <c r="GD181" s="3" t="str">
        <f t="shared" si="791"/>
        <v/>
      </c>
      <c r="GE181" s="3" t="str">
        <f t="shared" si="792"/>
        <v/>
      </c>
      <c r="GF181" s="3" t="str">
        <f t="shared" si="793"/>
        <v/>
      </c>
      <c r="GG181" s="3" t="str">
        <f t="shared" si="794"/>
        <v/>
      </c>
      <c r="GI181" s="9" t="str">
        <f t="shared" si="826"/>
        <v/>
      </c>
      <c r="GJ181" s="9" t="str">
        <f t="shared" si="919"/>
        <v/>
      </c>
      <c r="GK181" s="9" t="str">
        <f t="shared" si="920"/>
        <v/>
      </c>
      <c r="GL181" s="41" t="e">
        <f t="shared" si="797"/>
        <v>#DIV/0!</v>
      </c>
      <c r="GM181" s="41" t="e">
        <f t="shared" si="798"/>
        <v>#DIV/0!</v>
      </c>
      <c r="GN181" s="41" t="e">
        <f t="shared" si="895"/>
        <v>#N/A</v>
      </c>
      <c r="GO181" s="41" t="e">
        <f t="shared" si="896"/>
        <v>#N/A</v>
      </c>
      <c r="GP181" s="3" t="e">
        <f t="shared" si="799"/>
        <v>#NUM!</v>
      </c>
      <c r="GQ181" s="55" t="e">
        <f t="shared" si="897"/>
        <v>#NUM!</v>
      </c>
      <c r="GR181" s="55" t="e">
        <f t="shared" si="898"/>
        <v>#NUM!</v>
      </c>
      <c r="GS181" s="3" t="e">
        <f t="shared" si="899"/>
        <v>#NUM!</v>
      </c>
      <c r="GT181" s="3" t="e">
        <f t="shared" si="900"/>
        <v>#NUM!</v>
      </c>
      <c r="GU181" s="3" t="e">
        <f t="shared" si="901"/>
        <v>#NUM!</v>
      </c>
      <c r="GV181" s="3" t="e">
        <f t="shared" si="902"/>
        <v>#NUM!</v>
      </c>
      <c r="GX181" s="37" t="e">
        <f t="shared" si="903"/>
        <v>#NUM!</v>
      </c>
      <c r="GZ181" s="3" t="e">
        <f t="shared" si="904"/>
        <v>#NUM!</v>
      </c>
      <c r="HA181" s="3" t="e">
        <f t="shared" ca="1" si="924"/>
        <v>#NUM!</v>
      </c>
      <c r="HB181" s="2" t="e">
        <f t="shared" ca="1" si="830"/>
        <v>#NUM!</v>
      </c>
      <c r="HC181" s="2" t="e">
        <f t="shared" ca="1" si="834"/>
        <v>#NUM!</v>
      </c>
      <c r="HD181" s="39" t="e">
        <f t="shared" ca="1" si="800"/>
        <v>#NUM!</v>
      </c>
      <c r="HF181" s="3" t="str">
        <f t="shared" si="905"/>
        <v/>
      </c>
      <c r="HG181" s="3" t="str">
        <f t="shared" si="906"/>
        <v/>
      </c>
      <c r="HH181" s="3" t="str">
        <f t="shared" ca="1" si="930"/>
        <v xml:space="preserve"> </v>
      </c>
      <c r="HI181" s="3" t="str">
        <f t="shared" ca="1" si="844"/>
        <v/>
      </c>
      <c r="HJ181" s="3" t="str">
        <f t="shared" ca="1" si="844"/>
        <v/>
      </c>
      <c r="HK181" s="3" t="str">
        <f t="shared" ca="1" si="844"/>
        <v/>
      </c>
      <c r="HL181" s="3" t="str">
        <f t="shared" ca="1" si="839"/>
        <v/>
      </c>
      <c r="HM181" s="3" t="str">
        <f t="shared" ca="1" si="839"/>
        <v/>
      </c>
      <c r="HN181" s="3" t="str">
        <f t="shared" ca="1" si="839"/>
        <v/>
      </c>
      <c r="HO181" s="3" t="str">
        <f t="shared" ca="1" si="839"/>
        <v/>
      </c>
      <c r="HP181" s="37" t="e">
        <f t="shared" ca="1" si="907"/>
        <v>#N/A</v>
      </c>
      <c r="HQ181" s="3" t="str">
        <f t="shared" ca="1" si="931"/>
        <v xml:space="preserve"> </v>
      </c>
      <c r="HR181" s="3" t="str">
        <f t="shared" ca="1" si="846"/>
        <v/>
      </c>
      <c r="HS181" s="3" t="str">
        <f t="shared" ca="1" si="846"/>
        <v/>
      </c>
      <c r="HT181" s="3" t="str">
        <f t="shared" ca="1" si="846"/>
        <v/>
      </c>
      <c r="HU181" s="3" t="str">
        <f t="shared" ca="1" si="840"/>
        <v/>
      </c>
      <c r="HV181" s="3" t="str">
        <f t="shared" ca="1" si="840"/>
        <v/>
      </c>
      <c r="HW181" s="3" t="str">
        <f t="shared" ca="1" si="840"/>
        <v/>
      </c>
      <c r="HX181" s="3" t="str">
        <f t="shared" ca="1" si="840"/>
        <v/>
      </c>
      <c r="HY181" s="37" t="e">
        <f t="shared" ca="1" si="908"/>
        <v>#N/A</v>
      </c>
      <c r="IA181" s="3" t="e">
        <f t="shared" ca="1" si="921"/>
        <v>#NUM!</v>
      </c>
      <c r="IB181" s="3" t="e">
        <f t="shared" ca="1" si="828"/>
        <v>#NUM!</v>
      </c>
      <c r="IC181" s="2" t="e">
        <f t="shared" ca="1" si="802"/>
        <v>#NUM!</v>
      </c>
      <c r="ID181" s="37" t="e">
        <f t="shared" ca="1" si="909"/>
        <v>#NUM!</v>
      </c>
      <c r="IE181" s="3" t="e">
        <f t="shared" ca="1" si="922"/>
        <v>#NUM!</v>
      </c>
      <c r="IF181" s="3" t="e">
        <f t="shared" ca="1" si="923"/>
        <v>#NUM!</v>
      </c>
      <c r="IG181" s="2" t="e">
        <f t="shared" ca="1" si="805"/>
        <v>#NUM!</v>
      </c>
      <c r="IH181" s="37" t="e">
        <f t="shared" ca="1" si="910"/>
        <v>#NUM!</v>
      </c>
      <c r="II181" s="3" t="e">
        <f t="shared" si="806"/>
        <v>#N/A</v>
      </c>
      <c r="IJ181" s="3" t="e">
        <f t="shared" si="807"/>
        <v>#N/A</v>
      </c>
      <c r="IK181" s="3" t="e">
        <f t="shared" ca="1" si="857"/>
        <v>#N/A</v>
      </c>
      <c r="IL181" s="3" t="e">
        <f t="shared" ca="1" si="858"/>
        <v>#N/A</v>
      </c>
      <c r="IM181" s="3" t="e">
        <f t="shared" ca="1" si="858"/>
        <v>#N/A</v>
      </c>
      <c r="IN181" s="3" t="e">
        <f t="shared" ca="1" si="858"/>
        <v>#N/A</v>
      </c>
      <c r="IO181" s="3" t="e">
        <f t="shared" ca="1" si="851"/>
        <v>#N/A</v>
      </c>
      <c r="IP181" s="3" t="e">
        <f t="shared" ca="1" si="851"/>
        <v>#N/A</v>
      </c>
      <c r="IQ181" s="3" t="e">
        <f t="shared" ca="1" si="851"/>
        <v>#N/A</v>
      </c>
      <c r="IR181" s="3" t="e">
        <f t="shared" ca="1" si="851"/>
        <v>#N/A</v>
      </c>
      <c r="IS181" s="3" t="e">
        <f t="shared" ca="1" si="852"/>
        <v>#N/A</v>
      </c>
      <c r="IT181" s="3" t="e">
        <f t="shared" ca="1" si="852"/>
        <v>#N/A</v>
      </c>
      <c r="IU181" s="3" t="e">
        <f t="shared" ca="1" si="852"/>
        <v>#N/A</v>
      </c>
      <c r="IV181" s="3" t="e">
        <f t="shared" ca="1" si="852"/>
        <v>#N/A</v>
      </c>
      <c r="IW181" s="3" t="e">
        <f t="shared" ca="1" si="853"/>
        <v>#N/A</v>
      </c>
      <c r="IX181" s="3" t="e">
        <f t="shared" ca="1" si="853"/>
        <v>#N/A</v>
      </c>
      <c r="IY181" s="3" t="e">
        <f t="shared" ca="1" si="853"/>
        <v>#N/A</v>
      </c>
      <c r="IZ181" s="37" t="e">
        <f t="shared" ca="1" si="911"/>
        <v>#N/A</v>
      </c>
      <c r="JB181" s="3" t="str">
        <f t="shared" si="808"/>
        <v/>
      </c>
      <c r="JC181" s="55" t="e">
        <f t="shared" si="912"/>
        <v>#NUM!</v>
      </c>
      <c r="JD181" s="41" t="e">
        <f t="shared" si="809"/>
        <v>#NUM!</v>
      </c>
      <c r="JE181" s="41" t="e">
        <f t="shared" si="810"/>
        <v>#NUM!</v>
      </c>
      <c r="JF181" s="3" t="e">
        <f t="shared" si="811"/>
        <v>#NUM!</v>
      </c>
      <c r="JG181" s="41" t="e">
        <f t="shared" si="812"/>
        <v>#NUM!</v>
      </c>
      <c r="JH181" s="41" t="e">
        <f t="shared" si="813"/>
        <v>#NUM!</v>
      </c>
      <c r="JJ181" s="37" t="e">
        <f t="shared" si="814"/>
        <v>#NUM!</v>
      </c>
      <c r="JL181" s="3" t="e">
        <f t="shared" si="815"/>
        <v>#NUM!</v>
      </c>
      <c r="JM181" s="3" t="e">
        <f t="shared" ca="1" si="925"/>
        <v>#NUM!</v>
      </c>
      <c r="JP181" s="37" t="e">
        <f t="shared" ca="1" si="816"/>
        <v>#NUM!</v>
      </c>
      <c r="JR181" s="37" t="str">
        <f t="shared" si="817"/>
        <v/>
      </c>
      <c r="JS181" s="3" t="str">
        <f t="shared" si="818"/>
        <v/>
      </c>
      <c r="JT181" s="3" t="str">
        <f t="shared" ca="1" si="932"/>
        <v xml:space="preserve"> </v>
      </c>
      <c r="JU181" s="3" t="str">
        <f t="shared" ca="1" si="848"/>
        <v/>
      </c>
      <c r="JV181" s="3" t="str">
        <f t="shared" ca="1" si="848"/>
        <v/>
      </c>
      <c r="JW181" s="3" t="str">
        <f t="shared" ca="1" si="848"/>
        <v/>
      </c>
      <c r="JX181" s="3" t="str">
        <f t="shared" ca="1" si="841"/>
        <v/>
      </c>
      <c r="JY181" s="3" t="str">
        <f t="shared" ca="1" si="841"/>
        <v/>
      </c>
      <c r="JZ181" s="3" t="str">
        <f t="shared" ca="1" si="841"/>
        <v/>
      </c>
      <c r="KA181" s="3" t="str">
        <f t="shared" ca="1" si="841"/>
        <v/>
      </c>
      <c r="KB181" s="3" t="e">
        <f t="shared" ca="1" si="819"/>
        <v>#N/A</v>
      </c>
      <c r="KC181" s="3" t="str">
        <f t="shared" ca="1" si="933"/>
        <v xml:space="preserve"> </v>
      </c>
      <c r="KD181" s="3" t="str">
        <f t="shared" ca="1" si="850"/>
        <v/>
      </c>
      <c r="KE181" s="3" t="str">
        <f t="shared" ca="1" si="850"/>
        <v/>
      </c>
      <c r="KF181" s="3" t="str">
        <f t="shared" ca="1" si="850"/>
        <v/>
      </c>
      <c r="KG181" s="3" t="str">
        <f t="shared" ca="1" si="842"/>
        <v/>
      </c>
      <c r="KH181" s="3" t="str">
        <f t="shared" ca="1" si="842"/>
        <v/>
      </c>
      <c r="KI181" s="3" t="str">
        <f t="shared" ca="1" si="842"/>
        <v/>
      </c>
      <c r="KJ181" s="3" t="str">
        <f t="shared" ca="1" si="842"/>
        <v/>
      </c>
      <c r="KK181" s="3" t="e">
        <f t="shared" ca="1" si="820"/>
        <v>#N/A</v>
      </c>
      <c r="KU181" s="3" t="e">
        <f t="shared" si="821"/>
        <v>#NUM!</v>
      </c>
      <c r="KV181" s="3" t="e">
        <f t="shared" si="822"/>
        <v>#NUM!</v>
      </c>
      <c r="KW181" s="3" t="e">
        <f t="shared" ca="1" si="859"/>
        <v>#NUM!</v>
      </c>
      <c r="KX181" s="3" t="e">
        <f t="shared" ca="1" si="860"/>
        <v>#NUM!</v>
      </c>
      <c r="KY181" s="3" t="e">
        <f t="shared" ca="1" si="860"/>
        <v>#NUM!</v>
      </c>
      <c r="KZ181" s="3" t="e">
        <f t="shared" ca="1" si="860"/>
        <v>#NUM!</v>
      </c>
      <c r="LA181" s="3" t="e">
        <f t="shared" ca="1" si="854"/>
        <v>#NUM!</v>
      </c>
      <c r="LB181" s="3" t="e">
        <f t="shared" ca="1" si="854"/>
        <v>#NUM!</v>
      </c>
      <c r="LC181" s="3" t="e">
        <f t="shared" ca="1" si="854"/>
        <v>#NUM!</v>
      </c>
      <c r="LD181" s="3" t="e">
        <f t="shared" ca="1" si="854"/>
        <v>#NUM!</v>
      </c>
      <c r="LE181" s="3" t="e">
        <f t="shared" ca="1" si="855"/>
        <v>#NUM!</v>
      </c>
      <c r="LF181" s="3" t="e">
        <f t="shared" ca="1" si="855"/>
        <v>#NUM!</v>
      </c>
      <c r="LG181" s="3" t="e">
        <f t="shared" ca="1" si="855"/>
        <v>#NUM!</v>
      </c>
      <c r="LH181" s="3" t="e">
        <f t="shared" ca="1" si="855"/>
        <v>#NUM!</v>
      </c>
      <c r="LI181" s="3" t="e">
        <f t="shared" ca="1" si="856"/>
        <v>#NUM!</v>
      </c>
      <c r="LJ181" s="3" t="e">
        <f t="shared" ca="1" si="856"/>
        <v>#NUM!</v>
      </c>
      <c r="LK181" s="3" t="e">
        <f t="shared" ca="1" si="856"/>
        <v>#NUM!</v>
      </c>
      <c r="LL181" s="37" t="e">
        <f t="shared" ca="1" si="913"/>
        <v>#NUM!</v>
      </c>
    </row>
    <row r="182" spans="1:324" s="3" customFormat="1">
      <c r="A182" s="42" t="e">
        <f>IF(D182="","",Data!C190)</f>
        <v>#N/A</v>
      </c>
      <c r="B182" s="5" t="e">
        <f>IF(D182="","",Data!B190)</f>
        <v>#N/A</v>
      </c>
      <c r="C182" s="3">
        <v>174</v>
      </c>
      <c r="D182" s="3" t="e">
        <f>IF(Data!C190="", NA(), Data!C190)</f>
        <v>#N/A</v>
      </c>
      <c r="E182" s="3" t="str">
        <f>IF(Data!C190="", " ", Data!D190)</f>
        <v xml:space="preserve"> </v>
      </c>
      <c r="F182" s="3" t="str">
        <f>IF(E182=" "," ",Data!F$26)</f>
        <v xml:space="preserve"> </v>
      </c>
      <c r="G182" s="3" t="str">
        <f>IF($C182&lt;Data!$F$37,"x"," ")</f>
        <v xml:space="preserve"> </v>
      </c>
      <c r="H182" s="3" t="e">
        <f>IF(I182="",#REF!,I182)</f>
        <v>#N/A</v>
      </c>
      <c r="I182" s="2" t="e">
        <f t="shared" si="697"/>
        <v>#N/A</v>
      </c>
      <c r="J182" s="3" t="str">
        <f>IF(AND(Data!$F$37&lt;&gt;""),IF(AD182=$E182,1,""))</f>
        <v/>
      </c>
      <c r="K182" s="3">
        <f>IF(AND(Data!$F$40&lt;&gt;""),IF(AE182=$E182,2,""))</f>
        <v>2</v>
      </c>
      <c r="L182" s="3" t="str">
        <f>IF(AND(Data!$F$43&lt;&gt;""),IF(AF182=$E182,3,""))</f>
        <v/>
      </c>
      <c r="M182" s="3" t="str">
        <f>IF(AND(Data!$F$46&lt;&gt;""),IF(AG182=$E182,4,""))</f>
        <v/>
      </c>
      <c r="N182" s="3" t="str">
        <f>IF(AND(Data!$F$49&lt;&gt;""),IF(AH182=$E182,5,""))</f>
        <v/>
      </c>
      <c r="O182" s="3" t="str">
        <f>IF(AND(Calc!$LQ$3&lt;&gt;""),IF(AI182=$E182,6,""))</f>
        <v/>
      </c>
      <c r="P182" s="3">
        <f t="shared" si="698"/>
        <v>2</v>
      </c>
      <c r="Q182" s="3">
        <f t="shared" si="699"/>
        <v>2</v>
      </c>
      <c r="R182" s="3" t="str">
        <f t="shared" si="700"/>
        <v/>
      </c>
      <c r="S182" s="3" t="str">
        <f t="shared" si="701"/>
        <v/>
      </c>
      <c r="T182" s="3" t="str">
        <f t="shared" si="702"/>
        <v/>
      </c>
      <c r="U182" s="3">
        <f t="shared" si="703"/>
        <v>2</v>
      </c>
      <c r="V182" s="3">
        <f t="shared" si="704"/>
        <v>2</v>
      </c>
      <c r="W182" s="3" t="str">
        <f t="shared" si="705"/>
        <v/>
      </c>
      <c r="X182" s="3" t="str">
        <f t="shared" si="706"/>
        <v/>
      </c>
      <c r="Y182" s="3">
        <f t="shared" si="707"/>
        <v>2</v>
      </c>
      <c r="Z182" s="3">
        <f t="shared" si="708"/>
        <v>2</v>
      </c>
      <c r="AA182" s="3" t="str">
        <f t="shared" si="709"/>
        <v/>
      </c>
      <c r="AB182" s="3">
        <f t="shared" si="710"/>
        <v>2</v>
      </c>
      <c r="AC182" s="49">
        <f t="shared" si="711"/>
        <v>2</v>
      </c>
      <c r="AD182" s="3" t="str">
        <f>IF($C182&lt;Data!$F$37,E182,"")</f>
        <v/>
      </c>
      <c r="AE182" s="3" t="str">
        <f>IF(AND($C182&gt;=Data!$F$37),IF($C182&lt;Data!$F$40,E182,""))</f>
        <v xml:space="preserve"> </v>
      </c>
      <c r="AF182" s="3" t="b">
        <f>IF(AND($C182&gt;=Data!$F$40),IF($C182&lt;Data!$F$43,E182,""))</f>
        <v>0</v>
      </c>
      <c r="AG182" s="3" t="b">
        <f>IF(AND($C182&gt;=Data!$F$43),IF($C182&lt;Data!$F$46,E182,""))</f>
        <v>0</v>
      </c>
      <c r="AH182" s="3" t="b">
        <f>IF(AND($C182&gt;=Data!$F$46),IF($C182&lt;Data!$F$49,E182,""))</f>
        <v>0</v>
      </c>
      <c r="AI182" s="3" t="b">
        <f>IF(AND($C182&gt;=Data!$F$49),IF($C182&lt;=Calc!$LQ$3,E182,""))</f>
        <v>0</v>
      </c>
      <c r="AJ182" s="3" t="str">
        <f t="shared" si="863"/>
        <v xml:space="preserve"> </v>
      </c>
      <c r="AK182" s="3" t="str">
        <f t="shared" si="644"/>
        <v/>
      </c>
      <c r="AL182" s="3" t="e">
        <f t="shared" si="712"/>
        <v>#NUM!</v>
      </c>
      <c r="AM182" s="3" t="str">
        <f t="shared" si="713"/>
        <v/>
      </c>
      <c r="AN182" s="3" t="str">
        <f t="shared" si="714"/>
        <v/>
      </c>
      <c r="AO182" s="3" t="str">
        <f t="shared" si="715"/>
        <v/>
      </c>
      <c r="AP182" s="3" t="str">
        <f t="shared" si="716"/>
        <v/>
      </c>
      <c r="AQ182" s="3" t="e">
        <f t="shared" si="926"/>
        <v>#NUM!</v>
      </c>
      <c r="AR182" s="3" t="e">
        <f t="shared" si="927"/>
        <v>#NUM!</v>
      </c>
      <c r="AS182" s="3" t="str">
        <f t="shared" si="928"/>
        <v/>
      </c>
      <c r="AT182" s="3" t="str">
        <f t="shared" si="717"/>
        <v/>
      </c>
      <c r="AU182" s="3" t="str">
        <f t="shared" si="718"/>
        <v/>
      </c>
      <c r="AV182" s="3" t="e">
        <f t="shared" si="719"/>
        <v>#NUM!</v>
      </c>
      <c r="AW182" s="3" t="e">
        <f t="shared" si="720"/>
        <v>#NUM!</v>
      </c>
      <c r="AX182" s="3" t="str">
        <f t="shared" si="721"/>
        <v/>
      </c>
      <c r="AY182" s="3" t="str">
        <f t="shared" si="722"/>
        <v/>
      </c>
      <c r="AZ182" s="3" t="e">
        <f t="shared" si="723"/>
        <v>#NUM!</v>
      </c>
      <c r="BA182" s="3" t="e">
        <f t="shared" si="724"/>
        <v>#NUM!</v>
      </c>
      <c r="BB182" s="3" t="str">
        <f t="shared" si="725"/>
        <v/>
      </c>
      <c r="BC182" s="3" t="e">
        <f t="shared" si="726"/>
        <v>#NUM!</v>
      </c>
      <c r="BD182" s="3" t="e">
        <f t="shared" si="727"/>
        <v>#NUM!</v>
      </c>
      <c r="BE182" s="3" t="e">
        <f t="shared" si="728"/>
        <v>#NUM!</v>
      </c>
      <c r="BF182" s="9" t="e">
        <f t="shared" si="864"/>
        <v>#N/A</v>
      </c>
      <c r="BG182" s="3" t="e">
        <f t="shared" si="865"/>
        <v>#N/A</v>
      </c>
      <c r="BH182" s="3" t="e">
        <f t="shared" si="861"/>
        <v>#N/A</v>
      </c>
      <c r="BI182" s="3" t="e">
        <f t="shared" si="729"/>
        <v>#NUM!</v>
      </c>
      <c r="BJ182" s="44" t="str">
        <f t="shared" si="730"/>
        <v/>
      </c>
      <c r="BK182" s="52">
        <f t="shared" si="866"/>
        <v>2</v>
      </c>
      <c r="BL182" s="52" t="str">
        <f t="shared" ca="1" si="929"/>
        <v xml:space="preserve"> </v>
      </c>
      <c r="BM182" s="52" t="str">
        <f t="shared" ca="1" si="836"/>
        <v xml:space="preserve"> </v>
      </c>
      <c r="BN182" s="52" t="str">
        <f t="shared" ca="1" si="836"/>
        <v xml:space="preserve"> </v>
      </c>
      <c r="BO182" s="52" t="str">
        <f t="shared" ca="1" si="836"/>
        <v xml:space="preserve"> </v>
      </c>
      <c r="BP182" s="52" t="str">
        <f t="shared" ca="1" si="831"/>
        <v xml:space="preserve"> </v>
      </c>
      <c r="BQ182" s="52" t="str">
        <f t="shared" ca="1" si="831"/>
        <v xml:space="preserve"> </v>
      </c>
      <c r="BR182" s="52" t="e">
        <f t="shared" ca="1" si="867"/>
        <v>#N/A</v>
      </c>
      <c r="BS182" s="52"/>
      <c r="BT182" s="3" t="str">
        <f t="shared" si="868"/>
        <v/>
      </c>
      <c r="BU182" s="3">
        <f t="shared" si="869"/>
        <v>0</v>
      </c>
      <c r="BV182" s="3">
        <f t="shared" si="731"/>
        <v>1</v>
      </c>
      <c r="BW182" s="3">
        <f t="shared" si="914"/>
        <v>0</v>
      </c>
      <c r="BX182" s="3" t="str">
        <f t="shared" ca="1" si="870"/>
        <v xml:space="preserve"> </v>
      </c>
      <c r="BY182" s="3" t="str">
        <f t="shared" ca="1" si="837"/>
        <v/>
      </c>
      <c r="BZ182" s="3" t="str">
        <f t="shared" ca="1" si="837"/>
        <v/>
      </c>
      <c r="CA182" s="3" t="str">
        <f t="shared" ca="1" si="837"/>
        <v/>
      </c>
      <c r="CB182" s="3" t="str">
        <f t="shared" ca="1" si="832"/>
        <v/>
      </c>
      <c r="CC182" s="3" t="str">
        <f t="shared" ca="1" si="832"/>
        <v/>
      </c>
      <c r="CD182" s="3" t="str">
        <f t="shared" ca="1" si="652"/>
        <v/>
      </c>
      <c r="CE182" s="3" t="str">
        <f t="shared" ca="1" si="871"/>
        <v/>
      </c>
      <c r="CF182" s="3" t="str">
        <f t="shared" si="872"/>
        <v/>
      </c>
      <c r="CG182" s="37" t="e">
        <f t="shared" ca="1" si="873"/>
        <v>#N/A</v>
      </c>
      <c r="CH182" s="3" t="str">
        <f t="shared" si="874"/>
        <v/>
      </c>
      <c r="CI182" s="3">
        <f t="shared" si="733"/>
        <v>0</v>
      </c>
      <c r="CJ182" s="3">
        <f t="shared" si="823"/>
        <v>1</v>
      </c>
      <c r="CK182" s="3">
        <f t="shared" si="915"/>
        <v>0</v>
      </c>
      <c r="CL182" s="3" t="str">
        <f t="shared" ca="1" si="875"/>
        <v xml:space="preserve"> </v>
      </c>
      <c r="CM182" s="3" t="str">
        <f t="shared" ca="1" si="838"/>
        <v/>
      </c>
      <c r="CN182" s="3" t="str">
        <f t="shared" ca="1" si="838"/>
        <v/>
      </c>
      <c r="CO182" s="3" t="str">
        <f t="shared" ca="1" si="838"/>
        <v/>
      </c>
      <c r="CP182" s="3" t="str">
        <f t="shared" ca="1" si="833"/>
        <v/>
      </c>
      <c r="CQ182" s="3" t="str">
        <f t="shared" ca="1" si="833"/>
        <v/>
      </c>
      <c r="CR182" s="3" t="str">
        <f t="shared" ca="1" si="735"/>
        <v/>
      </c>
      <c r="CS182" s="3" t="str">
        <f t="shared" ca="1" si="876"/>
        <v/>
      </c>
      <c r="CT182" s="3" t="str">
        <f t="shared" si="736"/>
        <v/>
      </c>
      <c r="CU182" s="37" t="e">
        <f t="shared" ca="1" si="737"/>
        <v>#N/A</v>
      </c>
      <c r="CW182" s="3" t="str">
        <f t="shared" ca="1" si="916"/>
        <v/>
      </c>
      <c r="CX182" s="3">
        <f t="shared" ca="1" si="824"/>
        <v>0</v>
      </c>
      <c r="CY182" s="2">
        <f t="shared" ca="1" si="739"/>
        <v>0</v>
      </c>
      <c r="CZ182" s="3" t="str">
        <f t="shared" ca="1" si="877"/>
        <v/>
      </c>
      <c r="DA182" s="3" t="str">
        <f t="shared" ca="1" si="878"/>
        <v/>
      </c>
      <c r="DB182" s="3" t="str">
        <f t="shared" ca="1" si="879"/>
        <v/>
      </c>
      <c r="DC182" s="3" t="str">
        <f t="shared" ca="1" si="880"/>
        <v/>
      </c>
      <c r="DD182" s="37" t="e">
        <f t="shared" ca="1" si="881"/>
        <v>#N/A</v>
      </c>
      <c r="DE182" s="3" t="str">
        <f t="shared" ca="1" si="917"/>
        <v/>
      </c>
      <c r="DF182" s="3">
        <f t="shared" ca="1" si="825"/>
        <v>0</v>
      </c>
      <c r="DG182" s="2">
        <f t="shared" ca="1" si="741"/>
        <v>0</v>
      </c>
      <c r="DH182" s="3" t="str">
        <f t="shared" ca="1" si="882"/>
        <v/>
      </c>
      <c r="DI182" s="3" t="str">
        <f t="shared" ca="1" si="862"/>
        <v/>
      </c>
      <c r="DJ182" s="3" t="str">
        <f t="shared" ca="1" si="883"/>
        <v/>
      </c>
      <c r="DK182" s="3" t="str">
        <f t="shared" ca="1" si="742"/>
        <v/>
      </c>
      <c r="DL182" s="37" t="e">
        <f t="shared" ca="1" si="884"/>
        <v>#N/A</v>
      </c>
      <c r="DN182" s="2" t="str">
        <f t="shared" si="667"/>
        <v xml:space="preserve"> </v>
      </c>
      <c r="DO182" s="3" t="str">
        <f t="shared" si="743"/>
        <v xml:space="preserve"> </v>
      </c>
      <c r="DP182" s="3" t="str">
        <f t="shared" si="744"/>
        <v xml:space="preserve"> </v>
      </c>
      <c r="DT182" s="37" t="e">
        <f t="shared" si="885"/>
        <v>#N/A</v>
      </c>
      <c r="DU182" s="7">
        <v>175</v>
      </c>
      <c r="DV182" s="7">
        <v>74</v>
      </c>
      <c r="DW182" s="7">
        <v>101</v>
      </c>
      <c r="DX182" s="7"/>
      <c r="DY182" s="7" t="e">
        <f t="shared" si="886"/>
        <v>#NUM!</v>
      </c>
      <c r="DZ182" s="7" t="e">
        <f t="shared" si="887"/>
        <v>#NUM!</v>
      </c>
      <c r="EA182" s="7" t="e">
        <f t="shared" si="888"/>
        <v>#NUM!</v>
      </c>
      <c r="EB182" s="7" t="e">
        <f t="shared" si="918"/>
        <v>#NUM!</v>
      </c>
      <c r="EC182" s="3" t="e">
        <f t="shared" si="889"/>
        <v>#NUM!</v>
      </c>
      <c r="ED182" s="3" t="str">
        <f t="shared" si="746"/>
        <v/>
      </c>
      <c r="EE182" s="3" t="e">
        <f t="shared" si="747"/>
        <v>#DIV/0!</v>
      </c>
      <c r="EF182" s="3" t="str">
        <f t="shared" si="748"/>
        <v/>
      </c>
      <c r="EG182" s="3" t="str">
        <f t="shared" si="749"/>
        <v/>
      </c>
      <c r="EH182" s="3" t="str">
        <f t="shared" si="750"/>
        <v/>
      </c>
      <c r="EI182" s="3" t="str">
        <f t="shared" si="751"/>
        <v/>
      </c>
      <c r="EJ182" s="3" t="e">
        <f t="shared" si="752"/>
        <v>#DIV/0!</v>
      </c>
      <c r="EK182" s="3" t="e">
        <f t="shared" si="753"/>
        <v>#DIV/0!</v>
      </c>
      <c r="EL182" s="3" t="str">
        <f t="shared" si="754"/>
        <v/>
      </c>
      <c r="EM182" s="3" t="str">
        <f t="shared" si="755"/>
        <v/>
      </c>
      <c r="EN182" s="3" t="str">
        <f t="shared" si="756"/>
        <v/>
      </c>
      <c r="EO182" s="3" t="e">
        <f t="shared" si="757"/>
        <v>#DIV/0!</v>
      </c>
      <c r="EP182" s="3" t="e">
        <f t="shared" si="758"/>
        <v>#DIV/0!</v>
      </c>
      <c r="EQ182" s="3" t="str">
        <f t="shared" si="759"/>
        <v/>
      </c>
      <c r="ER182" s="3" t="str">
        <f t="shared" si="760"/>
        <v/>
      </c>
      <c r="ES182" s="3" t="e">
        <f t="shared" si="761"/>
        <v>#DIV/0!</v>
      </c>
      <c r="ET182" s="3" t="e">
        <f t="shared" si="762"/>
        <v>#DIV/0!</v>
      </c>
      <c r="EU182" s="3" t="str">
        <f t="shared" si="763"/>
        <v/>
      </c>
      <c r="EV182" s="3" t="e">
        <f t="shared" si="764"/>
        <v>#DIV/0!</v>
      </c>
      <c r="EW182" s="3" t="e">
        <f t="shared" si="765"/>
        <v>#DIV/0!</v>
      </c>
      <c r="EX182" s="3" t="e">
        <f t="shared" si="766"/>
        <v>#NUM!</v>
      </c>
      <c r="EZ182" s="40">
        <f t="shared" si="890"/>
        <v>1</v>
      </c>
      <c r="FA182" s="9" t="e">
        <f t="shared" si="891"/>
        <v>#NUM!</v>
      </c>
      <c r="FB182" s="9" t="e">
        <f t="shared" si="892"/>
        <v>#N/A</v>
      </c>
      <c r="FC182" s="9" t="e">
        <f t="shared" si="893"/>
        <v>#N/A</v>
      </c>
      <c r="FD182" s="9" t="e">
        <f t="shared" si="894"/>
        <v>#N/A</v>
      </c>
      <c r="FE182" s="3" t="e">
        <f t="shared" si="767"/>
        <v>#NUM!</v>
      </c>
      <c r="FG182" s="3" t="str">
        <f t="shared" si="768"/>
        <v/>
      </c>
      <c r="FH182" s="3" t="e">
        <f t="shared" si="769"/>
        <v>#DIV/0!</v>
      </c>
      <c r="FI182" s="3" t="str">
        <f t="shared" si="770"/>
        <v/>
      </c>
      <c r="FJ182" s="3" t="str">
        <f t="shared" si="771"/>
        <v/>
      </c>
      <c r="FK182" s="3" t="str">
        <f t="shared" si="772"/>
        <v/>
      </c>
      <c r="FL182" s="3" t="str">
        <f t="shared" si="773"/>
        <v/>
      </c>
      <c r="FM182" s="3" t="e">
        <f t="shared" si="774"/>
        <v>#DIV/0!</v>
      </c>
      <c r="FN182" s="3" t="e">
        <f t="shared" si="775"/>
        <v>#DIV/0!</v>
      </c>
      <c r="FO182" s="3" t="str">
        <f t="shared" si="776"/>
        <v/>
      </c>
      <c r="FP182" s="3" t="str">
        <f t="shared" si="777"/>
        <v/>
      </c>
      <c r="FQ182" s="3" t="str">
        <f t="shared" si="778"/>
        <v/>
      </c>
      <c r="FR182" s="3" t="e">
        <f t="shared" si="779"/>
        <v>#DIV/0!</v>
      </c>
      <c r="FS182" s="3" t="e">
        <f t="shared" si="780"/>
        <v>#DIV/0!</v>
      </c>
      <c r="FT182" s="3" t="str">
        <f t="shared" si="781"/>
        <v/>
      </c>
      <c r="FU182" s="3" t="str">
        <f t="shared" si="782"/>
        <v/>
      </c>
      <c r="FV182" s="3" t="e">
        <f t="shared" si="783"/>
        <v>#DIV/0!</v>
      </c>
      <c r="FW182" s="3" t="e">
        <f t="shared" si="784"/>
        <v>#DIV/0!</v>
      </c>
      <c r="FX182" s="3" t="str">
        <f t="shared" si="785"/>
        <v/>
      </c>
      <c r="FY182" s="3" t="e">
        <f t="shared" si="786"/>
        <v>#DIV/0!</v>
      </c>
      <c r="FZ182" s="3" t="e">
        <f t="shared" si="787"/>
        <v>#DIV/0!</v>
      </c>
      <c r="GA182" s="3" t="e">
        <f t="shared" si="788"/>
        <v>#NUM!</v>
      </c>
      <c r="GB182" s="3" t="str">
        <f t="shared" si="789"/>
        <v/>
      </c>
      <c r="GC182" s="3" t="str">
        <f t="shared" si="790"/>
        <v/>
      </c>
      <c r="GD182" s="3" t="str">
        <f t="shared" si="791"/>
        <v/>
      </c>
      <c r="GE182" s="3" t="str">
        <f t="shared" si="792"/>
        <v/>
      </c>
      <c r="GF182" s="3" t="str">
        <f t="shared" si="793"/>
        <v/>
      </c>
      <c r="GG182" s="3" t="str">
        <f t="shared" si="794"/>
        <v/>
      </c>
      <c r="GI182" s="9" t="str">
        <f t="shared" si="826"/>
        <v/>
      </c>
      <c r="GJ182" s="9" t="str">
        <f t="shared" si="919"/>
        <v/>
      </c>
      <c r="GK182" s="9" t="str">
        <f t="shared" si="920"/>
        <v/>
      </c>
      <c r="GL182" s="41" t="e">
        <f t="shared" si="797"/>
        <v>#DIV/0!</v>
      </c>
      <c r="GM182" s="41" t="e">
        <f t="shared" si="798"/>
        <v>#DIV/0!</v>
      </c>
      <c r="GN182" s="41" t="e">
        <f t="shared" si="895"/>
        <v>#N/A</v>
      </c>
      <c r="GO182" s="41" t="e">
        <f t="shared" si="896"/>
        <v>#N/A</v>
      </c>
      <c r="GP182" s="3" t="e">
        <f t="shared" si="799"/>
        <v>#NUM!</v>
      </c>
      <c r="GQ182" s="55" t="e">
        <f t="shared" si="897"/>
        <v>#NUM!</v>
      </c>
      <c r="GR182" s="55" t="e">
        <f t="shared" si="898"/>
        <v>#NUM!</v>
      </c>
      <c r="GS182" s="3" t="e">
        <f t="shared" si="899"/>
        <v>#NUM!</v>
      </c>
      <c r="GT182" s="3" t="e">
        <f t="shared" si="900"/>
        <v>#NUM!</v>
      </c>
      <c r="GU182" s="3" t="e">
        <f t="shared" si="901"/>
        <v>#NUM!</v>
      </c>
      <c r="GV182" s="3" t="e">
        <f t="shared" si="902"/>
        <v>#NUM!</v>
      </c>
      <c r="GX182" s="37" t="e">
        <f t="shared" si="903"/>
        <v>#NUM!</v>
      </c>
      <c r="GZ182" s="3" t="e">
        <f t="shared" si="904"/>
        <v>#NUM!</v>
      </c>
      <c r="HA182" s="3" t="e">
        <f t="shared" ca="1" si="924"/>
        <v>#NUM!</v>
      </c>
      <c r="HB182" s="2" t="e">
        <f t="shared" ca="1" si="830"/>
        <v>#NUM!</v>
      </c>
      <c r="HC182" s="2" t="e">
        <f t="shared" ca="1" si="834"/>
        <v>#NUM!</v>
      </c>
      <c r="HD182" s="39" t="e">
        <f t="shared" ca="1" si="800"/>
        <v>#NUM!</v>
      </c>
      <c r="HF182" s="3" t="str">
        <f t="shared" si="905"/>
        <v/>
      </c>
      <c r="HG182" s="3" t="str">
        <f t="shared" si="906"/>
        <v/>
      </c>
      <c r="HH182" s="3" t="str">
        <f t="shared" ca="1" si="930"/>
        <v xml:space="preserve"> </v>
      </c>
      <c r="HI182" s="3" t="str">
        <f t="shared" ca="1" si="844"/>
        <v/>
      </c>
      <c r="HJ182" s="3" t="str">
        <f t="shared" ca="1" si="844"/>
        <v/>
      </c>
      <c r="HK182" s="3" t="str">
        <f t="shared" ca="1" si="844"/>
        <v/>
      </c>
      <c r="HL182" s="3" t="str">
        <f t="shared" ca="1" si="839"/>
        <v/>
      </c>
      <c r="HM182" s="3" t="str">
        <f t="shared" ca="1" si="839"/>
        <v/>
      </c>
      <c r="HN182" s="3" t="str">
        <f t="shared" ca="1" si="839"/>
        <v/>
      </c>
      <c r="HO182" s="3" t="str">
        <f t="shared" ca="1" si="839"/>
        <v/>
      </c>
      <c r="HP182" s="37" t="e">
        <f t="shared" ca="1" si="907"/>
        <v>#N/A</v>
      </c>
      <c r="HQ182" s="3" t="str">
        <f t="shared" ca="1" si="931"/>
        <v xml:space="preserve"> </v>
      </c>
      <c r="HR182" s="3" t="str">
        <f t="shared" ca="1" si="846"/>
        <v/>
      </c>
      <c r="HS182" s="3" t="str">
        <f t="shared" ca="1" si="846"/>
        <v/>
      </c>
      <c r="HT182" s="3" t="str">
        <f t="shared" ca="1" si="846"/>
        <v/>
      </c>
      <c r="HU182" s="3" t="str">
        <f t="shared" ca="1" si="840"/>
        <v/>
      </c>
      <c r="HV182" s="3" t="str">
        <f t="shared" ca="1" si="840"/>
        <v/>
      </c>
      <c r="HW182" s="3" t="str">
        <f t="shared" ca="1" si="840"/>
        <v/>
      </c>
      <c r="HX182" s="3" t="str">
        <f t="shared" ca="1" si="840"/>
        <v/>
      </c>
      <c r="HY182" s="37" t="e">
        <f t="shared" ca="1" si="908"/>
        <v>#N/A</v>
      </c>
      <c r="IA182" s="3" t="e">
        <f t="shared" ca="1" si="921"/>
        <v>#NUM!</v>
      </c>
      <c r="IB182" s="3" t="e">
        <f t="shared" ca="1" si="828"/>
        <v>#NUM!</v>
      </c>
      <c r="IC182" s="2" t="e">
        <f t="shared" ca="1" si="802"/>
        <v>#NUM!</v>
      </c>
      <c r="ID182" s="37" t="e">
        <f t="shared" ca="1" si="909"/>
        <v>#NUM!</v>
      </c>
      <c r="IE182" s="3" t="e">
        <f t="shared" ca="1" si="922"/>
        <v>#NUM!</v>
      </c>
      <c r="IF182" s="3" t="e">
        <f t="shared" ca="1" si="923"/>
        <v>#NUM!</v>
      </c>
      <c r="IG182" s="2" t="e">
        <f t="shared" ca="1" si="805"/>
        <v>#NUM!</v>
      </c>
      <c r="IH182" s="37" t="e">
        <f t="shared" ca="1" si="910"/>
        <v>#NUM!</v>
      </c>
      <c r="II182" s="3" t="e">
        <f t="shared" si="806"/>
        <v>#N/A</v>
      </c>
      <c r="IJ182" s="3" t="e">
        <f t="shared" si="807"/>
        <v>#N/A</v>
      </c>
      <c r="IK182" s="3" t="e">
        <f t="shared" ca="1" si="857"/>
        <v>#N/A</v>
      </c>
      <c r="IL182" s="3" t="e">
        <f t="shared" ca="1" si="858"/>
        <v>#N/A</v>
      </c>
      <c r="IM182" s="3" t="e">
        <f t="shared" ca="1" si="858"/>
        <v>#N/A</v>
      </c>
      <c r="IN182" s="3" t="e">
        <f t="shared" ca="1" si="858"/>
        <v>#N/A</v>
      </c>
      <c r="IO182" s="3" t="e">
        <f t="shared" ca="1" si="851"/>
        <v>#N/A</v>
      </c>
      <c r="IP182" s="3" t="e">
        <f t="shared" ca="1" si="851"/>
        <v>#N/A</v>
      </c>
      <c r="IQ182" s="3" t="e">
        <f t="shared" ca="1" si="851"/>
        <v>#N/A</v>
      </c>
      <c r="IR182" s="3" t="e">
        <f t="shared" ca="1" si="851"/>
        <v>#N/A</v>
      </c>
      <c r="IS182" s="3" t="e">
        <f t="shared" ca="1" si="852"/>
        <v>#N/A</v>
      </c>
      <c r="IT182" s="3" t="e">
        <f t="shared" ca="1" si="852"/>
        <v>#N/A</v>
      </c>
      <c r="IU182" s="3" t="e">
        <f t="shared" ca="1" si="852"/>
        <v>#N/A</v>
      </c>
      <c r="IV182" s="3" t="e">
        <f t="shared" ca="1" si="852"/>
        <v>#N/A</v>
      </c>
      <c r="IW182" s="3" t="e">
        <f t="shared" ca="1" si="853"/>
        <v>#N/A</v>
      </c>
      <c r="IX182" s="3" t="e">
        <f t="shared" ca="1" si="853"/>
        <v>#N/A</v>
      </c>
      <c r="IY182" s="3" t="e">
        <f t="shared" ca="1" si="853"/>
        <v>#N/A</v>
      </c>
      <c r="IZ182" s="37" t="e">
        <f t="shared" ca="1" si="911"/>
        <v>#N/A</v>
      </c>
      <c r="JB182" s="3" t="str">
        <f t="shared" si="808"/>
        <v/>
      </c>
      <c r="JC182" s="55" t="e">
        <f t="shared" si="912"/>
        <v>#NUM!</v>
      </c>
      <c r="JD182" s="41" t="e">
        <f t="shared" si="809"/>
        <v>#NUM!</v>
      </c>
      <c r="JE182" s="41" t="e">
        <f t="shared" si="810"/>
        <v>#NUM!</v>
      </c>
      <c r="JF182" s="3" t="e">
        <f t="shared" si="811"/>
        <v>#NUM!</v>
      </c>
      <c r="JG182" s="41" t="e">
        <f t="shared" si="812"/>
        <v>#NUM!</v>
      </c>
      <c r="JH182" s="41" t="e">
        <f t="shared" si="813"/>
        <v>#NUM!</v>
      </c>
      <c r="JJ182" s="37" t="e">
        <f t="shared" si="814"/>
        <v>#NUM!</v>
      </c>
      <c r="JL182" s="3" t="e">
        <f t="shared" si="815"/>
        <v>#NUM!</v>
      </c>
      <c r="JM182" s="3" t="e">
        <f t="shared" ca="1" si="925"/>
        <v>#NUM!</v>
      </c>
      <c r="JP182" s="37" t="e">
        <f t="shared" ca="1" si="816"/>
        <v>#NUM!</v>
      </c>
      <c r="JR182" s="37" t="str">
        <f t="shared" si="817"/>
        <v/>
      </c>
      <c r="JS182" s="3" t="str">
        <f t="shared" si="818"/>
        <v/>
      </c>
      <c r="JT182" s="3" t="str">
        <f t="shared" ca="1" si="932"/>
        <v xml:space="preserve"> </v>
      </c>
      <c r="JU182" s="3" t="str">
        <f t="shared" ca="1" si="848"/>
        <v/>
      </c>
      <c r="JV182" s="3" t="str">
        <f t="shared" ca="1" si="848"/>
        <v/>
      </c>
      <c r="JW182" s="3" t="str">
        <f t="shared" ca="1" si="848"/>
        <v/>
      </c>
      <c r="JX182" s="3" t="str">
        <f t="shared" ca="1" si="841"/>
        <v/>
      </c>
      <c r="JY182" s="3" t="str">
        <f t="shared" ca="1" si="841"/>
        <v/>
      </c>
      <c r="JZ182" s="3" t="str">
        <f t="shared" ca="1" si="841"/>
        <v/>
      </c>
      <c r="KA182" s="3" t="str">
        <f t="shared" ca="1" si="841"/>
        <v/>
      </c>
      <c r="KB182" s="3" t="e">
        <f t="shared" ca="1" si="819"/>
        <v>#N/A</v>
      </c>
      <c r="KC182" s="3" t="str">
        <f t="shared" ca="1" si="933"/>
        <v xml:space="preserve"> </v>
      </c>
      <c r="KD182" s="3" t="str">
        <f t="shared" ca="1" si="850"/>
        <v/>
      </c>
      <c r="KE182" s="3" t="str">
        <f t="shared" ca="1" si="850"/>
        <v/>
      </c>
      <c r="KF182" s="3" t="str">
        <f t="shared" ca="1" si="850"/>
        <v/>
      </c>
      <c r="KG182" s="3" t="str">
        <f t="shared" ca="1" si="842"/>
        <v/>
      </c>
      <c r="KH182" s="3" t="str">
        <f t="shared" ca="1" si="842"/>
        <v/>
      </c>
      <c r="KI182" s="3" t="str">
        <f t="shared" ca="1" si="842"/>
        <v/>
      </c>
      <c r="KJ182" s="3" t="str">
        <f t="shared" ca="1" si="842"/>
        <v/>
      </c>
      <c r="KK182" s="3" t="e">
        <f t="shared" ca="1" si="820"/>
        <v>#N/A</v>
      </c>
      <c r="KU182" s="3" t="e">
        <f t="shared" si="821"/>
        <v>#NUM!</v>
      </c>
      <c r="KV182" s="3" t="e">
        <f t="shared" si="822"/>
        <v>#NUM!</v>
      </c>
      <c r="KW182" s="3" t="e">
        <f t="shared" ca="1" si="859"/>
        <v>#NUM!</v>
      </c>
      <c r="KX182" s="3" t="e">
        <f t="shared" ca="1" si="860"/>
        <v>#NUM!</v>
      </c>
      <c r="KY182" s="3" t="e">
        <f t="shared" ca="1" si="860"/>
        <v>#NUM!</v>
      </c>
      <c r="KZ182" s="3" t="e">
        <f t="shared" ca="1" si="860"/>
        <v>#NUM!</v>
      </c>
      <c r="LA182" s="3" t="e">
        <f t="shared" ca="1" si="854"/>
        <v>#NUM!</v>
      </c>
      <c r="LB182" s="3" t="e">
        <f t="shared" ca="1" si="854"/>
        <v>#NUM!</v>
      </c>
      <c r="LC182" s="3" t="e">
        <f t="shared" ca="1" si="854"/>
        <v>#NUM!</v>
      </c>
      <c r="LD182" s="3" t="e">
        <f t="shared" ca="1" si="854"/>
        <v>#NUM!</v>
      </c>
      <c r="LE182" s="3" t="e">
        <f t="shared" ca="1" si="855"/>
        <v>#NUM!</v>
      </c>
      <c r="LF182" s="3" t="e">
        <f t="shared" ca="1" si="855"/>
        <v>#NUM!</v>
      </c>
      <c r="LG182" s="3" t="e">
        <f t="shared" ca="1" si="855"/>
        <v>#NUM!</v>
      </c>
      <c r="LH182" s="3" t="e">
        <f t="shared" ca="1" si="855"/>
        <v>#NUM!</v>
      </c>
      <c r="LI182" s="3" t="e">
        <f t="shared" ca="1" si="856"/>
        <v>#NUM!</v>
      </c>
      <c r="LJ182" s="3" t="e">
        <f t="shared" ca="1" si="856"/>
        <v>#NUM!</v>
      </c>
      <c r="LK182" s="3" t="e">
        <f t="shared" ca="1" si="856"/>
        <v>#NUM!</v>
      </c>
      <c r="LL182" s="37" t="e">
        <f t="shared" ca="1" si="913"/>
        <v>#NUM!</v>
      </c>
    </row>
    <row r="183" spans="1:324" s="3" customFormat="1">
      <c r="A183" s="42" t="e">
        <f>IF(D183="","",Data!C191)</f>
        <v>#N/A</v>
      </c>
      <c r="B183" s="5" t="e">
        <f>IF(D183="","",Data!B191)</f>
        <v>#N/A</v>
      </c>
      <c r="C183" s="3">
        <v>175</v>
      </c>
      <c r="D183" s="3" t="e">
        <f>IF(Data!C191="", NA(), Data!C191)</f>
        <v>#N/A</v>
      </c>
      <c r="E183" s="3" t="str">
        <f>IF(Data!C191="", " ", Data!D191)</f>
        <v xml:space="preserve"> </v>
      </c>
      <c r="F183" s="3" t="str">
        <f>IF(E183=" "," ",Data!F$26)</f>
        <v xml:space="preserve"> </v>
      </c>
      <c r="G183" s="3" t="str">
        <f>IF($C183&lt;Data!$F$37,"x"," ")</f>
        <v xml:space="preserve"> </v>
      </c>
      <c r="H183" s="3" t="e">
        <f>IF(I183="",#REF!,I183)</f>
        <v>#N/A</v>
      </c>
      <c r="I183" s="2" t="e">
        <f t="shared" si="697"/>
        <v>#N/A</v>
      </c>
      <c r="J183" s="3" t="str">
        <f>IF(AND(Data!$F$37&lt;&gt;""),IF(AD183=$E183,1,""))</f>
        <v/>
      </c>
      <c r="K183" s="3">
        <f>IF(AND(Data!$F$40&lt;&gt;""),IF(AE183=$E183,2,""))</f>
        <v>2</v>
      </c>
      <c r="L183" s="3" t="str">
        <f>IF(AND(Data!$F$43&lt;&gt;""),IF(AF183=$E183,3,""))</f>
        <v/>
      </c>
      <c r="M183" s="3" t="str">
        <f>IF(AND(Data!$F$46&lt;&gt;""),IF(AG183=$E183,4,""))</f>
        <v/>
      </c>
      <c r="N183" s="3" t="str">
        <f>IF(AND(Data!$F$49&lt;&gt;""),IF(AH183=$E183,5,""))</f>
        <v/>
      </c>
      <c r="O183" s="3" t="str">
        <f>IF(AND(Calc!$LQ$3&lt;&gt;""),IF(AI183=$E183,6,""))</f>
        <v/>
      </c>
      <c r="P183" s="3">
        <f t="shared" si="698"/>
        <v>2</v>
      </c>
      <c r="Q183" s="3">
        <f t="shared" si="699"/>
        <v>2</v>
      </c>
      <c r="R183" s="3" t="str">
        <f t="shared" si="700"/>
        <v/>
      </c>
      <c r="S183" s="3" t="str">
        <f t="shared" si="701"/>
        <v/>
      </c>
      <c r="T183" s="3" t="str">
        <f t="shared" si="702"/>
        <v/>
      </c>
      <c r="U183" s="3">
        <f t="shared" si="703"/>
        <v>2</v>
      </c>
      <c r="V183" s="3">
        <f t="shared" si="704"/>
        <v>2</v>
      </c>
      <c r="W183" s="3" t="str">
        <f t="shared" si="705"/>
        <v/>
      </c>
      <c r="X183" s="3" t="str">
        <f t="shared" si="706"/>
        <v/>
      </c>
      <c r="Y183" s="3">
        <f t="shared" si="707"/>
        <v>2</v>
      </c>
      <c r="Z183" s="3">
        <f t="shared" si="708"/>
        <v>2</v>
      </c>
      <c r="AA183" s="3" t="str">
        <f t="shared" si="709"/>
        <v/>
      </c>
      <c r="AB183" s="3">
        <f t="shared" si="710"/>
        <v>2</v>
      </c>
      <c r="AC183" s="49">
        <f t="shared" si="711"/>
        <v>2</v>
      </c>
      <c r="AD183" s="3" t="str">
        <f>IF($C183&lt;Data!$F$37,E183,"")</f>
        <v/>
      </c>
      <c r="AE183" s="3" t="str">
        <f>IF(AND($C183&gt;=Data!$F$37),IF($C183&lt;Data!$F$40,E183,""))</f>
        <v xml:space="preserve"> </v>
      </c>
      <c r="AF183" s="3" t="b">
        <f>IF(AND($C183&gt;=Data!$F$40),IF($C183&lt;Data!$F$43,E183,""))</f>
        <v>0</v>
      </c>
      <c r="AG183" s="3" t="b">
        <f>IF(AND($C183&gt;=Data!$F$43),IF($C183&lt;Data!$F$46,E183,""))</f>
        <v>0</v>
      </c>
      <c r="AH183" s="3" t="b">
        <f>IF(AND($C183&gt;=Data!$F$46),IF($C183&lt;Data!$F$49,E183,""))</f>
        <v>0</v>
      </c>
      <c r="AI183" s="3" t="b">
        <f>IF(AND($C183&gt;=Data!$F$49),IF($C183&lt;=Calc!$LQ$3,E183,""))</f>
        <v>0</v>
      </c>
      <c r="AJ183" s="3" t="str">
        <f t="shared" si="863"/>
        <v xml:space="preserve"> </v>
      </c>
      <c r="AK183" s="3" t="str">
        <f t="shared" si="644"/>
        <v/>
      </c>
      <c r="AL183" s="3" t="e">
        <f t="shared" si="712"/>
        <v>#NUM!</v>
      </c>
      <c r="AM183" s="3" t="str">
        <f t="shared" si="713"/>
        <v/>
      </c>
      <c r="AN183" s="3" t="str">
        <f t="shared" si="714"/>
        <v/>
      </c>
      <c r="AO183" s="3" t="str">
        <f t="shared" si="715"/>
        <v/>
      </c>
      <c r="AP183" s="3" t="str">
        <f t="shared" si="716"/>
        <v/>
      </c>
      <c r="AQ183" s="3" t="e">
        <f t="shared" si="926"/>
        <v>#NUM!</v>
      </c>
      <c r="AR183" s="3" t="e">
        <f t="shared" si="927"/>
        <v>#NUM!</v>
      </c>
      <c r="AS183" s="3" t="str">
        <f t="shared" si="928"/>
        <v/>
      </c>
      <c r="AT183" s="3" t="str">
        <f t="shared" si="717"/>
        <v/>
      </c>
      <c r="AU183" s="3" t="str">
        <f t="shared" si="718"/>
        <v/>
      </c>
      <c r="AV183" s="3" t="e">
        <f t="shared" si="719"/>
        <v>#NUM!</v>
      </c>
      <c r="AW183" s="3" t="e">
        <f t="shared" si="720"/>
        <v>#NUM!</v>
      </c>
      <c r="AX183" s="3" t="str">
        <f t="shared" si="721"/>
        <v/>
      </c>
      <c r="AY183" s="3" t="str">
        <f t="shared" si="722"/>
        <v/>
      </c>
      <c r="AZ183" s="3" t="e">
        <f t="shared" si="723"/>
        <v>#NUM!</v>
      </c>
      <c r="BA183" s="3" t="e">
        <f t="shared" si="724"/>
        <v>#NUM!</v>
      </c>
      <c r="BB183" s="3" t="str">
        <f t="shared" si="725"/>
        <v/>
      </c>
      <c r="BC183" s="3" t="e">
        <f t="shared" si="726"/>
        <v>#NUM!</v>
      </c>
      <c r="BD183" s="3" t="e">
        <f t="shared" si="727"/>
        <v>#NUM!</v>
      </c>
      <c r="BE183" s="3" t="e">
        <f t="shared" si="728"/>
        <v>#NUM!</v>
      </c>
      <c r="BF183" s="9" t="e">
        <f t="shared" si="864"/>
        <v>#N/A</v>
      </c>
      <c r="BG183" s="3" t="e">
        <f t="shared" si="865"/>
        <v>#N/A</v>
      </c>
      <c r="BH183" s="3" t="e">
        <f t="shared" si="861"/>
        <v>#N/A</v>
      </c>
      <c r="BI183" s="3" t="e">
        <f t="shared" si="729"/>
        <v>#NUM!</v>
      </c>
      <c r="BJ183" s="44" t="str">
        <f t="shared" si="730"/>
        <v/>
      </c>
      <c r="BK183" s="52">
        <f t="shared" si="866"/>
        <v>2</v>
      </c>
      <c r="BL183" s="52" t="str">
        <f t="shared" ca="1" si="929"/>
        <v xml:space="preserve"> </v>
      </c>
      <c r="BM183" s="52" t="str">
        <f t="shared" ca="1" si="836"/>
        <v xml:space="preserve"> </v>
      </c>
      <c r="BN183" s="52" t="str">
        <f t="shared" ca="1" si="836"/>
        <v xml:space="preserve"> </v>
      </c>
      <c r="BO183" s="52" t="str">
        <f t="shared" ca="1" si="836"/>
        <v xml:space="preserve"> </v>
      </c>
      <c r="BP183" s="52" t="str">
        <f t="shared" ca="1" si="831"/>
        <v xml:space="preserve"> </v>
      </c>
      <c r="BQ183" s="52" t="str">
        <f t="shared" ca="1" si="831"/>
        <v xml:space="preserve"> </v>
      </c>
      <c r="BR183" s="52" t="e">
        <f t="shared" ca="1" si="867"/>
        <v>#N/A</v>
      </c>
      <c r="BS183" s="52"/>
      <c r="BT183" s="3" t="str">
        <f t="shared" si="868"/>
        <v/>
      </c>
      <c r="BU183" s="3">
        <f t="shared" si="869"/>
        <v>0</v>
      </c>
      <c r="BV183" s="3">
        <f t="shared" si="731"/>
        <v>1</v>
      </c>
      <c r="BW183" s="3">
        <f t="shared" si="914"/>
        <v>0</v>
      </c>
      <c r="BX183" s="3" t="str">
        <f t="shared" ca="1" si="870"/>
        <v xml:space="preserve"> </v>
      </c>
      <c r="BY183" s="3" t="str">
        <f t="shared" ca="1" si="837"/>
        <v/>
      </c>
      <c r="BZ183" s="3" t="str">
        <f t="shared" ca="1" si="837"/>
        <v/>
      </c>
      <c r="CA183" s="3" t="str">
        <f t="shared" ca="1" si="837"/>
        <v/>
      </c>
      <c r="CB183" s="3" t="str">
        <f t="shared" ca="1" si="832"/>
        <v/>
      </c>
      <c r="CC183" s="3" t="str">
        <f t="shared" ca="1" si="832"/>
        <v/>
      </c>
      <c r="CD183" s="3" t="str">
        <f t="shared" ca="1" si="652"/>
        <v/>
      </c>
      <c r="CE183" s="3" t="str">
        <f t="shared" ca="1" si="871"/>
        <v/>
      </c>
      <c r="CF183" s="3" t="str">
        <f t="shared" si="872"/>
        <v/>
      </c>
      <c r="CG183" s="37" t="e">
        <f t="shared" ca="1" si="873"/>
        <v>#N/A</v>
      </c>
      <c r="CH183" s="3" t="str">
        <f t="shared" si="874"/>
        <v/>
      </c>
      <c r="CI183" s="3">
        <f t="shared" si="733"/>
        <v>0</v>
      </c>
      <c r="CJ183" s="3">
        <f t="shared" si="823"/>
        <v>1</v>
      </c>
      <c r="CK183" s="3">
        <f t="shared" si="915"/>
        <v>0</v>
      </c>
      <c r="CL183" s="3" t="str">
        <f t="shared" ca="1" si="875"/>
        <v xml:space="preserve"> </v>
      </c>
      <c r="CM183" s="3" t="str">
        <f t="shared" ca="1" si="838"/>
        <v/>
      </c>
      <c r="CN183" s="3" t="str">
        <f t="shared" ca="1" si="838"/>
        <v/>
      </c>
      <c r="CO183" s="3" t="str">
        <f t="shared" ca="1" si="838"/>
        <v/>
      </c>
      <c r="CP183" s="3" t="str">
        <f t="shared" ca="1" si="833"/>
        <v/>
      </c>
      <c r="CQ183" s="3" t="str">
        <f t="shared" ca="1" si="833"/>
        <v/>
      </c>
      <c r="CR183" s="3" t="str">
        <f t="shared" ca="1" si="735"/>
        <v/>
      </c>
      <c r="CS183" s="3" t="str">
        <f t="shared" ca="1" si="876"/>
        <v/>
      </c>
      <c r="CT183" s="3" t="str">
        <f t="shared" si="736"/>
        <v/>
      </c>
      <c r="CU183" s="37" t="e">
        <f t="shared" ca="1" si="737"/>
        <v>#N/A</v>
      </c>
      <c r="CW183" s="3" t="str">
        <f t="shared" ca="1" si="916"/>
        <v/>
      </c>
      <c r="CX183" s="3">
        <f t="shared" ca="1" si="824"/>
        <v>0</v>
      </c>
      <c r="CY183" s="2">
        <f t="shared" ca="1" si="739"/>
        <v>0</v>
      </c>
      <c r="CZ183" s="3" t="str">
        <f t="shared" ca="1" si="877"/>
        <v/>
      </c>
      <c r="DA183" s="3" t="str">
        <f t="shared" ca="1" si="878"/>
        <v/>
      </c>
      <c r="DB183" s="3" t="str">
        <f t="shared" ca="1" si="879"/>
        <v/>
      </c>
      <c r="DC183" s="3" t="str">
        <f t="shared" ca="1" si="880"/>
        <v/>
      </c>
      <c r="DD183" s="37" t="e">
        <f t="shared" ca="1" si="881"/>
        <v>#N/A</v>
      </c>
      <c r="DE183" s="3" t="str">
        <f t="shared" ca="1" si="917"/>
        <v/>
      </c>
      <c r="DF183" s="3">
        <f t="shared" ca="1" si="825"/>
        <v>0</v>
      </c>
      <c r="DG183" s="2">
        <f t="shared" ca="1" si="741"/>
        <v>0</v>
      </c>
      <c r="DH183" s="3" t="str">
        <f t="shared" ca="1" si="882"/>
        <v/>
      </c>
      <c r="DI183" s="3" t="str">
        <f t="shared" ca="1" si="862"/>
        <v/>
      </c>
      <c r="DJ183" s="3" t="str">
        <f t="shared" ca="1" si="883"/>
        <v/>
      </c>
      <c r="DK183" s="3" t="str">
        <f t="shared" ca="1" si="742"/>
        <v/>
      </c>
      <c r="DL183" s="37" t="e">
        <f t="shared" ca="1" si="884"/>
        <v>#N/A</v>
      </c>
      <c r="DN183" s="2" t="str">
        <f t="shared" si="667"/>
        <v xml:space="preserve"> </v>
      </c>
      <c r="DO183" s="3" t="str">
        <f t="shared" si="743"/>
        <v xml:space="preserve"> </v>
      </c>
      <c r="DP183" s="3" t="str">
        <f t="shared" si="744"/>
        <v xml:space="preserve"> </v>
      </c>
      <c r="DT183" s="37" t="e">
        <f t="shared" si="885"/>
        <v>#N/A</v>
      </c>
      <c r="DU183" s="7">
        <v>176</v>
      </c>
      <c r="DV183" s="7">
        <v>75</v>
      </c>
      <c r="DW183" s="7">
        <v>102</v>
      </c>
      <c r="DX183" s="7"/>
      <c r="DY183" s="7" t="e">
        <f t="shared" si="886"/>
        <v>#NUM!</v>
      </c>
      <c r="DZ183" s="7" t="e">
        <f t="shared" si="887"/>
        <v>#NUM!</v>
      </c>
      <c r="EA183" s="7" t="e">
        <f t="shared" si="888"/>
        <v>#NUM!</v>
      </c>
      <c r="EB183" s="7" t="e">
        <f t="shared" si="918"/>
        <v>#NUM!</v>
      </c>
      <c r="EC183" s="3" t="e">
        <f t="shared" si="889"/>
        <v>#NUM!</v>
      </c>
      <c r="ED183" s="3" t="str">
        <f t="shared" si="746"/>
        <v/>
      </c>
      <c r="EE183" s="3" t="e">
        <f t="shared" si="747"/>
        <v>#DIV/0!</v>
      </c>
      <c r="EF183" s="3" t="str">
        <f t="shared" si="748"/>
        <v/>
      </c>
      <c r="EG183" s="3" t="str">
        <f t="shared" si="749"/>
        <v/>
      </c>
      <c r="EH183" s="3" t="str">
        <f t="shared" si="750"/>
        <v/>
      </c>
      <c r="EI183" s="3" t="str">
        <f t="shared" si="751"/>
        <v/>
      </c>
      <c r="EJ183" s="3" t="e">
        <f t="shared" si="752"/>
        <v>#DIV/0!</v>
      </c>
      <c r="EK183" s="3" t="e">
        <f t="shared" si="753"/>
        <v>#DIV/0!</v>
      </c>
      <c r="EL183" s="3" t="str">
        <f t="shared" si="754"/>
        <v/>
      </c>
      <c r="EM183" s="3" t="str">
        <f t="shared" si="755"/>
        <v/>
      </c>
      <c r="EN183" s="3" t="str">
        <f t="shared" si="756"/>
        <v/>
      </c>
      <c r="EO183" s="3" t="e">
        <f t="shared" si="757"/>
        <v>#DIV/0!</v>
      </c>
      <c r="EP183" s="3" t="e">
        <f t="shared" si="758"/>
        <v>#DIV/0!</v>
      </c>
      <c r="EQ183" s="3" t="str">
        <f t="shared" si="759"/>
        <v/>
      </c>
      <c r="ER183" s="3" t="str">
        <f t="shared" si="760"/>
        <v/>
      </c>
      <c r="ES183" s="3" t="e">
        <f t="shared" si="761"/>
        <v>#DIV/0!</v>
      </c>
      <c r="ET183" s="3" t="e">
        <f t="shared" si="762"/>
        <v>#DIV/0!</v>
      </c>
      <c r="EU183" s="3" t="str">
        <f t="shared" si="763"/>
        <v/>
      </c>
      <c r="EV183" s="3" t="e">
        <f t="shared" si="764"/>
        <v>#DIV/0!</v>
      </c>
      <c r="EW183" s="3" t="e">
        <f t="shared" si="765"/>
        <v>#DIV/0!</v>
      </c>
      <c r="EX183" s="3" t="e">
        <f t="shared" si="766"/>
        <v>#NUM!</v>
      </c>
      <c r="EZ183" s="40">
        <f t="shared" si="890"/>
        <v>1</v>
      </c>
      <c r="FA183" s="9" t="e">
        <f t="shared" si="891"/>
        <v>#NUM!</v>
      </c>
      <c r="FB183" s="9" t="e">
        <f t="shared" si="892"/>
        <v>#N/A</v>
      </c>
      <c r="FC183" s="9" t="e">
        <f t="shared" si="893"/>
        <v>#N/A</v>
      </c>
      <c r="FD183" s="9" t="e">
        <f t="shared" si="894"/>
        <v>#N/A</v>
      </c>
      <c r="FE183" s="3" t="e">
        <f t="shared" si="767"/>
        <v>#NUM!</v>
      </c>
      <c r="FG183" s="3" t="str">
        <f t="shared" si="768"/>
        <v/>
      </c>
      <c r="FH183" s="3" t="e">
        <f t="shared" si="769"/>
        <v>#DIV/0!</v>
      </c>
      <c r="FI183" s="3" t="str">
        <f t="shared" si="770"/>
        <v/>
      </c>
      <c r="FJ183" s="3" t="str">
        <f t="shared" si="771"/>
        <v/>
      </c>
      <c r="FK183" s="3" t="str">
        <f t="shared" si="772"/>
        <v/>
      </c>
      <c r="FL183" s="3" t="str">
        <f t="shared" si="773"/>
        <v/>
      </c>
      <c r="FM183" s="3" t="e">
        <f t="shared" si="774"/>
        <v>#DIV/0!</v>
      </c>
      <c r="FN183" s="3" t="e">
        <f t="shared" si="775"/>
        <v>#DIV/0!</v>
      </c>
      <c r="FO183" s="3" t="str">
        <f t="shared" si="776"/>
        <v/>
      </c>
      <c r="FP183" s="3" t="str">
        <f t="shared" si="777"/>
        <v/>
      </c>
      <c r="FQ183" s="3" t="str">
        <f t="shared" si="778"/>
        <v/>
      </c>
      <c r="FR183" s="3" t="e">
        <f t="shared" si="779"/>
        <v>#DIV/0!</v>
      </c>
      <c r="FS183" s="3" t="e">
        <f t="shared" si="780"/>
        <v>#DIV/0!</v>
      </c>
      <c r="FT183" s="3" t="str">
        <f t="shared" si="781"/>
        <v/>
      </c>
      <c r="FU183" s="3" t="str">
        <f t="shared" si="782"/>
        <v/>
      </c>
      <c r="FV183" s="3" t="e">
        <f t="shared" si="783"/>
        <v>#DIV/0!</v>
      </c>
      <c r="FW183" s="3" t="e">
        <f t="shared" si="784"/>
        <v>#DIV/0!</v>
      </c>
      <c r="FX183" s="3" t="str">
        <f t="shared" si="785"/>
        <v/>
      </c>
      <c r="FY183" s="3" t="e">
        <f t="shared" si="786"/>
        <v>#DIV/0!</v>
      </c>
      <c r="FZ183" s="3" t="e">
        <f t="shared" si="787"/>
        <v>#DIV/0!</v>
      </c>
      <c r="GA183" s="3" t="e">
        <f t="shared" si="788"/>
        <v>#NUM!</v>
      </c>
      <c r="GB183" s="3" t="str">
        <f t="shared" si="789"/>
        <v/>
      </c>
      <c r="GC183" s="3" t="str">
        <f t="shared" si="790"/>
        <v/>
      </c>
      <c r="GD183" s="3" t="str">
        <f t="shared" si="791"/>
        <v/>
      </c>
      <c r="GE183" s="3" t="str">
        <f t="shared" si="792"/>
        <v/>
      </c>
      <c r="GF183" s="3" t="str">
        <f t="shared" si="793"/>
        <v/>
      </c>
      <c r="GG183" s="3" t="str">
        <f t="shared" si="794"/>
        <v/>
      </c>
      <c r="GI183" s="9" t="str">
        <f t="shared" si="826"/>
        <v/>
      </c>
      <c r="GJ183" s="9" t="str">
        <f t="shared" si="919"/>
        <v/>
      </c>
      <c r="GK183" s="9" t="str">
        <f t="shared" si="920"/>
        <v/>
      </c>
      <c r="GL183" s="41" t="e">
        <f t="shared" si="797"/>
        <v>#DIV/0!</v>
      </c>
      <c r="GM183" s="41" t="e">
        <f t="shared" si="798"/>
        <v>#DIV/0!</v>
      </c>
      <c r="GN183" s="41" t="e">
        <f t="shared" si="895"/>
        <v>#N/A</v>
      </c>
      <c r="GO183" s="41" t="e">
        <f t="shared" si="896"/>
        <v>#N/A</v>
      </c>
      <c r="GP183" s="3" t="e">
        <f t="shared" si="799"/>
        <v>#NUM!</v>
      </c>
      <c r="GQ183" s="55" t="e">
        <f t="shared" si="897"/>
        <v>#NUM!</v>
      </c>
      <c r="GR183" s="55" t="e">
        <f t="shared" si="898"/>
        <v>#NUM!</v>
      </c>
      <c r="GS183" s="3" t="e">
        <f t="shared" si="899"/>
        <v>#NUM!</v>
      </c>
      <c r="GT183" s="3" t="e">
        <f t="shared" si="900"/>
        <v>#NUM!</v>
      </c>
      <c r="GU183" s="3" t="e">
        <f t="shared" si="901"/>
        <v>#NUM!</v>
      </c>
      <c r="GV183" s="3" t="e">
        <f t="shared" si="902"/>
        <v>#NUM!</v>
      </c>
      <c r="GX183" s="37" t="e">
        <f t="shared" si="903"/>
        <v>#NUM!</v>
      </c>
      <c r="GZ183" s="3" t="e">
        <f t="shared" si="904"/>
        <v>#NUM!</v>
      </c>
      <c r="HA183" s="3" t="e">
        <f t="shared" ca="1" si="924"/>
        <v>#NUM!</v>
      </c>
      <c r="HB183" s="2" t="e">
        <f t="shared" ca="1" si="830"/>
        <v>#NUM!</v>
      </c>
      <c r="HC183" s="2" t="e">
        <f t="shared" ca="1" si="834"/>
        <v>#NUM!</v>
      </c>
      <c r="HD183" s="39" t="e">
        <f t="shared" ca="1" si="800"/>
        <v>#NUM!</v>
      </c>
      <c r="HF183" s="3" t="str">
        <f t="shared" si="905"/>
        <v/>
      </c>
      <c r="HG183" s="3" t="str">
        <f t="shared" si="906"/>
        <v/>
      </c>
      <c r="HH183" s="3" t="str">
        <f t="shared" ca="1" si="930"/>
        <v xml:space="preserve"> </v>
      </c>
      <c r="HI183" s="3" t="str">
        <f t="shared" ca="1" si="844"/>
        <v/>
      </c>
      <c r="HJ183" s="3" t="str">
        <f t="shared" ca="1" si="844"/>
        <v/>
      </c>
      <c r="HK183" s="3" t="str">
        <f t="shared" ca="1" si="844"/>
        <v/>
      </c>
      <c r="HL183" s="3" t="str">
        <f t="shared" ca="1" si="839"/>
        <v/>
      </c>
      <c r="HM183" s="3" t="str">
        <f t="shared" ca="1" si="839"/>
        <v/>
      </c>
      <c r="HN183" s="3" t="str">
        <f t="shared" ca="1" si="839"/>
        <v/>
      </c>
      <c r="HO183" s="3" t="str">
        <f t="shared" ca="1" si="839"/>
        <v/>
      </c>
      <c r="HP183" s="37" t="e">
        <f t="shared" ca="1" si="907"/>
        <v>#N/A</v>
      </c>
      <c r="HQ183" s="3" t="str">
        <f t="shared" ca="1" si="931"/>
        <v xml:space="preserve"> </v>
      </c>
      <c r="HR183" s="3" t="str">
        <f t="shared" ca="1" si="846"/>
        <v/>
      </c>
      <c r="HS183" s="3" t="str">
        <f t="shared" ca="1" si="846"/>
        <v/>
      </c>
      <c r="HT183" s="3" t="str">
        <f t="shared" ca="1" si="846"/>
        <v/>
      </c>
      <c r="HU183" s="3" t="str">
        <f t="shared" ca="1" si="840"/>
        <v/>
      </c>
      <c r="HV183" s="3" t="str">
        <f t="shared" ca="1" si="840"/>
        <v/>
      </c>
      <c r="HW183" s="3" t="str">
        <f t="shared" ca="1" si="840"/>
        <v/>
      </c>
      <c r="HX183" s="3" t="str">
        <f t="shared" ca="1" si="840"/>
        <v/>
      </c>
      <c r="HY183" s="37" t="e">
        <f t="shared" ca="1" si="908"/>
        <v>#N/A</v>
      </c>
      <c r="IA183" s="3" t="e">
        <f t="shared" ca="1" si="921"/>
        <v>#NUM!</v>
      </c>
      <c r="IB183" s="3" t="e">
        <f t="shared" ca="1" si="828"/>
        <v>#NUM!</v>
      </c>
      <c r="IC183" s="2" t="e">
        <f t="shared" ca="1" si="802"/>
        <v>#NUM!</v>
      </c>
      <c r="ID183" s="37" t="e">
        <f t="shared" ca="1" si="909"/>
        <v>#NUM!</v>
      </c>
      <c r="IE183" s="3" t="e">
        <f t="shared" ca="1" si="922"/>
        <v>#NUM!</v>
      </c>
      <c r="IF183" s="3" t="e">
        <f t="shared" ca="1" si="923"/>
        <v>#NUM!</v>
      </c>
      <c r="IG183" s="2" t="e">
        <f t="shared" ca="1" si="805"/>
        <v>#NUM!</v>
      </c>
      <c r="IH183" s="37" t="e">
        <f t="shared" ca="1" si="910"/>
        <v>#NUM!</v>
      </c>
      <c r="II183" s="3" t="e">
        <f t="shared" si="806"/>
        <v>#N/A</v>
      </c>
      <c r="IJ183" s="3" t="e">
        <f t="shared" si="807"/>
        <v>#N/A</v>
      </c>
      <c r="IK183" s="3" t="e">
        <f t="shared" ref="IK183:IK208" ca="1" si="934">IF(AND(G183=" ",OFFSET(G183,-14,0)="x"), " ", IF(SUM(OFFSET(IJ183,0,0,-15,1))&gt;14,1," "))</f>
        <v>#N/A</v>
      </c>
      <c r="IL183" s="3" t="e">
        <f t="shared" ca="1" si="858"/>
        <v>#N/A</v>
      </c>
      <c r="IM183" s="3" t="e">
        <f t="shared" ca="1" si="858"/>
        <v>#N/A</v>
      </c>
      <c r="IN183" s="3" t="e">
        <f t="shared" ca="1" si="858"/>
        <v>#N/A</v>
      </c>
      <c r="IO183" s="3" t="e">
        <f t="shared" ca="1" si="851"/>
        <v>#N/A</v>
      </c>
      <c r="IP183" s="3" t="e">
        <f t="shared" ca="1" si="851"/>
        <v>#N/A</v>
      </c>
      <c r="IQ183" s="3" t="e">
        <f t="shared" ca="1" si="851"/>
        <v>#N/A</v>
      </c>
      <c r="IR183" s="3" t="e">
        <f t="shared" ca="1" si="851"/>
        <v>#N/A</v>
      </c>
      <c r="IS183" s="3" t="e">
        <f t="shared" ca="1" si="852"/>
        <v>#N/A</v>
      </c>
      <c r="IT183" s="3" t="e">
        <f t="shared" ca="1" si="852"/>
        <v>#N/A</v>
      </c>
      <c r="IU183" s="3" t="e">
        <f t="shared" ca="1" si="852"/>
        <v>#N/A</v>
      </c>
      <c r="IV183" s="3" t="e">
        <f t="shared" ca="1" si="852"/>
        <v>#N/A</v>
      </c>
      <c r="IW183" s="3" t="e">
        <f t="shared" ca="1" si="853"/>
        <v>#N/A</v>
      </c>
      <c r="IX183" s="3" t="e">
        <f t="shared" ca="1" si="853"/>
        <v>#N/A</v>
      </c>
      <c r="IY183" s="3" t="e">
        <f t="shared" ca="1" si="853"/>
        <v>#N/A</v>
      </c>
      <c r="IZ183" s="37" t="e">
        <f t="shared" ca="1" si="911"/>
        <v>#N/A</v>
      </c>
      <c r="JB183" s="3" t="str">
        <f t="shared" si="808"/>
        <v/>
      </c>
      <c r="JC183" s="55" t="e">
        <f t="shared" si="912"/>
        <v>#NUM!</v>
      </c>
      <c r="JD183" s="41" t="e">
        <f t="shared" si="809"/>
        <v>#NUM!</v>
      </c>
      <c r="JE183" s="41" t="e">
        <f t="shared" si="810"/>
        <v>#NUM!</v>
      </c>
      <c r="JF183" s="3" t="e">
        <f t="shared" si="811"/>
        <v>#NUM!</v>
      </c>
      <c r="JG183" s="41" t="e">
        <f t="shared" si="812"/>
        <v>#NUM!</v>
      </c>
      <c r="JH183" s="41" t="e">
        <f t="shared" si="813"/>
        <v>#NUM!</v>
      </c>
      <c r="JJ183" s="37" t="e">
        <f t="shared" si="814"/>
        <v>#NUM!</v>
      </c>
      <c r="JL183" s="3" t="e">
        <f t="shared" si="815"/>
        <v>#NUM!</v>
      </c>
      <c r="JM183" s="3" t="e">
        <f t="shared" ca="1" si="925"/>
        <v>#NUM!</v>
      </c>
      <c r="JP183" s="37" t="e">
        <f t="shared" ca="1" si="816"/>
        <v>#NUM!</v>
      </c>
      <c r="JR183" s="37" t="str">
        <f t="shared" si="817"/>
        <v/>
      </c>
      <c r="JS183" s="3" t="str">
        <f t="shared" si="818"/>
        <v/>
      </c>
      <c r="JT183" s="3" t="str">
        <f t="shared" ca="1" si="932"/>
        <v xml:space="preserve"> </v>
      </c>
      <c r="JU183" s="3" t="str">
        <f t="shared" ca="1" si="848"/>
        <v/>
      </c>
      <c r="JV183" s="3" t="str">
        <f t="shared" ca="1" si="848"/>
        <v/>
      </c>
      <c r="JW183" s="3" t="str">
        <f t="shared" ca="1" si="848"/>
        <v/>
      </c>
      <c r="JX183" s="3" t="str">
        <f t="shared" ca="1" si="841"/>
        <v/>
      </c>
      <c r="JY183" s="3" t="str">
        <f t="shared" ca="1" si="841"/>
        <v/>
      </c>
      <c r="JZ183" s="3" t="str">
        <f t="shared" ca="1" si="841"/>
        <v/>
      </c>
      <c r="KA183" s="3" t="str">
        <f t="shared" ca="1" si="841"/>
        <v/>
      </c>
      <c r="KB183" s="3" t="e">
        <f t="shared" ca="1" si="819"/>
        <v>#N/A</v>
      </c>
      <c r="KC183" s="3" t="str">
        <f t="shared" ca="1" si="933"/>
        <v xml:space="preserve"> </v>
      </c>
      <c r="KD183" s="3" t="str">
        <f t="shared" ca="1" si="850"/>
        <v/>
      </c>
      <c r="KE183" s="3" t="str">
        <f t="shared" ca="1" si="850"/>
        <v/>
      </c>
      <c r="KF183" s="3" t="str">
        <f t="shared" ca="1" si="850"/>
        <v/>
      </c>
      <c r="KG183" s="3" t="str">
        <f t="shared" ca="1" si="842"/>
        <v/>
      </c>
      <c r="KH183" s="3" t="str">
        <f t="shared" ca="1" si="842"/>
        <v/>
      </c>
      <c r="KI183" s="3" t="str">
        <f t="shared" ca="1" si="842"/>
        <v/>
      </c>
      <c r="KJ183" s="3" t="str">
        <f t="shared" ca="1" si="842"/>
        <v/>
      </c>
      <c r="KK183" s="3" t="e">
        <f t="shared" ca="1" si="820"/>
        <v>#N/A</v>
      </c>
      <c r="KU183" s="3" t="e">
        <f t="shared" si="821"/>
        <v>#NUM!</v>
      </c>
      <c r="KV183" s="3" t="e">
        <f t="shared" si="822"/>
        <v>#NUM!</v>
      </c>
      <c r="KW183" s="3" t="e">
        <f t="shared" ref="KW183:KW208" ca="1" si="935">IF(AND(G183=" ",OFFSET(G183,-14,0)="x"), " ", IF(SUM(OFFSET(KV183,0,0,-15,1))&gt;14,1," "))</f>
        <v>#NUM!</v>
      </c>
      <c r="KX183" s="3" t="e">
        <f t="shared" ca="1" si="860"/>
        <v>#NUM!</v>
      </c>
      <c r="KY183" s="3" t="e">
        <f t="shared" ca="1" si="860"/>
        <v>#NUM!</v>
      </c>
      <c r="KZ183" s="3" t="e">
        <f t="shared" ca="1" si="860"/>
        <v>#NUM!</v>
      </c>
      <c r="LA183" s="3" t="e">
        <f t="shared" ca="1" si="854"/>
        <v>#NUM!</v>
      </c>
      <c r="LB183" s="3" t="e">
        <f t="shared" ca="1" si="854"/>
        <v>#NUM!</v>
      </c>
      <c r="LC183" s="3" t="e">
        <f t="shared" ca="1" si="854"/>
        <v>#NUM!</v>
      </c>
      <c r="LD183" s="3" t="e">
        <f t="shared" ca="1" si="854"/>
        <v>#NUM!</v>
      </c>
      <c r="LE183" s="3" t="e">
        <f t="shared" ca="1" si="855"/>
        <v>#NUM!</v>
      </c>
      <c r="LF183" s="3" t="e">
        <f t="shared" ca="1" si="855"/>
        <v>#NUM!</v>
      </c>
      <c r="LG183" s="3" t="e">
        <f t="shared" ca="1" si="855"/>
        <v>#NUM!</v>
      </c>
      <c r="LH183" s="3" t="e">
        <f t="shared" ca="1" si="855"/>
        <v>#NUM!</v>
      </c>
      <c r="LI183" s="3" t="e">
        <f t="shared" ca="1" si="856"/>
        <v>#NUM!</v>
      </c>
      <c r="LJ183" s="3" t="e">
        <f t="shared" ca="1" si="856"/>
        <v>#NUM!</v>
      </c>
      <c r="LK183" s="3" t="e">
        <f t="shared" ca="1" si="856"/>
        <v>#NUM!</v>
      </c>
      <c r="LL183" s="37" t="e">
        <f t="shared" ca="1" si="913"/>
        <v>#NUM!</v>
      </c>
    </row>
    <row r="184" spans="1:324" s="3" customFormat="1">
      <c r="A184" s="42" t="e">
        <f>IF(D184="","",Data!C192)</f>
        <v>#N/A</v>
      </c>
      <c r="B184" s="5" t="e">
        <f>IF(D184="","",Data!B192)</f>
        <v>#N/A</v>
      </c>
      <c r="C184" s="3">
        <v>176</v>
      </c>
      <c r="D184" s="3" t="e">
        <f>IF(Data!C192="", NA(), Data!C192)</f>
        <v>#N/A</v>
      </c>
      <c r="E184" s="3" t="str">
        <f>IF(Data!C192="", " ", Data!D192)</f>
        <v xml:space="preserve"> </v>
      </c>
      <c r="F184" s="3" t="str">
        <f>IF(E184=" "," ",Data!F$26)</f>
        <v xml:space="preserve"> </v>
      </c>
      <c r="G184" s="3" t="str">
        <f>IF($C184&lt;Data!$F$37,"x"," ")</f>
        <v xml:space="preserve"> </v>
      </c>
      <c r="H184" s="3" t="e">
        <f>IF(I184="",#REF!,I184)</f>
        <v>#N/A</v>
      </c>
      <c r="I184" s="2" t="e">
        <f t="shared" si="697"/>
        <v>#N/A</v>
      </c>
      <c r="J184" s="3" t="str">
        <f>IF(AND(Data!$F$37&lt;&gt;""),IF(AD184=$E184,1,""))</f>
        <v/>
      </c>
      <c r="K184" s="3">
        <f>IF(AND(Data!$F$40&lt;&gt;""),IF(AE184=$E184,2,""))</f>
        <v>2</v>
      </c>
      <c r="L184" s="3" t="str">
        <f>IF(AND(Data!$F$43&lt;&gt;""),IF(AF184=$E184,3,""))</f>
        <v/>
      </c>
      <c r="M184" s="3" t="str">
        <f>IF(AND(Data!$F$46&lt;&gt;""),IF(AG184=$E184,4,""))</f>
        <v/>
      </c>
      <c r="N184" s="3" t="str">
        <f>IF(AND(Data!$F$49&lt;&gt;""),IF(AH184=$E184,5,""))</f>
        <v/>
      </c>
      <c r="O184" s="3" t="str">
        <f>IF(AND(Calc!$LQ$3&lt;&gt;""),IF(AI184=$E184,6,""))</f>
        <v/>
      </c>
      <c r="P184" s="3">
        <f t="shared" si="698"/>
        <v>2</v>
      </c>
      <c r="Q184" s="3">
        <f t="shared" si="699"/>
        <v>2</v>
      </c>
      <c r="R184" s="3" t="str">
        <f t="shared" si="700"/>
        <v/>
      </c>
      <c r="S184" s="3" t="str">
        <f t="shared" si="701"/>
        <v/>
      </c>
      <c r="T184" s="3" t="str">
        <f t="shared" si="702"/>
        <v/>
      </c>
      <c r="U184" s="3">
        <f t="shared" si="703"/>
        <v>2</v>
      </c>
      <c r="V184" s="3">
        <f t="shared" si="704"/>
        <v>2</v>
      </c>
      <c r="W184" s="3" t="str">
        <f t="shared" si="705"/>
        <v/>
      </c>
      <c r="X184" s="3" t="str">
        <f t="shared" si="706"/>
        <v/>
      </c>
      <c r="Y184" s="3">
        <f t="shared" si="707"/>
        <v>2</v>
      </c>
      <c r="Z184" s="3">
        <f t="shared" si="708"/>
        <v>2</v>
      </c>
      <c r="AA184" s="3" t="str">
        <f t="shared" si="709"/>
        <v/>
      </c>
      <c r="AB184" s="3">
        <f t="shared" si="710"/>
        <v>2</v>
      </c>
      <c r="AC184" s="49">
        <f t="shared" si="711"/>
        <v>2</v>
      </c>
      <c r="AD184" s="3" t="str">
        <f>IF($C184&lt;Data!$F$37,E184,"")</f>
        <v/>
      </c>
      <c r="AE184" s="3" t="str">
        <f>IF(AND($C184&gt;=Data!$F$37),IF($C184&lt;Data!$F$40,E184,""))</f>
        <v xml:space="preserve"> </v>
      </c>
      <c r="AF184" s="3" t="b">
        <f>IF(AND($C184&gt;=Data!$F$40),IF($C184&lt;Data!$F$43,E184,""))</f>
        <v>0</v>
      </c>
      <c r="AG184" s="3" t="b">
        <f>IF(AND($C184&gt;=Data!$F$43),IF($C184&lt;Data!$F$46,E184,""))</f>
        <v>0</v>
      </c>
      <c r="AH184" s="3" t="b">
        <f>IF(AND($C184&gt;=Data!$F$46),IF($C184&lt;Data!$F$49,E184,""))</f>
        <v>0</v>
      </c>
      <c r="AI184" s="3" t="b">
        <f>IF(AND($C184&gt;=Data!$F$49),IF($C184&lt;=Calc!$LQ$3,E184,""))</f>
        <v>0</v>
      </c>
      <c r="AJ184" s="3" t="str">
        <f t="shared" si="863"/>
        <v xml:space="preserve"> </v>
      </c>
      <c r="AK184" s="3" t="str">
        <f t="shared" si="644"/>
        <v/>
      </c>
      <c r="AL184" s="3" t="e">
        <f t="shared" si="712"/>
        <v>#NUM!</v>
      </c>
      <c r="AM184" s="3" t="str">
        <f t="shared" si="713"/>
        <v/>
      </c>
      <c r="AN184" s="3" t="str">
        <f t="shared" si="714"/>
        <v/>
      </c>
      <c r="AO184" s="3" t="str">
        <f t="shared" si="715"/>
        <v/>
      </c>
      <c r="AP184" s="3" t="str">
        <f t="shared" si="716"/>
        <v/>
      </c>
      <c r="AQ184" s="3" t="e">
        <f t="shared" si="926"/>
        <v>#NUM!</v>
      </c>
      <c r="AR184" s="3" t="e">
        <f t="shared" si="927"/>
        <v>#NUM!</v>
      </c>
      <c r="AS184" s="3" t="str">
        <f t="shared" si="928"/>
        <v/>
      </c>
      <c r="AT184" s="3" t="str">
        <f t="shared" si="717"/>
        <v/>
      </c>
      <c r="AU184" s="3" t="str">
        <f t="shared" si="718"/>
        <v/>
      </c>
      <c r="AV184" s="3" t="e">
        <f t="shared" si="719"/>
        <v>#NUM!</v>
      </c>
      <c r="AW184" s="3" t="e">
        <f t="shared" si="720"/>
        <v>#NUM!</v>
      </c>
      <c r="AX184" s="3" t="str">
        <f t="shared" si="721"/>
        <v/>
      </c>
      <c r="AY184" s="3" t="str">
        <f t="shared" si="722"/>
        <v/>
      </c>
      <c r="AZ184" s="3" t="e">
        <f t="shared" si="723"/>
        <v>#NUM!</v>
      </c>
      <c r="BA184" s="3" t="e">
        <f t="shared" si="724"/>
        <v>#NUM!</v>
      </c>
      <c r="BB184" s="3" t="str">
        <f t="shared" si="725"/>
        <v/>
      </c>
      <c r="BC184" s="3" t="e">
        <f t="shared" si="726"/>
        <v>#NUM!</v>
      </c>
      <c r="BD184" s="3" t="e">
        <f t="shared" si="727"/>
        <v>#NUM!</v>
      </c>
      <c r="BE184" s="3" t="e">
        <f t="shared" si="728"/>
        <v>#NUM!</v>
      </c>
      <c r="BF184" s="9" t="e">
        <f t="shared" si="864"/>
        <v>#N/A</v>
      </c>
      <c r="BG184" s="3" t="e">
        <f t="shared" si="865"/>
        <v>#N/A</v>
      </c>
      <c r="BH184" s="3" t="e">
        <f t="shared" ref="BH184:BH208" si="936">IF(E184=" ", #N/A, IF(G184=" ", AM184,#N/A))</f>
        <v>#N/A</v>
      </c>
      <c r="BI184" s="3" t="e">
        <f t="shared" si="729"/>
        <v>#NUM!</v>
      </c>
      <c r="BJ184" s="44" t="str">
        <f t="shared" si="730"/>
        <v/>
      </c>
      <c r="BK184" s="52">
        <f t="shared" si="866"/>
        <v>2</v>
      </c>
      <c r="BL184" s="52" t="str">
        <f t="shared" ca="1" si="929"/>
        <v xml:space="preserve"> </v>
      </c>
      <c r="BM184" s="52" t="str">
        <f t="shared" ca="1" si="836"/>
        <v xml:space="preserve"> </v>
      </c>
      <c r="BN184" s="52" t="str">
        <f t="shared" ca="1" si="836"/>
        <v xml:space="preserve"> </v>
      </c>
      <c r="BO184" s="52" t="str">
        <f t="shared" ca="1" si="836"/>
        <v xml:space="preserve"> </v>
      </c>
      <c r="BP184" s="52" t="str">
        <f t="shared" ca="1" si="831"/>
        <v xml:space="preserve"> </v>
      </c>
      <c r="BQ184" s="52" t="str">
        <f t="shared" ca="1" si="831"/>
        <v xml:space="preserve"> </v>
      </c>
      <c r="BR184" s="52" t="e">
        <f t="shared" ca="1" si="867"/>
        <v>#N/A</v>
      </c>
      <c r="BS184" s="52"/>
      <c r="BT184" s="3" t="str">
        <f t="shared" si="868"/>
        <v/>
      </c>
      <c r="BU184" s="3">
        <f t="shared" si="869"/>
        <v>0</v>
      </c>
      <c r="BV184" s="3">
        <f t="shared" si="731"/>
        <v>1</v>
      </c>
      <c r="BW184" s="3">
        <f t="shared" si="914"/>
        <v>0</v>
      </c>
      <c r="BX184" s="3" t="str">
        <f t="shared" ca="1" si="870"/>
        <v xml:space="preserve"> </v>
      </c>
      <c r="BY184" s="3" t="str">
        <f t="shared" ca="1" si="837"/>
        <v/>
      </c>
      <c r="BZ184" s="3" t="str">
        <f t="shared" ca="1" si="837"/>
        <v/>
      </c>
      <c r="CA184" s="3" t="str">
        <f t="shared" ca="1" si="837"/>
        <v/>
      </c>
      <c r="CB184" s="3" t="str">
        <f t="shared" ca="1" si="832"/>
        <v/>
      </c>
      <c r="CC184" s="3" t="str">
        <f t="shared" ca="1" si="832"/>
        <v/>
      </c>
      <c r="CD184" s="3" t="str">
        <f t="shared" ca="1" si="652"/>
        <v/>
      </c>
      <c r="CE184" s="3" t="str">
        <f t="shared" ca="1" si="871"/>
        <v/>
      </c>
      <c r="CF184" s="3" t="str">
        <f t="shared" si="872"/>
        <v/>
      </c>
      <c r="CG184" s="37" t="e">
        <f t="shared" ca="1" si="873"/>
        <v>#N/A</v>
      </c>
      <c r="CH184" s="3" t="str">
        <f t="shared" si="874"/>
        <v/>
      </c>
      <c r="CI184" s="3">
        <f t="shared" si="733"/>
        <v>0</v>
      </c>
      <c r="CJ184" s="3">
        <f t="shared" si="823"/>
        <v>1</v>
      </c>
      <c r="CK184" s="3">
        <f t="shared" si="915"/>
        <v>0</v>
      </c>
      <c r="CL184" s="3" t="str">
        <f t="shared" ca="1" si="875"/>
        <v xml:space="preserve"> </v>
      </c>
      <c r="CM184" s="3" t="str">
        <f t="shared" ca="1" si="838"/>
        <v/>
      </c>
      <c r="CN184" s="3" t="str">
        <f t="shared" ca="1" si="838"/>
        <v/>
      </c>
      <c r="CO184" s="3" t="str">
        <f t="shared" ca="1" si="838"/>
        <v/>
      </c>
      <c r="CP184" s="3" t="str">
        <f t="shared" ca="1" si="833"/>
        <v/>
      </c>
      <c r="CQ184" s="3" t="str">
        <f t="shared" ca="1" si="833"/>
        <v/>
      </c>
      <c r="CR184" s="3" t="str">
        <f t="shared" ca="1" si="735"/>
        <v/>
      </c>
      <c r="CS184" s="3" t="str">
        <f t="shared" ca="1" si="876"/>
        <v/>
      </c>
      <c r="CT184" s="3" t="str">
        <f t="shared" si="736"/>
        <v/>
      </c>
      <c r="CU184" s="37" t="e">
        <f t="shared" ca="1" si="737"/>
        <v>#N/A</v>
      </c>
      <c r="CW184" s="3" t="str">
        <f t="shared" ca="1" si="916"/>
        <v/>
      </c>
      <c r="CX184" s="3">
        <f t="shared" ca="1" si="824"/>
        <v>0</v>
      </c>
      <c r="CY184" s="2">
        <f t="shared" ca="1" si="739"/>
        <v>0</v>
      </c>
      <c r="CZ184" s="3" t="str">
        <f t="shared" ca="1" si="877"/>
        <v/>
      </c>
      <c r="DA184" s="3" t="str">
        <f t="shared" ca="1" si="878"/>
        <v/>
      </c>
      <c r="DB184" s="3" t="str">
        <f t="shared" ca="1" si="879"/>
        <v/>
      </c>
      <c r="DC184" s="3" t="str">
        <f t="shared" ca="1" si="880"/>
        <v/>
      </c>
      <c r="DD184" s="37" t="e">
        <f t="shared" ca="1" si="881"/>
        <v>#N/A</v>
      </c>
      <c r="DE184" s="3" t="str">
        <f t="shared" ca="1" si="917"/>
        <v/>
      </c>
      <c r="DF184" s="3">
        <f t="shared" ca="1" si="825"/>
        <v>0</v>
      </c>
      <c r="DG184" s="2">
        <f t="shared" ca="1" si="741"/>
        <v>0</v>
      </c>
      <c r="DH184" s="3" t="str">
        <f t="shared" ca="1" si="882"/>
        <v/>
      </c>
      <c r="DI184" s="3" t="str">
        <f t="shared" ca="1" si="862"/>
        <v/>
      </c>
      <c r="DJ184" s="3" t="str">
        <f t="shared" ca="1" si="883"/>
        <v/>
      </c>
      <c r="DK184" s="3" t="str">
        <f t="shared" ca="1" si="742"/>
        <v/>
      </c>
      <c r="DL184" s="37" t="e">
        <f t="shared" ca="1" si="884"/>
        <v>#N/A</v>
      </c>
      <c r="DN184" s="2" t="str">
        <f t="shared" si="667"/>
        <v xml:space="preserve"> </v>
      </c>
      <c r="DO184" s="3" t="str">
        <f t="shared" si="743"/>
        <v xml:space="preserve"> </v>
      </c>
      <c r="DP184" s="3" t="str">
        <f t="shared" si="744"/>
        <v xml:space="preserve"> </v>
      </c>
      <c r="DT184" s="37" t="e">
        <f t="shared" si="885"/>
        <v>#N/A</v>
      </c>
      <c r="DU184" s="7">
        <v>177</v>
      </c>
      <c r="DV184" s="7">
        <v>75</v>
      </c>
      <c r="DW184" s="7">
        <v>103</v>
      </c>
      <c r="DX184" s="7"/>
      <c r="DY184" s="7" t="e">
        <f t="shared" si="886"/>
        <v>#NUM!</v>
      </c>
      <c r="DZ184" s="7" t="e">
        <f t="shared" si="887"/>
        <v>#NUM!</v>
      </c>
      <c r="EA184" s="7" t="e">
        <f t="shared" si="888"/>
        <v>#NUM!</v>
      </c>
      <c r="EB184" s="7" t="e">
        <f t="shared" si="918"/>
        <v>#NUM!</v>
      </c>
      <c r="EC184" s="3" t="e">
        <f t="shared" si="889"/>
        <v>#NUM!</v>
      </c>
      <c r="ED184" s="3" t="str">
        <f t="shared" si="746"/>
        <v/>
      </c>
      <c r="EE184" s="3" t="e">
        <f t="shared" si="747"/>
        <v>#DIV/0!</v>
      </c>
      <c r="EF184" s="3" t="str">
        <f t="shared" si="748"/>
        <v/>
      </c>
      <c r="EG184" s="3" t="str">
        <f t="shared" si="749"/>
        <v/>
      </c>
      <c r="EH184" s="3" t="str">
        <f t="shared" si="750"/>
        <v/>
      </c>
      <c r="EI184" s="3" t="str">
        <f t="shared" si="751"/>
        <v/>
      </c>
      <c r="EJ184" s="3" t="e">
        <f t="shared" si="752"/>
        <v>#DIV/0!</v>
      </c>
      <c r="EK184" s="3" t="e">
        <f t="shared" si="753"/>
        <v>#DIV/0!</v>
      </c>
      <c r="EL184" s="3" t="str">
        <f t="shared" si="754"/>
        <v/>
      </c>
      <c r="EM184" s="3" t="str">
        <f t="shared" si="755"/>
        <v/>
      </c>
      <c r="EN184" s="3" t="str">
        <f t="shared" si="756"/>
        <v/>
      </c>
      <c r="EO184" s="3" t="e">
        <f t="shared" si="757"/>
        <v>#DIV/0!</v>
      </c>
      <c r="EP184" s="3" t="e">
        <f t="shared" si="758"/>
        <v>#DIV/0!</v>
      </c>
      <c r="EQ184" s="3" t="str">
        <f t="shared" si="759"/>
        <v/>
      </c>
      <c r="ER184" s="3" t="str">
        <f t="shared" si="760"/>
        <v/>
      </c>
      <c r="ES184" s="3" t="e">
        <f t="shared" si="761"/>
        <v>#DIV/0!</v>
      </c>
      <c r="ET184" s="3" t="e">
        <f t="shared" si="762"/>
        <v>#DIV/0!</v>
      </c>
      <c r="EU184" s="3" t="str">
        <f t="shared" si="763"/>
        <v/>
      </c>
      <c r="EV184" s="3" t="e">
        <f t="shared" si="764"/>
        <v>#DIV/0!</v>
      </c>
      <c r="EW184" s="3" t="e">
        <f t="shared" si="765"/>
        <v>#DIV/0!</v>
      </c>
      <c r="EX184" s="3" t="e">
        <f t="shared" si="766"/>
        <v>#NUM!</v>
      </c>
      <c r="EZ184" s="40">
        <f t="shared" si="890"/>
        <v>1</v>
      </c>
      <c r="FA184" s="9" t="e">
        <f t="shared" si="891"/>
        <v>#NUM!</v>
      </c>
      <c r="FB184" s="9" t="e">
        <f t="shared" si="892"/>
        <v>#N/A</v>
      </c>
      <c r="FC184" s="9" t="e">
        <f t="shared" si="893"/>
        <v>#N/A</v>
      </c>
      <c r="FD184" s="9" t="e">
        <f t="shared" si="894"/>
        <v>#N/A</v>
      </c>
      <c r="FE184" s="3" t="e">
        <f t="shared" si="767"/>
        <v>#NUM!</v>
      </c>
      <c r="FG184" s="3" t="str">
        <f t="shared" si="768"/>
        <v/>
      </c>
      <c r="FH184" s="3" t="e">
        <f t="shared" si="769"/>
        <v>#DIV/0!</v>
      </c>
      <c r="FI184" s="3" t="str">
        <f t="shared" si="770"/>
        <v/>
      </c>
      <c r="FJ184" s="3" t="str">
        <f t="shared" si="771"/>
        <v/>
      </c>
      <c r="FK184" s="3" t="str">
        <f t="shared" si="772"/>
        <v/>
      </c>
      <c r="FL184" s="3" t="str">
        <f t="shared" si="773"/>
        <v/>
      </c>
      <c r="FM184" s="3" t="e">
        <f t="shared" si="774"/>
        <v>#DIV/0!</v>
      </c>
      <c r="FN184" s="3" t="e">
        <f t="shared" si="775"/>
        <v>#DIV/0!</v>
      </c>
      <c r="FO184" s="3" t="str">
        <f t="shared" si="776"/>
        <v/>
      </c>
      <c r="FP184" s="3" t="str">
        <f t="shared" si="777"/>
        <v/>
      </c>
      <c r="FQ184" s="3" t="str">
        <f t="shared" si="778"/>
        <v/>
      </c>
      <c r="FR184" s="3" t="e">
        <f t="shared" si="779"/>
        <v>#DIV/0!</v>
      </c>
      <c r="FS184" s="3" t="e">
        <f t="shared" si="780"/>
        <v>#DIV/0!</v>
      </c>
      <c r="FT184" s="3" t="str">
        <f t="shared" si="781"/>
        <v/>
      </c>
      <c r="FU184" s="3" t="str">
        <f t="shared" si="782"/>
        <v/>
      </c>
      <c r="FV184" s="3" t="e">
        <f t="shared" si="783"/>
        <v>#DIV/0!</v>
      </c>
      <c r="FW184" s="3" t="e">
        <f t="shared" si="784"/>
        <v>#DIV/0!</v>
      </c>
      <c r="FX184" s="3" t="str">
        <f t="shared" si="785"/>
        <v/>
      </c>
      <c r="FY184" s="3" t="e">
        <f t="shared" si="786"/>
        <v>#DIV/0!</v>
      </c>
      <c r="FZ184" s="3" t="e">
        <f t="shared" si="787"/>
        <v>#DIV/0!</v>
      </c>
      <c r="GA184" s="3" t="e">
        <f t="shared" si="788"/>
        <v>#NUM!</v>
      </c>
      <c r="GB184" s="3" t="str">
        <f t="shared" si="789"/>
        <v/>
      </c>
      <c r="GC184" s="3" t="str">
        <f t="shared" si="790"/>
        <v/>
      </c>
      <c r="GD184" s="3" t="str">
        <f t="shared" si="791"/>
        <v/>
      </c>
      <c r="GE184" s="3" t="str">
        <f t="shared" si="792"/>
        <v/>
      </c>
      <c r="GF184" s="3" t="str">
        <f t="shared" si="793"/>
        <v/>
      </c>
      <c r="GG184" s="3" t="str">
        <f t="shared" si="794"/>
        <v/>
      </c>
      <c r="GI184" s="9" t="str">
        <f t="shared" si="826"/>
        <v/>
      </c>
      <c r="GJ184" s="9" t="str">
        <f t="shared" si="919"/>
        <v/>
      </c>
      <c r="GK184" s="9" t="str">
        <f t="shared" si="920"/>
        <v/>
      </c>
      <c r="GL184" s="41" t="e">
        <f t="shared" si="797"/>
        <v>#DIV/0!</v>
      </c>
      <c r="GM184" s="41" t="e">
        <f t="shared" si="798"/>
        <v>#DIV/0!</v>
      </c>
      <c r="GN184" s="41" t="e">
        <f t="shared" si="895"/>
        <v>#N/A</v>
      </c>
      <c r="GO184" s="41" t="e">
        <f t="shared" si="896"/>
        <v>#N/A</v>
      </c>
      <c r="GP184" s="3" t="e">
        <f t="shared" si="799"/>
        <v>#NUM!</v>
      </c>
      <c r="GQ184" s="55" t="e">
        <f t="shared" si="897"/>
        <v>#NUM!</v>
      </c>
      <c r="GR184" s="55" t="e">
        <f t="shared" si="898"/>
        <v>#NUM!</v>
      </c>
      <c r="GS184" s="3" t="e">
        <f t="shared" si="899"/>
        <v>#NUM!</v>
      </c>
      <c r="GT184" s="3" t="e">
        <f t="shared" si="900"/>
        <v>#NUM!</v>
      </c>
      <c r="GU184" s="3" t="e">
        <f t="shared" si="901"/>
        <v>#NUM!</v>
      </c>
      <c r="GV184" s="3" t="e">
        <f t="shared" si="902"/>
        <v>#NUM!</v>
      </c>
      <c r="GX184" s="37" t="e">
        <f t="shared" si="903"/>
        <v>#NUM!</v>
      </c>
      <c r="GZ184" s="3" t="e">
        <f t="shared" si="904"/>
        <v>#NUM!</v>
      </c>
      <c r="HA184" s="3" t="e">
        <f t="shared" ca="1" si="924"/>
        <v>#NUM!</v>
      </c>
      <c r="HB184" s="2" t="e">
        <f t="shared" ca="1" si="830"/>
        <v>#NUM!</v>
      </c>
      <c r="HC184" s="2" t="e">
        <f t="shared" ca="1" si="834"/>
        <v>#NUM!</v>
      </c>
      <c r="HD184" s="39" t="e">
        <f t="shared" ca="1" si="800"/>
        <v>#NUM!</v>
      </c>
      <c r="HF184" s="3" t="str">
        <f t="shared" si="905"/>
        <v/>
      </c>
      <c r="HG184" s="3" t="str">
        <f t="shared" si="906"/>
        <v/>
      </c>
      <c r="HH184" s="3" t="str">
        <f t="shared" ca="1" si="930"/>
        <v xml:space="preserve"> </v>
      </c>
      <c r="HI184" s="3" t="str">
        <f t="shared" ca="1" si="844"/>
        <v/>
      </c>
      <c r="HJ184" s="3" t="str">
        <f t="shared" ca="1" si="844"/>
        <v/>
      </c>
      <c r="HK184" s="3" t="str">
        <f t="shared" ca="1" si="844"/>
        <v/>
      </c>
      <c r="HL184" s="3" t="str">
        <f t="shared" ca="1" si="839"/>
        <v/>
      </c>
      <c r="HM184" s="3" t="str">
        <f t="shared" ca="1" si="839"/>
        <v/>
      </c>
      <c r="HN184" s="3" t="str">
        <f t="shared" ca="1" si="839"/>
        <v/>
      </c>
      <c r="HO184" s="3" t="str">
        <f t="shared" ca="1" si="839"/>
        <v/>
      </c>
      <c r="HP184" s="37" t="e">
        <f t="shared" ca="1" si="907"/>
        <v>#N/A</v>
      </c>
      <c r="HQ184" s="3" t="str">
        <f t="shared" ca="1" si="931"/>
        <v xml:space="preserve"> </v>
      </c>
      <c r="HR184" s="3" t="str">
        <f t="shared" ca="1" si="846"/>
        <v/>
      </c>
      <c r="HS184" s="3" t="str">
        <f t="shared" ca="1" si="846"/>
        <v/>
      </c>
      <c r="HT184" s="3" t="str">
        <f t="shared" ca="1" si="846"/>
        <v/>
      </c>
      <c r="HU184" s="3" t="str">
        <f t="shared" ca="1" si="840"/>
        <v/>
      </c>
      <c r="HV184" s="3" t="str">
        <f t="shared" ca="1" si="840"/>
        <v/>
      </c>
      <c r="HW184" s="3" t="str">
        <f t="shared" ca="1" si="840"/>
        <v/>
      </c>
      <c r="HX184" s="3" t="str">
        <f t="shared" ca="1" si="840"/>
        <v/>
      </c>
      <c r="HY184" s="37" t="e">
        <f t="shared" ca="1" si="908"/>
        <v>#N/A</v>
      </c>
      <c r="IA184" s="3" t="e">
        <f t="shared" ca="1" si="921"/>
        <v>#NUM!</v>
      </c>
      <c r="IB184" s="3" t="e">
        <f t="shared" ca="1" si="828"/>
        <v>#NUM!</v>
      </c>
      <c r="IC184" s="2" t="e">
        <f t="shared" ca="1" si="802"/>
        <v>#NUM!</v>
      </c>
      <c r="ID184" s="37" t="e">
        <f t="shared" ca="1" si="909"/>
        <v>#NUM!</v>
      </c>
      <c r="IE184" s="3" t="e">
        <f t="shared" ca="1" si="922"/>
        <v>#NUM!</v>
      </c>
      <c r="IF184" s="3" t="e">
        <f t="shared" ca="1" si="923"/>
        <v>#NUM!</v>
      </c>
      <c r="IG184" s="2" t="e">
        <f t="shared" ca="1" si="805"/>
        <v>#NUM!</v>
      </c>
      <c r="IH184" s="37" t="e">
        <f t="shared" ca="1" si="910"/>
        <v>#NUM!</v>
      </c>
      <c r="II184" s="3" t="e">
        <f t="shared" si="806"/>
        <v>#N/A</v>
      </c>
      <c r="IJ184" s="3" t="e">
        <f t="shared" si="807"/>
        <v>#N/A</v>
      </c>
      <c r="IK184" s="3" t="e">
        <f t="shared" ca="1" si="934"/>
        <v>#N/A</v>
      </c>
      <c r="IL184" s="3" t="e">
        <f t="shared" ca="1" si="858"/>
        <v>#N/A</v>
      </c>
      <c r="IM184" s="3" t="e">
        <f t="shared" ca="1" si="858"/>
        <v>#N/A</v>
      </c>
      <c r="IN184" s="3" t="e">
        <f t="shared" ca="1" si="858"/>
        <v>#N/A</v>
      </c>
      <c r="IO184" s="3" t="e">
        <f t="shared" ca="1" si="851"/>
        <v>#N/A</v>
      </c>
      <c r="IP184" s="3" t="e">
        <f t="shared" ca="1" si="851"/>
        <v>#N/A</v>
      </c>
      <c r="IQ184" s="3" t="e">
        <f t="shared" ca="1" si="851"/>
        <v>#N/A</v>
      </c>
      <c r="IR184" s="3" t="e">
        <f t="shared" ca="1" si="851"/>
        <v>#N/A</v>
      </c>
      <c r="IS184" s="3" t="e">
        <f t="shared" ca="1" si="852"/>
        <v>#N/A</v>
      </c>
      <c r="IT184" s="3" t="e">
        <f t="shared" ca="1" si="852"/>
        <v>#N/A</v>
      </c>
      <c r="IU184" s="3" t="e">
        <f t="shared" ca="1" si="852"/>
        <v>#N/A</v>
      </c>
      <c r="IV184" s="3" t="e">
        <f t="shared" ca="1" si="852"/>
        <v>#N/A</v>
      </c>
      <c r="IW184" s="3" t="e">
        <f t="shared" ca="1" si="853"/>
        <v>#N/A</v>
      </c>
      <c r="IX184" s="3" t="e">
        <f t="shared" ca="1" si="853"/>
        <v>#N/A</v>
      </c>
      <c r="IY184" s="3" t="e">
        <f t="shared" ca="1" si="853"/>
        <v>#N/A</v>
      </c>
      <c r="IZ184" s="37" t="e">
        <f t="shared" ca="1" si="911"/>
        <v>#N/A</v>
      </c>
      <c r="JB184" s="3" t="str">
        <f t="shared" si="808"/>
        <v/>
      </c>
      <c r="JC184" s="55" t="e">
        <f t="shared" si="912"/>
        <v>#NUM!</v>
      </c>
      <c r="JD184" s="41" t="e">
        <f t="shared" si="809"/>
        <v>#NUM!</v>
      </c>
      <c r="JE184" s="41" t="e">
        <f t="shared" si="810"/>
        <v>#NUM!</v>
      </c>
      <c r="JF184" s="3" t="e">
        <f t="shared" si="811"/>
        <v>#NUM!</v>
      </c>
      <c r="JG184" s="41" t="e">
        <f t="shared" si="812"/>
        <v>#NUM!</v>
      </c>
      <c r="JH184" s="41" t="e">
        <f t="shared" si="813"/>
        <v>#NUM!</v>
      </c>
      <c r="JJ184" s="37" t="e">
        <f t="shared" si="814"/>
        <v>#NUM!</v>
      </c>
      <c r="JL184" s="3" t="e">
        <f t="shared" si="815"/>
        <v>#NUM!</v>
      </c>
      <c r="JM184" s="3" t="e">
        <f t="shared" ca="1" si="925"/>
        <v>#NUM!</v>
      </c>
      <c r="JP184" s="37" t="e">
        <f t="shared" ca="1" si="816"/>
        <v>#NUM!</v>
      </c>
      <c r="JR184" s="37" t="str">
        <f t="shared" si="817"/>
        <v/>
      </c>
      <c r="JS184" s="3" t="str">
        <f t="shared" si="818"/>
        <v/>
      </c>
      <c r="JT184" s="3" t="str">
        <f t="shared" ca="1" si="932"/>
        <v xml:space="preserve"> </v>
      </c>
      <c r="JU184" s="3" t="str">
        <f t="shared" ca="1" si="848"/>
        <v/>
      </c>
      <c r="JV184" s="3" t="str">
        <f t="shared" ca="1" si="848"/>
        <v/>
      </c>
      <c r="JW184" s="3" t="str">
        <f t="shared" ca="1" si="848"/>
        <v/>
      </c>
      <c r="JX184" s="3" t="str">
        <f t="shared" ca="1" si="841"/>
        <v/>
      </c>
      <c r="JY184" s="3" t="str">
        <f t="shared" ca="1" si="841"/>
        <v/>
      </c>
      <c r="JZ184" s="3" t="str">
        <f t="shared" ca="1" si="841"/>
        <v/>
      </c>
      <c r="KA184" s="3" t="str">
        <f t="shared" ca="1" si="841"/>
        <v/>
      </c>
      <c r="KB184" s="3" t="e">
        <f t="shared" ca="1" si="819"/>
        <v>#N/A</v>
      </c>
      <c r="KC184" s="3" t="str">
        <f t="shared" ca="1" si="933"/>
        <v xml:space="preserve"> </v>
      </c>
      <c r="KD184" s="3" t="str">
        <f t="shared" ca="1" si="850"/>
        <v/>
      </c>
      <c r="KE184" s="3" t="str">
        <f t="shared" ca="1" si="850"/>
        <v/>
      </c>
      <c r="KF184" s="3" t="str">
        <f t="shared" ca="1" si="850"/>
        <v/>
      </c>
      <c r="KG184" s="3" t="str">
        <f t="shared" ca="1" si="842"/>
        <v/>
      </c>
      <c r="KH184" s="3" t="str">
        <f t="shared" ca="1" si="842"/>
        <v/>
      </c>
      <c r="KI184" s="3" t="str">
        <f t="shared" ca="1" si="842"/>
        <v/>
      </c>
      <c r="KJ184" s="3" t="str">
        <f t="shared" ca="1" si="842"/>
        <v/>
      </c>
      <c r="KK184" s="3" t="e">
        <f t="shared" ca="1" si="820"/>
        <v>#N/A</v>
      </c>
      <c r="KU184" s="3" t="e">
        <f t="shared" si="821"/>
        <v>#NUM!</v>
      </c>
      <c r="KV184" s="3" t="e">
        <f t="shared" si="822"/>
        <v>#NUM!</v>
      </c>
      <c r="KW184" s="3" t="e">
        <f t="shared" ca="1" si="935"/>
        <v>#NUM!</v>
      </c>
      <c r="KX184" s="3" t="e">
        <f t="shared" ca="1" si="860"/>
        <v>#NUM!</v>
      </c>
      <c r="KY184" s="3" t="e">
        <f t="shared" ca="1" si="860"/>
        <v>#NUM!</v>
      </c>
      <c r="KZ184" s="3" t="e">
        <f t="shared" ca="1" si="860"/>
        <v>#NUM!</v>
      </c>
      <c r="LA184" s="3" t="e">
        <f t="shared" ca="1" si="854"/>
        <v>#NUM!</v>
      </c>
      <c r="LB184" s="3" t="e">
        <f t="shared" ca="1" si="854"/>
        <v>#NUM!</v>
      </c>
      <c r="LC184" s="3" t="e">
        <f t="shared" ca="1" si="854"/>
        <v>#NUM!</v>
      </c>
      <c r="LD184" s="3" t="e">
        <f t="shared" ca="1" si="854"/>
        <v>#NUM!</v>
      </c>
      <c r="LE184" s="3" t="e">
        <f t="shared" ca="1" si="855"/>
        <v>#NUM!</v>
      </c>
      <c r="LF184" s="3" t="e">
        <f t="shared" ca="1" si="855"/>
        <v>#NUM!</v>
      </c>
      <c r="LG184" s="3" t="e">
        <f t="shared" ca="1" si="855"/>
        <v>#NUM!</v>
      </c>
      <c r="LH184" s="3" t="e">
        <f t="shared" ca="1" si="855"/>
        <v>#NUM!</v>
      </c>
      <c r="LI184" s="3" t="e">
        <f t="shared" ca="1" si="856"/>
        <v>#NUM!</v>
      </c>
      <c r="LJ184" s="3" t="e">
        <f t="shared" ca="1" si="856"/>
        <v>#NUM!</v>
      </c>
      <c r="LK184" s="3" t="e">
        <f t="shared" ca="1" si="856"/>
        <v>#NUM!</v>
      </c>
      <c r="LL184" s="37" t="e">
        <f t="shared" ca="1" si="913"/>
        <v>#NUM!</v>
      </c>
    </row>
    <row r="185" spans="1:324" s="3" customFormat="1">
      <c r="A185" s="42" t="e">
        <f>IF(D185="","",Data!C193)</f>
        <v>#N/A</v>
      </c>
      <c r="B185" s="5" t="e">
        <f>IF(D185="","",Data!B193)</f>
        <v>#N/A</v>
      </c>
      <c r="C185" s="3">
        <v>177</v>
      </c>
      <c r="D185" s="3" t="e">
        <f>IF(Data!C193="", NA(), Data!C193)</f>
        <v>#N/A</v>
      </c>
      <c r="E185" s="3" t="str">
        <f>IF(Data!C193="", " ", Data!D193)</f>
        <v xml:space="preserve"> </v>
      </c>
      <c r="F185" s="3" t="str">
        <f>IF(E185=" "," ",Data!F$26)</f>
        <v xml:space="preserve"> </v>
      </c>
      <c r="G185" s="3" t="str">
        <f>IF($C185&lt;Data!$F$37,"x"," ")</f>
        <v xml:space="preserve"> </v>
      </c>
      <c r="H185" s="3" t="e">
        <f>IF(I185="",#REF!,I185)</f>
        <v>#N/A</v>
      </c>
      <c r="I185" s="2" t="e">
        <f t="shared" si="697"/>
        <v>#N/A</v>
      </c>
      <c r="J185" s="3" t="str">
        <f>IF(AND(Data!$F$37&lt;&gt;""),IF(AD185=$E185,1,""))</f>
        <v/>
      </c>
      <c r="K185" s="3">
        <f>IF(AND(Data!$F$40&lt;&gt;""),IF(AE185=$E185,2,""))</f>
        <v>2</v>
      </c>
      <c r="L185" s="3" t="str">
        <f>IF(AND(Data!$F$43&lt;&gt;""),IF(AF185=$E185,3,""))</f>
        <v/>
      </c>
      <c r="M185" s="3" t="str">
        <f>IF(AND(Data!$F$46&lt;&gt;""),IF(AG185=$E185,4,""))</f>
        <v/>
      </c>
      <c r="N185" s="3" t="str">
        <f>IF(AND(Data!$F$49&lt;&gt;""),IF(AH185=$E185,5,""))</f>
        <v/>
      </c>
      <c r="O185" s="3" t="str">
        <f>IF(AND(Calc!$LQ$3&lt;&gt;""),IF(AI185=$E185,6,""))</f>
        <v/>
      </c>
      <c r="P185" s="3">
        <f t="shared" si="698"/>
        <v>2</v>
      </c>
      <c r="Q185" s="3">
        <f t="shared" si="699"/>
        <v>2</v>
      </c>
      <c r="R185" s="3" t="str">
        <f t="shared" si="700"/>
        <v/>
      </c>
      <c r="S185" s="3" t="str">
        <f t="shared" si="701"/>
        <v/>
      </c>
      <c r="T185" s="3" t="str">
        <f t="shared" si="702"/>
        <v/>
      </c>
      <c r="U185" s="3">
        <f t="shared" si="703"/>
        <v>2</v>
      </c>
      <c r="V185" s="3">
        <f t="shared" si="704"/>
        <v>2</v>
      </c>
      <c r="W185" s="3" t="str">
        <f t="shared" si="705"/>
        <v/>
      </c>
      <c r="X185" s="3" t="str">
        <f t="shared" si="706"/>
        <v/>
      </c>
      <c r="Y185" s="3">
        <f t="shared" si="707"/>
        <v>2</v>
      </c>
      <c r="Z185" s="3">
        <f t="shared" si="708"/>
        <v>2</v>
      </c>
      <c r="AA185" s="3" t="str">
        <f t="shared" si="709"/>
        <v/>
      </c>
      <c r="AB185" s="3">
        <f t="shared" si="710"/>
        <v>2</v>
      </c>
      <c r="AC185" s="49">
        <f t="shared" si="711"/>
        <v>2</v>
      </c>
      <c r="AD185" s="3" t="str">
        <f>IF($C185&lt;Data!$F$37,E185,"")</f>
        <v/>
      </c>
      <c r="AE185" s="3" t="str">
        <f>IF(AND($C185&gt;=Data!$F$37),IF($C185&lt;Data!$F$40,E185,""))</f>
        <v xml:space="preserve"> </v>
      </c>
      <c r="AF185" s="3" t="b">
        <f>IF(AND($C185&gt;=Data!$F$40),IF($C185&lt;Data!$F$43,E185,""))</f>
        <v>0</v>
      </c>
      <c r="AG185" s="3" t="b">
        <f>IF(AND($C185&gt;=Data!$F$43),IF($C185&lt;Data!$F$46,E185,""))</f>
        <v>0</v>
      </c>
      <c r="AH185" s="3" t="b">
        <f>IF(AND($C185&gt;=Data!$F$46),IF($C185&lt;Data!$F$49,E185,""))</f>
        <v>0</v>
      </c>
      <c r="AI185" s="3" t="b">
        <f>IF(AND($C185&gt;=Data!$F$49),IF($C185&lt;=Calc!$LQ$3,E185,""))</f>
        <v>0</v>
      </c>
      <c r="AJ185" s="3" t="str">
        <f t="shared" si="863"/>
        <v xml:space="preserve"> </v>
      </c>
      <c r="AK185" s="3" t="str">
        <f t="shared" si="644"/>
        <v/>
      </c>
      <c r="AL185" s="3" t="e">
        <f t="shared" si="712"/>
        <v>#NUM!</v>
      </c>
      <c r="AM185" s="3" t="str">
        <f t="shared" si="713"/>
        <v/>
      </c>
      <c r="AN185" s="3" t="str">
        <f t="shared" si="714"/>
        <v/>
      </c>
      <c r="AO185" s="3" t="str">
        <f t="shared" si="715"/>
        <v/>
      </c>
      <c r="AP185" s="3" t="str">
        <f t="shared" si="716"/>
        <v/>
      </c>
      <c r="AQ185" s="3" t="e">
        <f t="shared" si="926"/>
        <v>#NUM!</v>
      </c>
      <c r="AR185" s="3" t="e">
        <f t="shared" si="927"/>
        <v>#NUM!</v>
      </c>
      <c r="AS185" s="3" t="str">
        <f t="shared" si="928"/>
        <v/>
      </c>
      <c r="AT185" s="3" t="str">
        <f t="shared" si="717"/>
        <v/>
      </c>
      <c r="AU185" s="3" t="str">
        <f t="shared" si="718"/>
        <v/>
      </c>
      <c r="AV185" s="3" t="e">
        <f t="shared" si="719"/>
        <v>#NUM!</v>
      </c>
      <c r="AW185" s="3" t="e">
        <f t="shared" si="720"/>
        <v>#NUM!</v>
      </c>
      <c r="AX185" s="3" t="str">
        <f t="shared" si="721"/>
        <v/>
      </c>
      <c r="AY185" s="3" t="str">
        <f t="shared" si="722"/>
        <v/>
      </c>
      <c r="AZ185" s="3" t="e">
        <f t="shared" si="723"/>
        <v>#NUM!</v>
      </c>
      <c r="BA185" s="3" t="e">
        <f t="shared" si="724"/>
        <v>#NUM!</v>
      </c>
      <c r="BB185" s="3" t="str">
        <f t="shared" si="725"/>
        <v/>
      </c>
      <c r="BC185" s="3" t="e">
        <f t="shared" si="726"/>
        <v>#NUM!</v>
      </c>
      <c r="BD185" s="3" t="e">
        <f t="shared" si="727"/>
        <v>#NUM!</v>
      </c>
      <c r="BE185" s="3" t="e">
        <f t="shared" si="728"/>
        <v>#NUM!</v>
      </c>
      <c r="BF185" s="9" t="e">
        <f t="shared" si="864"/>
        <v>#N/A</v>
      </c>
      <c r="BG185" s="3" t="e">
        <f t="shared" si="865"/>
        <v>#N/A</v>
      </c>
      <c r="BH185" s="3" t="e">
        <f t="shared" si="936"/>
        <v>#N/A</v>
      </c>
      <c r="BI185" s="3" t="e">
        <f t="shared" si="729"/>
        <v>#NUM!</v>
      </c>
      <c r="BJ185" s="44" t="str">
        <f t="shared" si="730"/>
        <v/>
      </c>
      <c r="BK185" s="52">
        <f t="shared" si="866"/>
        <v>2</v>
      </c>
      <c r="BL185" s="52" t="str">
        <f t="shared" ca="1" si="929"/>
        <v xml:space="preserve"> </v>
      </c>
      <c r="BM185" s="52" t="str">
        <f t="shared" ca="1" si="836"/>
        <v xml:space="preserve"> </v>
      </c>
      <c r="BN185" s="52" t="str">
        <f t="shared" ca="1" si="836"/>
        <v xml:space="preserve"> </v>
      </c>
      <c r="BO185" s="52" t="str">
        <f t="shared" ca="1" si="836"/>
        <v xml:space="preserve"> </v>
      </c>
      <c r="BP185" s="52" t="str">
        <f t="shared" ca="1" si="831"/>
        <v xml:space="preserve"> </v>
      </c>
      <c r="BQ185" s="52" t="str">
        <f t="shared" ca="1" si="831"/>
        <v xml:space="preserve"> </v>
      </c>
      <c r="BR185" s="52" t="e">
        <f t="shared" ca="1" si="867"/>
        <v>#N/A</v>
      </c>
      <c r="BS185" s="52"/>
      <c r="BT185" s="3" t="str">
        <f t="shared" si="868"/>
        <v/>
      </c>
      <c r="BU185" s="3">
        <f t="shared" si="869"/>
        <v>0</v>
      </c>
      <c r="BV185" s="3">
        <f t="shared" si="731"/>
        <v>1</v>
      </c>
      <c r="BW185" s="3">
        <f t="shared" si="914"/>
        <v>0</v>
      </c>
      <c r="BX185" s="3" t="str">
        <f t="shared" ca="1" si="870"/>
        <v xml:space="preserve"> </v>
      </c>
      <c r="BY185" s="3" t="str">
        <f t="shared" ca="1" si="837"/>
        <v/>
      </c>
      <c r="BZ185" s="3" t="str">
        <f t="shared" ca="1" si="837"/>
        <v/>
      </c>
      <c r="CA185" s="3" t="str">
        <f t="shared" ca="1" si="837"/>
        <v/>
      </c>
      <c r="CB185" s="3" t="str">
        <f t="shared" ca="1" si="832"/>
        <v/>
      </c>
      <c r="CC185" s="3" t="str">
        <f t="shared" ca="1" si="832"/>
        <v/>
      </c>
      <c r="CD185" s="3" t="str">
        <f t="shared" ca="1" si="652"/>
        <v/>
      </c>
      <c r="CE185" s="3" t="str">
        <f t="shared" ca="1" si="871"/>
        <v/>
      </c>
      <c r="CF185" s="3" t="str">
        <f t="shared" si="872"/>
        <v/>
      </c>
      <c r="CG185" s="37" t="e">
        <f t="shared" ca="1" si="873"/>
        <v>#N/A</v>
      </c>
      <c r="CH185" s="3" t="str">
        <f t="shared" si="874"/>
        <v/>
      </c>
      <c r="CI185" s="3">
        <f t="shared" si="733"/>
        <v>0</v>
      </c>
      <c r="CJ185" s="3">
        <f t="shared" si="823"/>
        <v>1</v>
      </c>
      <c r="CK185" s="3">
        <f t="shared" si="915"/>
        <v>0</v>
      </c>
      <c r="CL185" s="3" t="str">
        <f t="shared" ca="1" si="875"/>
        <v xml:space="preserve"> </v>
      </c>
      <c r="CM185" s="3" t="str">
        <f t="shared" ca="1" si="838"/>
        <v/>
      </c>
      <c r="CN185" s="3" t="str">
        <f t="shared" ca="1" si="838"/>
        <v/>
      </c>
      <c r="CO185" s="3" t="str">
        <f t="shared" ca="1" si="838"/>
        <v/>
      </c>
      <c r="CP185" s="3" t="str">
        <f t="shared" ca="1" si="833"/>
        <v/>
      </c>
      <c r="CQ185" s="3" t="str">
        <f t="shared" ca="1" si="833"/>
        <v/>
      </c>
      <c r="CR185" s="3" t="str">
        <f t="shared" ca="1" si="735"/>
        <v/>
      </c>
      <c r="CS185" s="3" t="str">
        <f t="shared" ca="1" si="876"/>
        <v/>
      </c>
      <c r="CT185" s="3" t="str">
        <f t="shared" si="736"/>
        <v/>
      </c>
      <c r="CU185" s="37" t="e">
        <f t="shared" ca="1" si="737"/>
        <v>#N/A</v>
      </c>
      <c r="CW185" s="3" t="str">
        <f t="shared" ca="1" si="916"/>
        <v/>
      </c>
      <c r="CX185" s="3">
        <f t="shared" ca="1" si="824"/>
        <v>0</v>
      </c>
      <c r="CY185" s="2">
        <f t="shared" ca="1" si="739"/>
        <v>0</v>
      </c>
      <c r="CZ185" s="3" t="str">
        <f t="shared" ca="1" si="877"/>
        <v/>
      </c>
      <c r="DA185" s="3" t="str">
        <f t="shared" ca="1" si="878"/>
        <v/>
      </c>
      <c r="DB185" s="3" t="str">
        <f t="shared" ca="1" si="879"/>
        <v/>
      </c>
      <c r="DC185" s="3" t="str">
        <f t="shared" ca="1" si="880"/>
        <v/>
      </c>
      <c r="DD185" s="37" t="e">
        <f t="shared" ca="1" si="881"/>
        <v>#N/A</v>
      </c>
      <c r="DE185" s="3" t="str">
        <f t="shared" ca="1" si="917"/>
        <v/>
      </c>
      <c r="DF185" s="3">
        <f t="shared" ca="1" si="825"/>
        <v>0</v>
      </c>
      <c r="DG185" s="2">
        <f t="shared" ca="1" si="741"/>
        <v>0</v>
      </c>
      <c r="DH185" s="3" t="str">
        <f t="shared" ca="1" si="882"/>
        <v/>
      </c>
      <c r="DI185" s="3" t="str">
        <f t="shared" ca="1" si="862"/>
        <v/>
      </c>
      <c r="DJ185" s="3" t="str">
        <f t="shared" ca="1" si="883"/>
        <v/>
      </c>
      <c r="DK185" s="3" t="str">
        <f t="shared" ca="1" si="742"/>
        <v/>
      </c>
      <c r="DL185" s="37" t="e">
        <f t="shared" ca="1" si="884"/>
        <v>#N/A</v>
      </c>
      <c r="DN185" s="2" t="str">
        <f t="shared" si="667"/>
        <v xml:space="preserve"> </v>
      </c>
      <c r="DO185" s="3" t="str">
        <f t="shared" si="743"/>
        <v xml:space="preserve"> </v>
      </c>
      <c r="DP185" s="3" t="str">
        <f t="shared" si="744"/>
        <v xml:space="preserve"> </v>
      </c>
      <c r="DT185" s="37" t="e">
        <f t="shared" si="885"/>
        <v>#N/A</v>
      </c>
      <c r="DU185" s="7">
        <v>178</v>
      </c>
      <c r="DV185" s="7">
        <v>75</v>
      </c>
      <c r="DW185" s="7">
        <v>103</v>
      </c>
      <c r="DX185" s="7"/>
      <c r="DY185" s="7" t="e">
        <f t="shared" si="886"/>
        <v>#NUM!</v>
      </c>
      <c r="DZ185" s="7" t="e">
        <f t="shared" si="887"/>
        <v>#NUM!</v>
      </c>
      <c r="EA185" s="7" t="e">
        <f t="shared" si="888"/>
        <v>#NUM!</v>
      </c>
      <c r="EB185" s="7" t="e">
        <f t="shared" si="918"/>
        <v>#NUM!</v>
      </c>
      <c r="EC185" s="3" t="e">
        <f t="shared" si="889"/>
        <v>#NUM!</v>
      </c>
      <c r="ED185" s="3" t="str">
        <f t="shared" si="746"/>
        <v/>
      </c>
      <c r="EE185" s="3" t="e">
        <f t="shared" si="747"/>
        <v>#DIV/0!</v>
      </c>
      <c r="EF185" s="3" t="str">
        <f t="shared" si="748"/>
        <v/>
      </c>
      <c r="EG185" s="3" t="str">
        <f t="shared" si="749"/>
        <v/>
      </c>
      <c r="EH185" s="3" t="str">
        <f t="shared" si="750"/>
        <v/>
      </c>
      <c r="EI185" s="3" t="str">
        <f t="shared" si="751"/>
        <v/>
      </c>
      <c r="EJ185" s="3" t="e">
        <f t="shared" si="752"/>
        <v>#DIV/0!</v>
      </c>
      <c r="EK185" s="3" t="e">
        <f t="shared" si="753"/>
        <v>#DIV/0!</v>
      </c>
      <c r="EL185" s="3" t="str">
        <f t="shared" si="754"/>
        <v/>
      </c>
      <c r="EM185" s="3" t="str">
        <f t="shared" si="755"/>
        <v/>
      </c>
      <c r="EN185" s="3" t="str">
        <f t="shared" si="756"/>
        <v/>
      </c>
      <c r="EO185" s="3" t="e">
        <f t="shared" si="757"/>
        <v>#DIV/0!</v>
      </c>
      <c r="EP185" s="3" t="e">
        <f t="shared" si="758"/>
        <v>#DIV/0!</v>
      </c>
      <c r="EQ185" s="3" t="str">
        <f t="shared" si="759"/>
        <v/>
      </c>
      <c r="ER185" s="3" t="str">
        <f t="shared" si="760"/>
        <v/>
      </c>
      <c r="ES185" s="3" t="e">
        <f t="shared" si="761"/>
        <v>#DIV/0!</v>
      </c>
      <c r="ET185" s="3" t="e">
        <f t="shared" si="762"/>
        <v>#DIV/0!</v>
      </c>
      <c r="EU185" s="3" t="str">
        <f t="shared" si="763"/>
        <v/>
      </c>
      <c r="EV185" s="3" t="e">
        <f t="shared" si="764"/>
        <v>#DIV/0!</v>
      </c>
      <c r="EW185" s="3" t="e">
        <f t="shared" si="765"/>
        <v>#DIV/0!</v>
      </c>
      <c r="EX185" s="3" t="e">
        <f t="shared" si="766"/>
        <v>#NUM!</v>
      </c>
      <c r="EZ185" s="40">
        <f t="shared" si="890"/>
        <v>1</v>
      </c>
      <c r="FA185" s="9" t="e">
        <f t="shared" si="891"/>
        <v>#NUM!</v>
      </c>
      <c r="FB185" s="9" t="e">
        <f t="shared" si="892"/>
        <v>#N/A</v>
      </c>
      <c r="FC185" s="9" t="e">
        <f t="shared" si="893"/>
        <v>#N/A</v>
      </c>
      <c r="FD185" s="9" t="e">
        <f t="shared" si="894"/>
        <v>#N/A</v>
      </c>
      <c r="FE185" s="3" t="e">
        <f t="shared" si="767"/>
        <v>#NUM!</v>
      </c>
      <c r="FG185" s="3" t="str">
        <f t="shared" si="768"/>
        <v/>
      </c>
      <c r="FH185" s="3" t="e">
        <f t="shared" si="769"/>
        <v>#DIV/0!</v>
      </c>
      <c r="FI185" s="3" t="str">
        <f t="shared" si="770"/>
        <v/>
      </c>
      <c r="FJ185" s="3" t="str">
        <f t="shared" si="771"/>
        <v/>
      </c>
      <c r="FK185" s="3" t="str">
        <f t="shared" si="772"/>
        <v/>
      </c>
      <c r="FL185" s="3" t="str">
        <f t="shared" si="773"/>
        <v/>
      </c>
      <c r="FM185" s="3" t="e">
        <f t="shared" si="774"/>
        <v>#DIV/0!</v>
      </c>
      <c r="FN185" s="3" t="e">
        <f t="shared" si="775"/>
        <v>#DIV/0!</v>
      </c>
      <c r="FO185" s="3" t="str">
        <f t="shared" si="776"/>
        <v/>
      </c>
      <c r="FP185" s="3" t="str">
        <f t="shared" si="777"/>
        <v/>
      </c>
      <c r="FQ185" s="3" t="str">
        <f t="shared" si="778"/>
        <v/>
      </c>
      <c r="FR185" s="3" t="e">
        <f t="shared" si="779"/>
        <v>#DIV/0!</v>
      </c>
      <c r="FS185" s="3" t="e">
        <f t="shared" si="780"/>
        <v>#DIV/0!</v>
      </c>
      <c r="FT185" s="3" t="str">
        <f t="shared" si="781"/>
        <v/>
      </c>
      <c r="FU185" s="3" t="str">
        <f t="shared" si="782"/>
        <v/>
      </c>
      <c r="FV185" s="3" t="e">
        <f t="shared" si="783"/>
        <v>#DIV/0!</v>
      </c>
      <c r="FW185" s="3" t="e">
        <f t="shared" si="784"/>
        <v>#DIV/0!</v>
      </c>
      <c r="FX185" s="3" t="str">
        <f t="shared" si="785"/>
        <v/>
      </c>
      <c r="FY185" s="3" t="e">
        <f t="shared" si="786"/>
        <v>#DIV/0!</v>
      </c>
      <c r="FZ185" s="3" t="e">
        <f t="shared" si="787"/>
        <v>#DIV/0!</v>
      </c>
      <c r="GA185" s="3" t="e">
        <f t="shared" si="788"/>
        <v>#NUM!</v>
      </c>
      <c r="GB185" s="3" t="str">
        <f t="shared" si="789"/>
        <v/>
      </c>
      <c r="GC185" s="3" t="str">
        <f t="shared" si="790"/>
        <v/>
      </c>
      <c r="GD185" s="3" t="str">
        <f t="shared" si="791"/>
        <v/>
      </c>
      <c r="GE185" s="3" t="str">
        <f t="shared" si="792"/>
        <v/>
      </c>
      <c r="GF185" s="3" t="str">
        <f t="shared" si="793"/>
        <v/>
      </c>
      <c r="GG185" s="3" t="str">
        <f t="shared" si="794"/>
        <v/>
      </c>
      <c r="GI185" s="9" t="str">
        <f t="shared" si="826"/>
        <v/>
      </c>
      <c r="GJ185" s="9" t="str">
        <f t="shared" si="919"/>
        <v/>
      </c>
      <c r="GK185" s="9" t="str">
        <f t="shared" si="920"/>
        <v/>
      </c>
      <c r="GL185" s="41" t="e">
        <f t="shared" si="797"/>
        <v>#DIV/0!</v>
      </c>
      <c r="GM185" s="41" t="e">
        <f t="shared" si="798"/>
        <v>#DIV/0!</v>
      </c>
      <c r="GN185" s="41" t="e">
        <f t="shared" si="895"/>
        <v>#N/A</v>
      </c>
      <c r="GO185" s="41" t="e">
        <f t="shared" si="896"/>
        <v>#N/A</v>
      </c>
      <c r="GP185" s="3" t="e">
        <f t="shared" si="799"/>
        <v>#NUM!</v>
      </c>
      <c r="GQ185" s="55" t="e">
        <f t="shared" si="897"/>
        <v>#NUM!</v>
      </c>
      <c r="GR185" s="55" t="e">
        <f t="shared" si="898"/>
        <v>#NUM!</v>
      </c>
      <c r="GS185" s="3" t="e">
        <f t="shared" si="899"/>
        <v>#NUM!</v>
      </c>
      <c r="GT185" s="3" t="e">
        <f t="shared" si="900"/>
        <v>#NUM!</v>
      </c>
      <c r="GU185" s="3" t="e">
        <f t="shared" si="901"/>
        <v>#NUM!</v>
      </c>
      <c r="GV185" s="3" t="e">
        <f t="shared" si="902"/>
        <v>#NUM!</v>
      </c>
      <c r="GX185" s="37" t="e">
        <f t="shared" si="903"/>
        <v>#NUM!</v>
      </c>
      <c r="GZ185" s="3" t="e">
        <f t="shared" si="904"/>
        <v>#NUM!</v>
      </c>
      <c r="HA185" s="3" t="e">
        <f t="shared" ca="1" si="924"/>
        <v>#NUM!</v>
      </c>
      <c r="HB185" s="2" t="e">
        <f t="shared" ca="1" si="830"/>
        <v>#NUM!</v>
      </c>
      <c r="HC185" s="2" t="e">
        <f t="shared" ca="1" si="834"/>
        <v>#NUM!</v>
      </c>
      <c r="HD185" s="39" t="e">
        <f t="shared" ca="1" si="800"/>
        <v>#NUM!</v>
      </c>
      <c r="HF185" s="3" t="str">
        <f t="shared" si="905"/>
        <v/>
      </c>
      <c r="HG185" s="3" t="str">
        <f t="shared" si="906"/>
        <v/>
      </c>
      <c r="HH185" s="3" t="str">
        <f t="shared" ca="1" si="930"/>
        <v xml:space="preserve"> </v>
      </c>
      <c r="HI185" s="3" t="str">
        <f t="shared" ca="1" si="844"/>
        <v/>
      </c>
      <c r="HJ185" s="3" t="str">
        <f t="shared" ca="1" si="844"/>
        <v/>
      </c>
      <c r="HK185" s="3" t="str">
        <f t="shared" ca="1" si="844"/>
        <v/>
      </c>
      <c r="HL185" s="3" t="str">
        <f t="shared" ca="1" si="839"/>
        <v/>
      </c>
      <c r="HM185" s="3" t="str">
        <f t="shared" ca="1" si="839"/>
        <v/>
      </c>
      <c r="HN185" s="3" t="str">
        <f t="shared" ca="1" si="839"/>
        <v/>
      </c>
      <c r="HO185" s="3" t="str">
        <f t="shared" ca="1" si="839"/>
        <v/>
      </c>
      <c r="HP185" s="37" t="e">
        <f t="shared" ca="1" si="907"/>
        <v>#N/A</v>
      </c>
      <c r="HQ185" s="3" t="str">
        <f t="shared" ca="1" si="931"/>
        <v xml:space="preserve"> </v>
      </c>
      <c r="HR185" s="3" t="str">
        <f t="shared" ca="1" si="846"/>
        <v/>
      </c>
      <c r="HS185" s="3" t="str">
        <f t="shared" ca="1" si="846"/>
        <v/>
      </c>
      <c r="HT185" s="3" t="str">
        <f t="shared" ca="1" si="846"/>
        <v/>
      </c>
      <c r="HU185" s="3" t="str">
        <f t="shared" ca="1" si="840"/>
        <v/>
      </c>
      <c r="HV185" s="3" t="str">
        <f t="shared" ca="1" si="840"/>
        <v/>
      </c>
      <c r="HW185" s="3" t="str">
        <f t="shared" ca="1" si="840"/>
        <v/>
      </c>
      <c r="HX185" s="3" t="str">
        <f t="shared" ca="1" si="840"/>
        <v/>
      </c>
      <c r="HY185" s="37" t="e">
        <f t="shared" ca="1" si="908"/>
        <v>#N/A</v>
      </c>
      <c r="IA185" s="3" t="e">
        <f t="shared" ca="1" si="921"/>
        <v>#NUM!</v>
      </c>
      <c r="IB185" s="3" t="e">
        <f t="shared" ca="1" si="828"/>
        <v>#NUM!</v>
      </c>
      <c r="IC185" s="2" t="e">
        <f t="shared" ca="1" si="802"/>
        <v>#NUM!</v>
      </c>
      <c r="ID185" s="37" t="e">
        <f t="shared" ca="1" si="909"/>
        <v>#NUM!</v>
      </c>
      <c r="IE185" s="3" t="e">
        <f t="shared" ca="1" si="922"/>
        <v>#NUM!</v>
      </c>
      <c r="IF185" s="3" t="e">
        <f t="shared" ca="1" si="923"/>
        <v>#NUM!</v>
      </c>
      <c r="IG185" s="2" t="e">
        <f t="shared" ca="1" si="805"/>
        <v>#NUM!</v>
      </c>
      <c r="IH185" s="37" t="e">
        <f t="shared" ca="1" si="910"/>
        <v>#NUM!</v>
      </c>
      <c r="II185" s="3" t="e">
        <f t="shared" si="806"/>
        <v>#N/A</v>
      </c>
      <c r="IJ185" s="3" t="e">
        <f t="shared" si="807"/>
        <v>#N/A</v>
      </c>
      <c r="IK185" s="3" t="e">
        <f t="shared" ca="1" si="934"/>
        <v>#N/A</v>
      </c>
      <c r="IL185" s="3" t="e">
        <f t="shared" ca="1" si="858"/>
        <v>#N/A</v>
      </c>
      <c r="IM185" s="3" t="e">
        <f t="shared" ca="1" si="858"/>
        <v>#N/A</v>
      </c>
      <c r="IN185" s="3" t="e">
        <f t="shared" ca="1" si="858"/>
        <v>#N/A</v>
      </c>
      <c r="IO185" s="3" t="e">
        <f t="shared" ca="1" si="851"/>
        <v>#N/A</v>
      </c>
      <c r="IP185" s="3" t="e">
        <f t="shared" ca="1" si="851"/>
        <v>#N/A</v>
      </c>
      <c r="IQ185" s="3" t="e">
        <f t="shared" ca="1" si="851"/>
        <v>#N/A</v>
      </c>
      <c r="IR185" s="3" t="e">
        <f t="shared" ca="1" si="851"/>
        <v>#N/A</v>
      </c>
      <c r="IS185" s="3" t="e">
        <f t="shared" ca="1" si="852"/>
        <v>#N/A</v>
      </c>
      <c r="IT185" s="3" t="e">
        <f t="shared" ca="1" si="852"/>
        <v>#N/A</v>
      </c>
      <c r="IU185" s="3" t="e">
        <f t="shared" ca="1" si="852"/>
        <v>#N/A</v>
      </c>
      <c r="IV185" s="3" t="e">
        <f t="shared" ca="1" si="852"/>
        <v>#N/A</v>
      </c>
      <c r="IW185" s="3" t="e">
        <f t="shared" ca="1" si="853"/>
        <v>#N/A</v>
      </c>
      <c r="IX185" s="3" t="e">
        <f t="shared" ca="1" si="853"/>
        <v>#N/A</v>
      </c>
      <c r="IY185" s="3" t="e">
        <f t="shared" ca="1" si="853"/>
        <v>#N/A</v>
      </c>
      <c r="IZ185" s="37" t="e">
        <f t="shared" ca="1" si="911"/>
        <v>#N/A</v>
      </c>
      <c r="JB185" s="3" t="str">
        <f t="shared" si="808"/>
        <v/>
      </c>
      <c r="JC185" s="55" t="e">
        <f t="shared" si="912"/>
        <v>#NUM!</v>
      </c>
      <c r="JD185" s="41" t="e">
        <f t="shared" si="809"/>
        <v>#NUM!</v>
      </c>
      <c r="JE185" s="41" t="e">
        <f t="shared" si="810"/>
        <v>#NUM!</v>
      </c>
      <c r="JF185" s="3" t="e">
        <f t="shared" si="811"/>
        <v>#NUM!</v>
      </c>
      <c r="JG185" s="41" t="e">
        <f t="shared" si="812"/>
        <v>#NUM!</v>
      </c>
      <c r="JH185" s="41" t="e">
        <f t="shared" si="813"/>
        <v>#NUM!</v>
      </c>
      <c r="JJ185" s="37" t="e">
        <f t="shared" si="814"/>
        <v>#NUM!</v>
      </c>
      <c r="JL185" s="3" t="e">
        <f t="shared" si="815"/>
        <v>#NUM!</v>
      </c>
      <c r="JM185" s="3" t="e">
        <f t="shared" ca="1" si="925"/>
        <v>#NUM!</v>
      </c>
      <c r="JP185" s="37" t="e">
        <f t="shared" ca="1" si="816"/>
        <v>#NUM!</v>
      </c>
      <c r="JR185" s="37" t="str">
        <f t="shared" si="817"/>
        <v/>
      </c>
      <c r="JS185" s="3" t="str">
        <f t="shared" si="818"/>
        <v/>
      </c>
      <c r="JT185" s="3" t="str">
        <f t="shared" ca="1" si="932"/>
        <v xml:space="preserve"> </v>
      </c>
      <c r="JU185" s="3" t="str">
        <f t="shared" ca="1" si="848"/>
        <v/>
      </c>
      <c r="JV185" s="3" t="str">
        <f t="shared" ca="1" si="848"/>
        <v/>
      </c>
      <c r="JW185" s="3" t="str">
        <f t="shared" ca="1" si="848"/>
        <v/>
      </c>
      <c r="JX185" s="3" t="str">
        <f t="shared" ca="1" si="841"/>
        <v/>
      </c>
      <c r="JY185" s="3" t="str">
        <f t="shared" ca="1" si="841"/>
        <v/>
      </c>
      <c r="JZ185" s="3" t="str">
        <f t="shared" ca="1" si="841"/>
        <v/>
      </c>
      <c r="KA185" s="3" t="str">
        <f t="shared" ca="1" si="841"/>
        <v/>
      </c>
      <c r="KB185" s="3" t="e">
        <f t="shared" ca="1" si="819"/>
        <v>#N/A</v>
      </c>
      <c r="KC185" s="3" t="str">
        <f t="shared" ca="1" si="933"/>
        <v xml:space="preserve"> </v>
      </c>
      <c r="KD185" s="3" t="str">
        <f t="shared" ca="1" si="850"/>
        <v/>
      </c>
      <c r="KE185" s="3" t="str">
        <f t="shared" ca="1" si="850"/>
        <v/>
      </c>
      <c r="KF185" s="3" t="str">
        <f t="shared" ca="1" si="850"/>
        <v/>
      </c>
      <c r="KG185" s="3" t="str">
        <f t="shared" ca="1" si="842"/>
        <v/>
      </c>
      <c r="KH185" s="3" t="str">
        <f t="shared" ca="1" si="842"/>
        <v/>
      </c>
      <c r="KI185" s="3" t="str">
        <f t="shared" ca="1" si="842"/>
        <v/>
      </c>
      <c r="KJ185" s="3" t="str">
        <f t="shared" ca="1" si="842"/>
        <v/>
      </c>
      <c r="KK185" s="3" t="e">
        <f t="shared" ca="1" si="820"/>
        <v>#N/A</v>
      </c>
      <c r="KU185" s="3" t="e">
        <f t="shared" si="821"/>
        <v>#NUM!</v>
      </c>
      <c r="KV185" s="3" t="e">
        <f t="shared" si="822"/>
        <v>#NUM!</v>
      </c>
      <c r="KW185" s="3" t="e">
        <f t="shared" ca="1" si="935"/>
        <v>#NUM!</v>
      </c>
      <c r="KX185" s="3" t="e">
        <f t="shared" ca="1" si="860"/>
        <v>#NUM!</v>
      </c>
      <c r="KY185" s="3" t="e">
        <f t="shared" ca="1" si="860"/>
        <v>#NUM!</v>
      </c>
      <c r="KZ185" s="3" t="e">
        <f t="shared" ca="1" si="860"/>
        <v>#NUM!</v>
      </c>
      <c r="LA185" s="3" t="e">
        <f t="shared" ca="1" si="854"/>
        <v>#NUM!</v>
      </c>
      <c r="LB185" s="3" t="e">
        <f t="shared" ca="1" si="854"/>
        <v>#NUM!</v>
      </c>
      <c r="LC185" s="3" t="e">
        <f t="shared" ca="1" si="854"/>
        <v>#NUM!</v>
      </c>
      <c r="LD185" s="3" t="e">
        <f t="shared" ca="1" si="854"/>
        <v>#NUM!</v>
      </c>
      <c r="LE185" s="3" t="e">
        <f t="shared" ca="1" si="855"/>
        <v>#NUM!</v>
      </c>
      <c r="LF185" s="3" t="e">
        <f t="shared" ca="1" si="855"/>
        <v>#NUM!</v>
      </c>
      <c r="LG185" s="3" t="e">
        <f t="shared" ca="1" si="855"/>
        <v>#NUM!</v>
      </c>
      <c r="LH185" s="3" t="e">
        <f t="shared" ca="1" si="855"/>
        <v>#NUM!</v>
      </c>
      <c r="LI185" s="3" t="e">
        <f t="shared" ca="1" si="856"/>
        <v>#NUM!</v>
      </c>
      <c r="LJ185" s="3" t="e">
        <f t="shared" ca="1" si="856"/>
        <v>#NUM!</v>
      </c>
      <c r="LK185" s="3" t="e">
        <f t="shared" ca="1" si="856"/>
        <v>#NUM!</v>
      </c>
      <c r="LL185" s="37" t="e">
        <f t="shared" ca="1" si="913"/>
        <v>#NUM!</v>
      </c>
    </row>
    <row r="186" spans="1:324" s="3" customFormat="1">
      <c r="A186" s="42" t="e">
        <f>IF(D186="","",Data!C194)</f>
        <v>#N/A</v>
      </c>
      <c r="B186" s="5" t="e">
        <f>IF(D186="","",Data!B194)</f>
        <v>#N/A</v>
      </c>
      <c r="C186" s="3">
        <v>178</v>
      </c>
      <c r="D186" s="3" t="e">
        <f>IF(Data!C194="", NA(), Data!C194)</f>
        <v>#N/A</v>
      </c>
      <c r="E186" s="3" t="str">
        <f>IF(Data!C194="", " ", Data!D194)</f>
        <v xml:space="preserve"> </v>
      </c>
      <c r="F186" s="3" t="str">
        <f>IF(E186=" "," ",Data!F$26)</f>
        <v xml:space="preserve"> </v>
      </c>
      <c r="G186" s="3" t="str">
        <f>IF($C186&lt;Data!$F$37,"x"," ")</f>
        <v xml:space="preserve"> </v>
      </c>
      <c r="H186" s="3" t="e">
        <f>IF(I186="",#REF!,I186)</f>
        <v>#N/A</v>
      </c>
      <c r="I186" s="2" t="e">
        <f t="shared" si="697"/>
        <v>#N/A</v>
      </c>
      <c r="J186" s="3" t="str">
        <f>IF(AND(Data!$F$37&lt;&gt;""),IF(AD186=$E186,1,""))</f>
        <v/>
      </c>
      <c r="K186" s="3">
        <f>IF(AND(Data!$F$40&lt;&gt;""),IF(AE186=$E186,2,""))</f>
        <v>2</v>
      </c>
      <c r="L186" s="3" t="str">
        <f>IF(AND(Data!$F$43&lt;&gt;""),IF(AF186=$E186,3,""))</f>
        <v/>
      </c>
      <c r="M186" s="3" t="str">
        <f>IF(AND(Data!$F$46&lt;&gt;""),IF(AG186=$E186,4,""))</f>
        <v/>
      </c>
      <c r="N186" s="3" t="str">
        <f>IF(AND(Data!$F$49&lt;&gt;""),IF(AH186=$E186,5,""))</f>
        <v/>
      </c>
      <c r="O186" s="3" t="str">
        <f>IF(AND(Calc!$LQ$3&lt;&gt;""),IF(AI186=$E186,6,""))</f>
        <v/>
      </c>
      <c r="P186" s="3">
        <f t="shared" si="698"/>
        <v>2</v>
      </c>
      <c r="Q186" s="3">
        <f t="shared" si="699"/>
        <v>2</v>
      </c>
      <c r="R186" s="3" t="str">
        <f t="shared" si="700"/>
        <v/>
      </c>
      <c r="S186" s="3" t="str">
        <f t="shared" si="701"/>
        <v/>
      </c>
      <c r="T186" s="3" t="str">
        <f t="shared" si="702"/>
        <v/>
      </c>
      <c r="U186" s="3">
        <f t="shared" si="703"/>
        <v>2</v>
      </c>
      <c r="V186" s="3">
        <f t="shared" si="704"/>
        <v>2</v>
      </c>
      <c r="W186" s="3" t="str">
        <f t="shared" si="705"/>
        <v/>
      </c>
      <c r="X186" s="3" t="str">
        <f t="shared" si="706"/>
        <v/>
      </c>
      <c r="Y186" s="3">
        <f t="shared" si="707"/>
        <v>2</v>
      </c>
      <c r="Z186" s="3">
        <f t="shared" si="708"/>
        <v>2</v>
      </c>
      <c r="AA186" s="3" t="str">
        <f t="shared" si="709"/>
        <v/>
      </c>
      <c r="AB186" s="3">
        <f t="shared" si="710"/>
        <v>2</v>
      </c>
      <c r="AC186" s="49">
        <f t="shared" si="711"/>
        <v>2</v>
      </c>
      <c r="AD186" s="3" t="str">
        <f>IF($C186&lt;Data!$F$37,E186,"")</f>
        <v/>
      </c>
      <c r="AE186" s="3" t="str">
        <f>IF(AND($C186&gt;=Data!$F$37),IF($C186&lt;Data!$F$40,E186,""))</f>
        <v xml:space="preserve"> </v>
      </c>
      <c r="AF186" s="3" t="b">
        <f>IF(AND($C186&gt;=Data!$F$40),IF($C186&lt;Data!$F$43,E186,""))</f>
        <v>0</v>
      </c>
      <c r="AG186" s="3" t="b">
        <f>IF(AND($C186&gt;=Data!$F$43),IF($C186&lt;Data!$F$46,E186,""))</f>
        <v>0</v>
      </c>
      <c r="AH186" s="3" t="b">
        <f>IF(AND($C186&gt;=Data!$F$46),IF($C186&lt;Data!$F$49,E186,""))</f>
        <v>0</v>
      </c>
      <c r="AI186" s="3" t="b">
        <f>IF(AND($C186&gt;=Data!$F$49),IF($C186&lt;=Calc!$LQ$3,E186,""))</f>
        <v>0</v>
      </c>
      <c r="AJ186" s="3" t="str">
        <f t="shared" si="863"/>
        <v xml:space="preserve"> </v>
      </c>
      <c r="AK186" s="3" t="str">
        <f t="shared" si="644"/>
        <v/>
      </c>
      <c r="AL186" s="3" t="e">
        <f t="shared" si="712"/>
        <v>#NUM!</v>
      </c>
      <c r="AM186" s="3" t="str">
        <f t="shared" si="713"/>
        <v/>
      </c>
      <c r="AN186" s="3" t="str">
        <f t="shared" si="714"/>
        <v/>
      </c>
      <c r="AO186" s="3" t="str">
        <f t="shared" si="715"/>
        <v/>
      </c>
      <c r="AP186" s="3" t="str">
        <f t="shared" si="716"/>
        <v/>
      </c>
      <c r="AQ186" s="3" t="e">
        <f t="shared" si="926"/>
        <v>#NUM!</v>
      </c>
      <c r="AR186" s="3" t="e">
        <f t="shared" si="927"/>
        <v>#NUM!</v>
      </c>
      <c r="AS186" s="3" t="str">
        <f t="shared" si="928"/>
        <v/>
      </c>
      <c r="AT186" s="3" t="str">
        <f t="shared" si="717"/>
        <v/>
      </c>
      <c r="AU186" s="3" t="str">
        <f t="shared" si="718"/>
        <v/>
      </c>
      <c r="AV186" s="3" t="e">
        <f t="shared" si="719"/>
        <v>#NUM!</v>
      </c>
      <c r="AW186" s="3" t="e">
        <f t="shared" si="720"/>
        <v>#NUM!</v>
      </c>
      <c r="AX186" s="3" t="str">
        <f t="shared" si="721"/>
        <v/>
      </c>
      <c r="AY186" s="3" t="str">
        <f t="shared" si="722"/>
        <v/>
      </c>
      <c r="AZ186" s="3" t="e">
        <f t="shared" si="723"/>
        <v>#NUM!</v>
      </c>
      <c r="BA186" s="3" t="e">
        <f t="shared" si="724"/>
        <v>#NUM!</v>
      </c>
      <c r="BB186" s="3" t="str">
        <f t="shared" si="725"/>
        <v/>
      </c>
      <c r="BC186" s="3" t="e">
        <f t="shared" si="726"/>
        <v>#NUM!</v>
      </c>
      <c r="BD186" s="3" t="e">
        <f t="shared" si="727"/>
        <v>#NUM!</v>
      </c>
      <c r="BE186" s="3" t="e">
        <f t="shared" si="728"/>
        <v>#NUM!</v>
      </c>
      <c r="BF186" s="9" t="e">
        <f t="shared" si="864"/>
        <v>#N/A</v>
      </c>
      <c r="BG186" s="3" t="e">
        <f t="shared" si="865"/>
        <v>#N/A</v>
      </c>
      <c r="BH186" s="3" t="e">
        <f t="shared" si="936"/>
        <v>#N/A</v>
      </c>
      <c r="BI186" s="3" t="e">
        <f t="shared" si="729"/>
        <v>#NUM!</v>
      </c>
      <c r="BJ186" s="44" t="str">
        <f t="shared" si="730"/>
        <v/>
      </c>
      <c r="BK186" s="52">
        <f t="shared" si="866"/>
        <v>2</v>
      </c>
      <c r="BL186" s="52" t="str">
        <f t="shared" ca="1" si="929"/>
        <v xml:space="preserve"> </v>
      </c>
      <c r="BM186" s="52" t="str">
        <f t="shared" ca="1" si="836"/>
        <v xml:space="preserve"> </v>
      </c>
      <c r="BN186" s="52" t="str">
        <f t="shared" ca="1" si="836"/>
        <v xml:space="preserve"> </v>
      </c>
      <c r="BO186" s="52" t="str">
        <f t="shared" ca="1" si="836"/>
        <v xml:space="preserve"> </v>
      </c>
      <c r="BP186" s="52" t="str">
        <f t="shared" ca="1" si="831"/>
        <v xml:space="preserve"> </v>
      </c>
      <c r="BQ186" s="52" t="str">
        <f t="shared" ca="1" si="831"/>
        <v xml:space="preserve"> </v>
      </c>
      <c r="BR186" s="52" t="e">
        <f t="shared" ca="1" si="867"/>
        <v>#N/A</v>
      </c>
      <c r="BS186" s="52"/>
      <c r="BT186" s="3" t="str">
        <f t="shared" si="868"/>
        <v/>
      </c>
      <c r="BU186" s="3">
        <f t="shared" si="869"/>
        <v>0</v>
      </c>
      <c r="BV186" s="3">
        <f t="shared" si="731"/>
        <v>1</v>
      </c>
      <c r="BW186" s="3">
        <f t="shared" si="914"/>
        <v>0</v>
      </c>
      <c r="BX186" s="3" t="str">
        <f t="shared" ca="1" si="870"/>
        <v xml:space="preserve"> </v>
      </c>
      <c r="BY186" s="3" t="str">
        <f t="shared" ca="1" si="837"/>
        <v/>
      </c>
      <c r="BZ186" s="3" t="str">
        <f t="shared" ca="1" si="837"/>
        <v/>
      </c>
      <c r="CA186" s="3" t="str">
        <f t="shared" ca="1" si="837"/>
        <v/>
      </c>
      <c r="CB186" s="3" t="str">
        <f t="shared" ca="1" si="832"/>
        <v/>
      </c>
      <c r="CC186" s="3" t="str">
        <f t="shared" ca="1" si="832"/>
        <v/>
      </c>
      <c r="CD186" s="3" t="str">
        <f t="shared" ca="1" si="652"/>
        <v/>
      </c>
      <c r="CE186" s="3" t="str">
        <f t="shared" ca="1" si="871"/>
        <v/>
      </c>
      <c r="CF186" s="3" t="str">
        <f t="shared" si="872"/>
        <v/>
      </c>
      <c r="CG186" s="37" t="e">
        <f t="shared" ca="1" si="873"/>
        <v>#N/A</v>
      </c>
      <c r="CH186" s="3" t="str">
        <f t="shared" si="874"/>
        <v/>
      </c>
      <c r="CI186" s="3">
        <f t="shared" si="733"/>
        <v>0</v>
      </c>
      <c r="CJ186" s="3">
        <f t="shared" si="823"/>
        <v>1</v>
      </c>
      <c r="CK186" s="3">
        <f t="shared" si="915"/>
        <v>0</v>
      </c>
      <c r="CL186" s="3" t="str">
        <f t="shared" ca="1" si="875"/>
        <v xml:space="preserve"> </v>
      </c>
      <c r="CM186" s="3" t="str">
        <f t="shared" ca="1" si="838"/>
        <v/>
      </c>
      <c r="CN186" s="3" t="str">
        <f t="shared" ca="1" si="838"/>
        <v/>
      </c>
      <c r="CO186" s="3" t="str">
        <f t="shared" ca="1" si="838"/>
        <v/>
      </c>
      <c r="CP186" s="3" t="str">
        <f t="shared" ca="1" si="833"/>
        <v/>
      </c>
      <c r="CQ186" s="3" t="str">
        <f t="shared" ca="1" si="833"/>
        <v/>
      </c>
      <c r="CR186" s="3" t="str">
        <f t="shared" ca="1" si="735"/>
        <v/>
      </c>
      <c r="CS186" s="3" t="str">
        <f t="shared" ca="1" si="876"/>
        <v/>
      </c>
      <c r="CT186" s="3" t="str">
        <f t="shared" si="736"/>
        <v/>
      </c>
      <c r="CU186" s="37" t="e">
        <f t="shared" ca="1" si="737"/>
        <v>#N/A</v>
      </c>
      <c r="CW186" s="3" t="str">
        <f t="shared" ca="1" si="916"/>
        <v/>
      </c>
      <c r="CX186" s="3">
        <f t="shared" ca="1" si="824"/>
        <v>0</v>
      </c>
      <c r="CY186" s="2">
        <f t="shared" ca="1" si="739"/>
        <v>0</v>
      </c>
      <c r="CZ186" s="3" t="str">
        <f t="shared" ca="1" si="877"/>
        <v/>
      </c>
      <c r="DA186" s="3" t="str">
        <f t="shared" ca="1" si="878"/>
        <v/>
      </c>
      <c r="DB186" s="3" t="str">
        <f t="shared" ca="1" si="879"/>
        <v/>
      </c>
      <c r="DC186" s="3" t="str">
        <f t="shared" ca="1" si="880"/>
        <v/>
      </c>
      <c r="DD186" s="37" t="e">
        <f t="shared" ca="1" si="881"/>
        <v>#N/A</v>
      </c>
      <c r="DE186" s="3" t="str">
        <f t="shared" ca="1" si="917"/>
        <v/>
      </c>
      <c r="DF186" s="3">
        <f t="shared" ca="1" si="825"/>
        <v>0</v>
      </c>
      <c r="DG186" s="2">
        <f t="shared" ca="1" si="741"/>
        <v>0</v>
      </c>
      <c r="DH186" s="3" t="str">
        <f t="shared" ca="1" si="882"/>
        <v/>
      </c>
      <c r="DI186" s="3" t="str">
        <f t="shared" ca="1" si="862"/>
        <v/>
      </c>
      <c r="DJ186" s="3" t="str">
        <f t="shared" ca="1" si="883"/>
        <v/>
      </c>
      <c r="DK186" s="3" t="str">
        <f t="shared" ca="1" si="742"/>
        <v/>
      </c>
      <c r="DL186" s="37" t="e">
        <f t="shared" ca="1" si="884"/>
        <v>#N/A</v>
      </c>
      <c r="DN186" s="2" t="str">
        <f t="shared" si="667"/>
        <v xml:space="preserve"> </v>
      </c>
      <c r="DO186" s="3" t="str">
        <f t="shared" si="743"/>
        <v xml:space="preserve"> </v>
      </c>
      <c r="DP186" s="3" t="str">
        <f t="shared" si="744"/>
        <v xml:space="preserve"> </v>
      </c>
      <c r="DT186" s="37" t="e">
        <f t="shared" si="885"/>
        <v>#N/A</v>
      </c>
      <c r="DU186" s="7">
        <v>179</v>
      </c>
      <c r="DV186" s="7">
        <v>76</v>
      </c>
      <c r="DW186" s="7">
        <v>104</v>
      </c>
      <c r="DX186" s="7"/>
      <c r="DY186" s="7" t="e">
        <f t="shared" si="886"/>
        <v>#NUM!</v>
      </c>
      <c r="DZ186" s="7" t="e">
        <f t="shared" si="887"/>
        <v>#NUM!</v>
      </c>
      <c r="EA186" s="7" t="e">
        <f t="shared" si="888"/>
        <v>#NUM!</v>
      </c>
      <c r="EB186" s="7" t="e">
        <f t="shared" si="918"/>
        <v>#NUM!</v>
      </c>
      <c r="EC186" s="3" t="e">
        <f t="shared" si="889"/>
        <v>#NUM!</v>
      </c>
      <c r="ED186" s="3" t="str">
        <f t="shared" si="746"/>
        <v/>
      </c>
      <c r="EE186" s="3" t="e">
        <f t="shared" si="747"/>
        <v>#DIV/0!</v>
      </c>
      <c r="EF186" s="3" t="str">
        <f t="shared" si="748"/>
        <v/>
      </c>
      <c r="EG186" s="3" t="str">
        <f t="shared" si="749"/>
        <v/>
      </c>
      <c r="EH186" s="3" t="str">
        <f t="shared" si="750"/>
        <v/>
      </c>
      <c r="EI186" s="3" t="str">
        <f t="shared" si="751"/>
        <v/>
      </c>
      <c r="EJ186" s="3" t="e">
        <f t="shared" si="752"/>
        <v>#DIV/0!</v>
      </c>
      <c r="EK186" s="3" t="e">
        <f t="shared" si="753"/>
        <v>#DIV/0!</v>
      </c>
      <c r="EL186" s="3" t="str">
        <f t="shared" si="754"/>
        <v/>
      </c>
      <c r="EM186" s="3" t="str">
        <f t="shared" si="755"/>
        <v/>
      </c>
      <c r="EN186" s="3" t="str">
        <f t="shared" si="756"/>
        <v/>
      </c>
      <c r="EO186" s="3" t="e">
        <f t="shared" si="757"/>
        <v>#DIV/0!</v>
      </c>
      <c r="EP186" s="3" t="e">
        <f t="shared" si="758"/>
        <v>#DIV/0!</v>
      </c>
      <c r="EQ186" s="3" t="str">
        <f t="shared" si="759"/>
        <v/>
      </c>
      <c r="ER186" s="3" t="str">
        <f t="shared" si="760"/>
        <v/>
      </c>
      <c r="ES186" s="3" t="e">
        <f t="shared" si="761"/>
        <v>#DIV/0!</v>
      </c>
      <c r="ET186" s="3" t="e">
        <f t="shared" si="762"/>
        <v>#DIV/0!</v>
      </c>
      <c r="EU186" s="3" t="str">
        <f t="shared" si="763"/>
        <v/>
      </c>
      <c r="EV186" s="3" t="e">
        <f t="shared" si="764"/>
        <v>#DIV/0!</v>
      </c>
      <c r="EW186" s="3" t="e">
        <f t="shared" si="765"/>
        <v>#DIV/0!</v>
      </c>
      <c r="EX186" s="3" t="e">
        <f t="shared" si="766"/>
        <v>#NUM!</v>
      </c>
      <c r="EZ186" s="40">
        <f t="shared" si="890"/>
        <v>1</v>
      </c>
      <c r="FA186" s="9" t="e">
        <f t="shared" si="891"/>
        <v>#NUM!</v>
      </c>
      <c r="FB186" s="9" t="e">
        <f t="shared" si="892"/>
        <v>#N/A</v>
      </c>
      <c r="FC186" s="9" t="e">
        <f t="shared" si="893"/>
        <v>#N/A</v>
      </c>
      <c r="FD186" s="9" t="e">
        <f t="shared" si="894"/>
        <v>#N/A</v>
      </c>
      <c r="FE186" s="3" t="e">
        <f t="shared" si="767"/>
        <v>#NUM!</v>
      </c>
      <c r="FG186" s="3" t="str">
        <f t="shared" si="768"/>
        <v/>
      </c>
      <c r="FH186" s="3" t="e">
        <f t="shared" si="769"/>
        <v>#DIV/0!</v>
      </c>
      <c r="FI186" s="3" t="str">
        <f t="shared" si="770"/>
        <v/>
      </c>
      <c r="FJ186" s="3" t="str">
        <f t="shared" si="771"/>
        <v/>
      </c>
      <c r="FK186" s="3" t="str">
        <f t="shared" si="772"/>
        <v/>
      </c>
      <c r="FL186" s="3" t="str">
        <f t="shared" si="773"/>
        <v/>
      </c>
      <c r="FM186" s="3" t="e">
        <f t="shared" si="774"/>
        <v>#DIV/0!</v>
      </c>
      <c r="FN186" s="3" t="e">
        <f t="shared" si="775"/>
        <v>#DIV/0!</v>
      </c>
      <c r="FO186" s="3" t="str">
        <f t="shared" si="776"/>
        <v/>
      </c>
      <c r="FP186" s="3" t="str">
        <f t="shared" si="777"/>
        <v/>
      </c>
      <c r="FQ186" s="3" t="str">
        <f t="shared" si="778"/>
        <v/>
      </c>
      <c r="FR186" s="3" t="e">
        <f t="shared" si="779"/>
        <v>#DIV/0!</v>
      </c>
      <c r="FS186" s="3" t="e">
        <f t="shared" si="780"/>
        <v>#DIV/0!</v>
      </c>
      <c r="FT186" s="3" t="str">
        <f t="shared" si="781"/>
        <v/>
      </c>
      <c r="FU186" s="3" t="str">
        <f t="shared" si="782"/>
        <v/>
      </c>
      <c r="FV186" s="3" t="e">
        <f t="shared" si="783"/>
        <v>#DIV/0!</v>
      </c>
      <c r="FW186" s="3" t="e">
        <f t="shared" si="784"/>
        <v>#DIV/0!</v>
      </c>
      <c r="FX186" s="3" t="str">
        <f t="shared" si="785"/>
        <v/>
      </c>
      <c r="FY186" s="3" t="e">
        <f t="shared" si="786"/>
        <v>#DIV/0!</v>
      </c>
      <c r="FZ186" s="3" t="e">
        <f t="shared" si="787"/>
        <v>#DIV/0!</v>
      </c>
      <c r="GA186" s="3" t="e">
        <f t="shared" si="788"/>
        <v>#NUM!</v>
      </c>
      <c r="GB186" s="3" t="str">
        <f t="shared" si="789"/>
        <v/>
      </c>
      <c r="GC186" s="3" t="str">
        <f t="shared" si="790"/>
        <v/>
      </c>
      <c r="GD186" s="3" t="str">
        <f t="shared" si="791"/>
        <v/>
      </c>
      <c r="GE186" s="3" t="str">
        <f t="shared" si="792"/>
        <v/>
      </c>
      <c r="GF186" s="3" t="str">
        <f t="shared" si="793"/>
        <v/>
      </c>
      <c r="GG186" s="3" t="str">
        <f t="shared" si="794"/>
        <v/>
      </c>
      <c r="GI186" s="9" t="str">
        <f t="shared" si="826"/>
        <v/>
      </c>
      <c r="GJ186" s="9" t="str">
        <f t="shared" si="919"/>
        <v/>
      </c>
      <c r="GK186" s="9" t="str">
        <f t="shared" si="920"/>
        <v/>
      </c>
      <c r="GL186" s="41" t="e">
        <f t="shared" si="797"/>
        <v>#DIV/0!</v>
      </c>
      <c r="GM186" s="41" t="e">
        <f t="shared" si="798"/>
        <v>#DIV/0!</v>
      </c>
      <c r="GN186" s="41" t="e">
        <f t="shared" si="895"/>
        <v>#N/A</v>
      </c>
      <c r="GO186" s="41" t="e">
        <f t="shared" si="896"/>
        <v>#N/A</v>
      </c>
      <c r="GP186" s="3" t="e">
        <f t="shared" si="799"/>
        <v>#NUM!</v>
      </c>
      <c r="GQ186" s="55" t="e">
        <f t="shared" si="897"/>
        <v>#NUM!</v>
      </c>
      <c r="GR186" s="55" t="e">
        <f t="shared" si="898"/>
        <v>#NUM!</v>
      </c>
      <c r="GS186" s="3" t="e">
        <f t="shared" si="899"/>
        <v>#NUM!</v>
      </c>
      <c r="GT186" s="3" t="e">
        <f t="shared" si="900"/>
        <v>#NUM!</v>
      </c>
      <c r="GU186" s="3" t="e">
        <f t="shared" si="901"/>
        <v>#NUM!</v>
      </c>
      <c r="GV186" s="3" t="e">
        <f t="shared" si="902"/>
        <v>#NUM!</v>
      </c>
      <c r="GX186" s="37" t="e">
        <f t="shared" si="903"/>
        <v>#NUM!</v>
      </c>
      <c r="GZ186" s="3" t="e">
        <f t="shared" si="904"/>
        <v>#NUM!</v>
      </c>
      <c r="HA186" s="3" t="e">
        <f t="shared" ca="1" si="924"/>
        <v>#NUM!</v>
      </c>
      <c r="HB186" s="2" t="e">
        <f t="shared" ca="1" si="830"/>
        <v>#NUM!</v>
      </c>
      <c r="HC186" s="2" t="e">
        <f t="shared" ca="1" si="834"/>
        <v>#NUM!</v>
      </c>
      <c r="HD186" s="39" t="e">
        <f t="shared" ca="1" si="800"/>
        <v>#NUM!</v>
      </c>
      <c r="HF186" s="3" t="str">
        <f t="shared" si="905"/>
        <v/>
      </c>
      <c r="HG186" s="3" t="str">
        <f t="shared" si="906"/>
        <v/>
      </c>
      <c r="HH186" s="3" t="str">
        <f t="shared" ca="1" si="930"/>
        <v xml:space="preserve"> </v>
      </c>
      <c r="HI186" s="3" t="str">
        <f t="shared" ca="1" si="844"/>
        <v/>
      </c>
      <c r="HJ186" s="3" t="str">
        <f t="shared" ca="1" si="844"/>
        <v/>
      </c>
      <c r="HK186" s="3" t="str">
        <f t="shared" ca="1" si="844"/>
        <v/>
      </c>
      <c r="HL186" s="3" t="str">
        <f t="shared" ca="1" si="839"/>
        <v/>
      </c>
      <c r="HM186" s="3" t="str">
        <f t="shared" ca="1" si="839"/>
        <v/>
      </c>
      <c r="HN186" s="3" t="str">
        <f t="shared" ca="1" si="839"/>
        <v/>
      </c>
      <c r="HO186" s="3" t="str">
        <f t="shared" ca="1" si="839"/>
        <v/>
      </c>
      <c r="HP186" s="37" t="e">
        <f t="shared" ca="1" si="907"/>
        <v>#N/A</v>
      </c>
      <c r="HQ186" s="3" t="str">
        <f t="shared" ca="1" si="931"/>
        <v xml:space="preserve"> </v>
      </c>
      <c r="HR186" s="3" t="str">
        <f t="shared" ca="1" si="846"/>
        <v/>
      </c>
      <c r="HS186" s="3" t="str">
        <f t="shared" ca="1" si="846"/>
        <v/>
      </c>
      <c r="HT186" s="3" t="str">
        <f t="shared" ca="1" si="846"/>
        <v/>
      </c>
      <c r="HU186" s="3" t="str">
        <f t="shared" ca="1" si="840"/>
        <v/>
      </c>
      <c r="HV186" s="3" t="str">
        <f t="shared" ca="1" si="840"/>
        <v/>
      </c>
      <c r="HW186" s="3" t="str">
        <f t="shared" ca="1" si="840"/>
        <v/>
      </c>
      <c r="HX186" s="3" t="str">
        <f t="shared" ca="1" si="840"/>
        <v/>
      </c>
      <c r="HY186" s="37" t="e">
        <f t="shared" ca="1" si="908"/>
        <v>#N/A</v>
      </c>
      <c r="IA186" s="3" t="e">
        <f t="shared" ca="1" si="921"/>
        <v>#NUM!</v>
      </c>
      <c r="IB186" s="3" t="e">
        <f t="shared" ca="1" si="828"/>
        <v>#NUM!</v>
      </c>
      <c r="IC186" s="2" t="e">
        <f t="shared" ca="1" si="802"/>
        <v>#NUM!</v>
      </c>
      <c r="ID186" s="37" t="e">
        <f t="shared" ca="1" si="909"/>
        <v>#NUM!</v>
      </c>
      <c r="IE186" s="3" t="e">
        <f t="shared" ca="1" si="922"/>
        <v>#NUM!</v>
      </c>
      <c r="IF186" s="3" t="e">
        <f t="shared" ca="1" si="923"/>
        <v>#NUM!</v>
      </c>
      <c r="IG186" s="2" t="e">
        <f t="shared" ca="1" si="805"/>
        <v>#NUM!</v>
      </c>
      <c r="IH186" s="37" t="e">
        <f t="shared" ca="1" si="910"/>
        <v>#NUM!</v>
      </c>
      <c r="II186" s="3" t="e">
        <f t="shared" si="806"/>
        <v>#N/A</v>
      </c>
      <c r="IJ186" s="3" t="e">
        <f t="shared" si="807"/>
        <v>#N/A</v>
      </c>
      <c r="IK186" s="3" t="e">
        <f t="shared" ca="1" si="934"/>
        <v>#N/A</v>
      </c>
      <c r="IL186" s="3" t="e">
        <f t="shared" ca="1" si="858"/>
        <v>#N/A</v>
      </c>
      <c r="IM186" s="3" t="e">
        <f t="shared" ca="1" si="858"/>
        <v>#N/A</v>
      </c>
      <c r="IN186" s="3" t="e">
        <f t="shared" ca="1" si="858"/>
        <v>#N/A</v>
      </c>
      <c r="IO186" s="3" t="e">
        <f t="shared" ca="1" si="851"/>
        <v>#N/A</v>
      </c>
      <c r="IP186" s="3" t="e">
        <f t="shared" ca="1" si="851"/>
        <v>#N/A</v>
      </c>
      <c r="IQ186" s="3" t="e">
        <f t="shared" ca="1" si="851"/>
        <v>#N/A</v>
      </c>
      <c r="IR186" s="3" t="e">
        <f t="shared" ca="1" si="851"/>
        <v>#N/A</v>
      </c>
      <c r="IS186" s="3" t="e">
        <f t="shared" ca="1" si="852"/>
        <v>#N/A</v>
      </c>
      <c r="IT186" s="3" t="e">
        <f t="shared" ca="1" si="852"/>
        <v>#N/A</v>
      </c>
      <c r="IU186" s="3" t="e">
        <f t="shared" ca="1" si="852"/>
        <v>#N/A</v>
      </c>
      <c r="IV186" s="3" t="e">
        <f t="shared" ca="1" si="852"/>
        <v>#N/A</v>
      </c>
      <c r="IW186" s="3" t="e">
        <f t="shared" ca="1" si="853"/>
        <v>#N/A</v>
      </c>
      <c r="IX186" s="3" t="e">
        <f t="shared" ca="1" si="853"/>
        <v>#N/A</v>
      </c>
      <c r="IY186" s="3" t="e">
        <f t="shared" ca="1" si="853"/>
        <v>#N/A</v>
      </c>
      <c r="IZ186" s="37" t="e">
        <f t="shared" ca="1" si="911"/>
        <v>#N/A</v>
      </c>
      <c r="JB186" s="3" t="str">
        <f t="shared" si="808"/>
        <v/>
      </c>
      <c r="JC186" s="55" t="e">
        <f t="shared" si="912"/>
        <v>#NUM!</v>
      </c>
      <c r="JD186" s="41" t="e">
        <f t="shared" si="809"/>
        <v>#NUM!</v>
      </c>
      <c r="JE186" s="41" t="e">
        <f t="shared" si="810"/>
        <v>#NUM!</v>
      </c>
      <c r="JF186" s="3" t="e">
        <f t="shared" si="811"/>
        <v>#NUM!</v>
      </c>
      <c r="JG186" s="41" t="e">
        <f t="shared" si="812"/>
        <v>#NUM!</v>
      </c>
      <c r="JH186" s="41" t="e">
        <f t="shared" si="813"/>
        <v>#NUM!</v>
      </c>
      <c r="JJ186" s="37" t="e">
        <f t="shared" si="814"/>
        <v>#NUM!</v>
      </c>
      <c r="JL186" s="3" t="e">
        <f t="shared" si="815"/>
        <v>#NUM!</v>
      </c>
      <c r="JM186" s="3" t="e">
        <f t="shared" ca="1" si="925"/>
        <v>#NUM!</v>
      </c>
      <c r="JP186" s="37" t="e">
        <f t="shared" ca="1" si="816"/>
        <v>#NUM!</v>
      </c>
      <c r="JR186" s="37" t="str">
        <f t="shared" si="817"/>
        <v/>
      </c>
      <c r="JS186" s="3" t="str">
        <f t="shared" si="818"/>
        <v/>
      </c>
      <c r="JT186" s="3" t="str">
        <f t="shared" ca="1" si="932"/>
        <v xml:space="preserve"> </v>
      </c>
      <c r="JU186" s="3" t="str">
        <f t="shared" ca="1" si="848"/>
        <v/>
      </c>
      <c r="JV186" s="3" t="str">
        <f t="shared" ca="1" si="848"/>
        <v/>
      </c>
      <c r="JW186" s="3" t="str">
        <f t="shared" ca="1" si="848"/>
        <v/>
      </c>
      <c r="JX186" s="3" t="str">
        <f t="shared" ca="1" si="841"/>
        <v/>
      </c>
      <c r="JY186" s="3" t="str">
        <f t="shared" ca="1" si="841"/>
        <v/>
      </c>
      <c r="JZ186" s="3" t="str">
        <f t="shared" ca="1" si="841"/>
        <v/>
      </c>
      <c r="KA186" s="3" t="str">
        <f t="shared" ca="1" si="841"/>
        <v/>
      </c>
      <c r="KB186" s="3" t="e">
        <f t="shared" ca="1" si="819"/>
        <v>#N/A</v>
      </c>
      <c r="KC186" s="3" t="str">
        <f t="shared" ca="1" si="933"/>
        <v xml:space="preserve"> </v>
      </c>
      <c r="KD186" s="3" t="str">
        <f t="shared" ca="1" si="850"/>
        <v/>
      </c>
      <c r="KE186" s="3" t="str">
        <f t="shared" ca="1" si="850"/>
        <v/>
      </c>
      <c r="KF186" s="3" t="str">
        <f t="shared" ca="1" si="850"/>
        <v/>
      </c>
      <c r="KG186" s="3" t="str">
        <f t="shared" ca="1" si="842"/>
        <v/>
      </c>
      <c r="KH186" s="3" t="str">
        <f t="shared" ca="1" si="842"/>
        <v/>
      </c>
      <c r="KI186" s="3" t="str">
        <f t="shared" ca="1" si="842"/>
        <v/>
      </c>
      <c r="KJ186" s="3" t="str">
        <f t="shared" ca="1" si="842"/>
        <v/>
      </c>
      <c r="KK186" s="3" t="e">
        <f t="shared" ca="1" si="820"/>
        <v>#N/A</v>
      </c>
      <c r="KU186" s="3" t="e">
        <f t="shared" si="821"/>
        <v>#NUM!</v>
      </c>
      <c r="KV186" s="3" t="e">
        <f t="shared" si="822"/>
        <v>#NUM!</v>
      </c>
      <c r="KW186" s="3" t="e">
        <f t="shared" ca="1" si="935"/>
        <v>#NUM!</v>
      </c>
      <c r="KX186" s="3" t="e">
        <f t="shared" ca="1" si="860"/>
        <v>#NUM!</v>
      </c>
      <c r="KY186" s="3" t="e">
        <f t="shared" ca="1" si="860"/>
        <v>#NUM!</v>
      </c>
      <c r="KZ186" s="3" t="e">
        <f t="shared" ca="1" si="860"/>
        <v>#NUM!</v>
      </c>
      <c r="LA186" s="3" t="e">
        <f t="shared" ca="1" si="854"/>
        <v>#NUM!</v>
      </c>
      <c r="LB186" s="3" t="e">
        <f t="shared" ca="1" si="854"/>
        <v>#NUM!</v>
      </c>
      <c r="LC186" s="3" t="e">
        <f t="shared" ca="1" si="854"/>
        <v>#NUM!</v>
      </c>
      <c r="LD186" s="3" t="e">
        <f t="shared" ca="1" si="854"/>
        <v>#NUM!</v>
      </c>
      <c r="LE186" s="3" t="e">
        <f t="shared" ca="1" si="855"/>
        <v>#NUM!</v>
      </c>
      <c r="LF186" s="3" t="e">
        <f t="shared" ca="1" si="855"/>
        <v>#NUM!</v>
      </c>
      <c r="LG186" s="3" t="e">
        <f t="shared" ca="1" si="855"/>
        <v>#NUM!</v>
      </c>
      <c r="LH186" s="3" t="e">
        <f t="shared" ca="1" si="855"/>
        <v>#NUM!</v>
      </c>
      <c r="LI186" s="3" t="e">
        <f t="shared" ca="1" si="856"/>
        <v>#NUM!</v>
      </c>
      <c r="LJ186" s="3" t="e">
        <f t="shared" ca="1" si="856"/>
        <v>#NUM!</v>
      </c>
      <c r="LK186" s="3" t="e">
        <f t="shared" ca="1" si="856"/>
        <v>#NUM!</v>
      </c>
      <c r="LL186" s="37" t="e">
        <f t="shared" ca="1" si="913"/>
        <v>#NUM!</v>
      </c>
    </row>
    <row r="187" spans="1:324" s="3" customFormat="1">
      <c r="A187" s="42" t="e">
        <f>IF(D187="","",Data!C195)</f>
        <v>#N/A</v>
      </c>
      <c r="B187" s="5" t="e">
        <f>IF(D187="","",Data!B195)</f>
        <v>#N/A</v>
      </c>
      <c r="C187" s="3">
        <v>179</v>
      </c>
      <c r="D187" s="3" t="e">
        <f>IF(Data!C195="", NA(), Data!C195)</f>
        <v>#N/A</v>
      </c>
      <c r="E187" s="3" t="str">
        <f>IF(Data!C195="", " ", Data!D195)</f>
        <v xml:space="preserve"> </v>
      </c>
      <c r="F187" s="3" t="str">
        <f>IF(E187=" "," ",Data!F$26)</f>
        <v xml:space="preserve"> </v>
      </c>
      <c r="G187" s="3" t="str">
        <f>IF($C187&lt;Data!$F$37,"x"," ")</f>
        <v xml:space="preserve"> </v>
      </c>
      <c r="H187" s="3" t="e">
        <f>IF(I187="",#REF!,I187)</f>
        <v>#N/A</v>
      </c>
      <c r="I187" s="2" t="e">
        <f t="shared" si="697"/>
        <v>#N/A</v>
      </c>
      <c r="J187" s="3" t="str">
        <f>IF(AND(Data!$F$37&lt;&gt;""),IF(AD187=$E187,1,""))</f>
        <v/>
      </c>
      <c r="K187" s="3">
        <f>IF(AND(Data!$F$40&lt;&gt;""),IF(AE187=$E187,2,""))</f>
        <v>2</v>
      </c>
      <c r="L187" s="3" t="str">
        <f>IF(AND(Data!$F$43&lt;&gt;""),IF(AF187=$E187,3,""))</f>
        <v/>
      </c>
      <c r="M187" s="3" t="str">
        <f>IF(AND(Data!$F$46&lt;&gt;""),IF(AG187=$E187,4,""))</f>
        <v/>
      </c>
      <c r="N187" s="3" t="str">
        <f>IF(AND(Data!$F$49&lt;&gt;""),IF(AH187=$E187,5,""))</f>
        <v/>
      </c>
      <c r="O187" s="3" t="str">
        <f>IF(AND(Calc!$LQ$3&lt;&gt;""),IF(AI187=$E187,6,""))</f>
        <v/>
      </c>
      <c r="P187" s="3">
        <f t="shared" si="698"/>
        <v>2</v>
      </c>
      <c r="Q187" s="3">
        <f t="shared" si="699"/>
        <v>2</v>
      </c>
      <c r="R187" s="3" t="str">
        <f t="shared" si="700"/>
        <v/>
      </c>
      <c r="S187" s="3" t="str">
        <f t="shared" si="701"/>
        <v/>
      </c>
      <c r="T187" s="3" t="str">
        <f t="shared" si="702"/>
        <v/>
      </c>
      <c r="U187" s="3">
        <f t="shared" si="703"/>
        <v>2</v>
      </c>
      <c r="V187" s="3">
        <f t="shared" si="704"/>
        <v>2</v>
      </c>
      <c r="W187" s="3" t="str">
        <f t="shared" si="705"/>
        <v/>
      </c>
      <c r="X187" s="3" t="str">
        <f t="shared" si="706"/>
        <v/>
      </c>
      <c r="Y187" s="3">
        <f t="shared" si="707"/>
        <v>2</v>
      </c>
      <c r="Z187" s="3">
        <f t="shared" si="708"/>
        <v>2</v>
      </c>
      <c r="AA187" s="3" t="str">
        <f t="shared" si="709"/>
        <v/>
      </c>
      <c r="AB187" s="3">
        <f t="shared" si="710"/>
        <v>2</v>
      </c>
      <c r="AC187" s="49">
        <f t="shared" si="711"/>
        <v>2</v>
      </c>
      <c r="AD187" s="3" t="str">
        <f>IF($C187&lt;Data!$F$37,E187,"")</f>
        <v/>
      </c>
      <c r="AE187" s="3" t="str">
        <f>IF(AND($C187&gt;=Data!$F$37),IF($C187&lt;Data!$F$40,E187,""))</f>
        <v xml:space="preserve"> </v>
      </c>
      <c r="AF187" s="3" t="b">
        <f>IF(AND($C187&gt;=Data!$F$40),IF($C187&lt;Data!$F$43,E187,""))</f>
        <v>0</v>
      </c>
      <c r="AG187" s="3" t="b">
        <f>IF(AND($C187&gt;=Data!$F$43),IF($C187&lt;Data!$F$46,E187,""))</f>
        <v>0</v>
      </c>
      <c r="AH187" s="3" t="b">
        <f>IF(AND($C187&gt;=Data!$F$46),IF($C187&lt;Data!$F$49,E187,""))</f>
        <v>0</v>
      </c>
      <c r="AI187" s="3" t="b">
        <f>IF(AND($C187&gt;=Data!$F$49),IF($C187&lt;=Calc!$LQ$3,E187,""))</f>
        <v>0</v>
      </c>
      <c r="AJ187" s="3" t="str">
        <f t="shared" si="863"/>
        <v xml:space="preserve"> </v>
      </c>
      <c r="AK187" s="3" t="str">
        <f t="shared" si="644"/>
        <v/>
      </c>
      <c r="AL187" s="3" t="e">
        <f t="shared" si="712"/>
        <v>#NUM!</v>
      </c>
      <c r="AM187" s="3" t="str">
        <f t="shared" si="713"/>
        <v/>
      </c>
      <c r="AN187" s="3" t="str">
        <f t="shared" si="714"/>
        <v/>
      </c>
      <c r="AO187" s="3" t="str">
        <f t="shared" si="715"/>
        <v/>
      </c>
      <c r="AP187" s="3" t="str">
        <f t="shared" si="716"/>
        <v/>
      </c>
      <c r="AQ187" s="3" t="e">
        <f t="shared" si="926"/>
        <v>#NUM!</v>
      </c>
      <c r="AR187" s="3" t="e">
        <f t="shared" si="927"/>
        <v>#NUM!</v>
      </c>
      <c r="AS187" s="3" t="str">
        <f t="shared" si="928"/>
        <v/>
      </c>
      <c r="AT187" s="3" t="str">
        <f t="shared" si="717"/>
        <v/>
      </c>
      <c r="AU187" s="3" t="str">
        <f t="shared" si="718"/>
        <v/>
      </c>
      <c r="AV187" s="3" t="e">
        <f t="shared" si="719"/>
        <v>#NUM!</v>
      </c>
      <c r="AW187" s="3" t="e">
        <f t="shared" si="720"/>
        <v>#NUM!</v>
      </c>
      <c r="AX187" s="3" t="str">
        <f t="shared" si="721"/>
        <v/>
      </c>
      <c r="AY187" s="3" t="str">
        <f t="shared" si="722"/>
        <v/>
      </c>
      <c r="AZ187" s="3" t="e">
        <f t="shared" si="723"/>
        <v>#NUM!</v>
      </c>
      <c r="BA187" s="3" t="e">
        <f t="shared" si="724"/>
        <v>#NUM!</v>
      </c>
      <c r="BB187" s="3" t="str">
        <f t="shared" si="725"/>
        <v/>
      </c>
      <c r="BC187" s="3" t="e">
        <f t="shared" si="726"/>
        <v>#NUM!</v>
      </c>
      <c r="BD187" s="3" t="e">
        <f t="shared" si="727"/>
        <v>#NUM!</v>
      </c>
      <c r="BE187" s="3" t="e">
        <f t="shared" si="728"/>
        <v>#NUM!</v>
      </c>
      <c r="BF187" s="9" t="e">
        <f t="shared" si="864"/>
        <v>#N/A</v>
      </c>
      <c r="BG187" s="3" t="e">
        <f t="shared" si="865"/>
        <v>#N/A</v>
      </c>
      <c r="BH187" s="3" t="e">
        <f t="shared" si="936"/>
        <v>#N/A</v>
      </c>
      <c r="BI187" s="3" t="e">
        <f t="shared" si="729"/>
        <v>#NUM!</v>
      </c>
      <c r="BJ187" s="44" t="str">
        <f t="shared" si="730"/>
        <v/>
      </c>
      <c r="BK187" s="52">
        <f t="shared" si="866"/>
        <v>2</v>
      </c>
      <c r="BL187" s="52" t="str">
        <f t="shared" ca="1" si="929"/>
        <v xml:space="preserve"> </v>
      </c>
      <c r="BM187" s="52" t="str">
        <f t="shared" ca="1" si="836"/>
        <v xml:space="preserve"> </v>
      </c>
      <c r="BN187" s="52" t="str">
        <f t="shared" ca="1" si="836"/>
        <v xml:space="preserve"> </v>
      </c>
      <c r="BO187" s="52" t="str">
        <f t="shared" ca="1" si="836"/>
        <v xml:space="preserve"> </v>
      </c>
      <c r="BP187" s="52" t="str">
        <f t="shared" ca="1" si="831"/>
        <v xml:space="preserve"> </v>
      </c>
      <c r="BQ187" s="52" t="str">
        <f t="shared" ca="1" si="831"/>
        <v xml:space="preserve"> </v>
      </c>
      <c r="BR187" s="52" t="e">
        <f t="shared" ca="1" si="867"/>
        <v>#N/A</v>
      </c>
      <c r="BS187" s="52"/>
      <c r="BT187" s="3" t="str">
        <f t="shared" si="868"/>
        <v/>
      </c>
      <c r="BU187" s="3">
        <f t="shared" si="869"/>
        <v>0</v>
      </c>
      <c r="BV187" s="3">
        <f t="shared" si="731"/>
        <v>1</v>
      </c>
      <c r="BW187" s="3">
        <f t="shared" si="914"/>
        <v>0</v>
      </c>
      <c r="BX187" s="3" t="str">
        <f t="shared" ca="1" si="870"/>
        <v xml:space="preserve"> </v>
      </c>
      <c r="BY187" s="3" t="str">
        <f t="shared" ca="1" si="837"/>
        <v/>
      </c>
      <c r="BZ187" s="3" t="str">
        <f t="shared" ca="1" si="837"/>
        <v/>
      </c>
      <c r="CA187" s="3" t="str">
        <f t="shared" ca="1" si="837"/>
        <v/>
      </c>
      <c r="CB187" s="3" t="str">
        <f t="shared" ca="1" si="832"/>
        <v/>
      </c>
      <c r="CC187" s="3" t="str">
        <f t="shared" ca="1" si="832"/>
        <v/>
      </c>
      <c r="CD187" s="3" t="str">
        <f t="shared" ca="1" si="652"/>
        <v/>
      </c>
      <c r="CE187" s="3" t="str">
        <f t="shared" ca="1" si="871"/>
        <v/>
      </c>
      <c r="CF187" s="3" t="str">
        <f t="shared" si="872"/>
        <v/>
      </c>
      <c r="CG187" s="37" t="e">
        <f t="shared" ca="1" si="873"/>
        <v>#N/A</v>
      </c>
      <c r="CH187" s="3" t="str">
        <f t="shared" si="874"/>
        <v/>
      </c>
      <c r="CI187" s="3">
        <f t="shared" si="733"/>
        <v>0</v>
      </c>
      <c r="CJ187" s="3">
        <f t="shared" si="823"/>
        <v>1</v>
      </c>
      <c r="CK187" s="3">
        <f t="shared" si="915"/>
        <v>0</v>
      </c>
      <c r="CL187" s="3" t="str">
        <f t="shared" ca="1" si="875"/>
        <v xml:space="preserve"> </v>
      </c>
      <c r="CM187" s="3" t="str">
        <f t="shared" ca="1" si="838"/>
        <v/>
      </c>
      <c r="CN187" s="3" t="str">
        <f t="shared" ca="1" si="838"/>
        <v/>
      </c>
      <c r="CO187" s="3" t="str">
        <f t="shared" ca="1" si="838"/>
        <v/>
      </c>
      <c r="CP187" s="3" t="str">
        <f t="shared" ca="1" si="833"/>
        <v/>
      </c>
      <c r="CQ187" s="3" t="str">
        <f t="shared" ca="1" si="833"/>
        <v/>
      </c>
      <c r="CR187" s="3" t="str">
        <f t="shared" ca="1" si="735"/>
        <v/>
      </c>
      <c r="CS187" s="3" t="str">
        <f t="shared" ca="1" si="876"/>
        <v/>
      </c>
      <c r="CT187" s="3" t="str">
        <f t="shared" si="736"/>
        <v/>
      </c>
      <c r="CU187" s="37" t="e">
        <f t="shared" ca="1" si="737"/>
        <v>#N/A</v>
      </c>
      <c r="CW187" s="3" t="str">
        <f t="shared" ca="1" si="916"/>
        <v/>
      </c>
      <c r="CX187" s="3">
        <f t="shared" ca="1" si="824"/>
        <v>0</v>
      </c>
      <c r="CY187" s="2">
        <f t="shared" ca="1" si="739"/>
        <v>0</v>
      </c>
      <c r="CZ187" s="3" t="str">
        <f t="shared" ca="1" si="877"/>
        <v/>
      </c>
      <c r="DA187" s="3" t="str">
        <f t="shared" ca="1" si="878"/>
        <v/>
      </c>
      <c r="DB187" s="3" t="str">
        <f t="shared" ca="1" si="879"/>
        <v/>
      </c>
      <c r="DC187" s="3" t="str">
        <f t="shared" ca="1" si="880"/>
        <v/>
      </c>
      <c r="DD187" s="37" t="e">
        <f t="shared" ca="1" si="881"/>
        <v>#N/A</v>
      </c>
      <c r="DE187" s="3" t="str">
        <f t="shared" ca="1" si="917"/>
        <v/>
      </c>
      <c r="DF187" s="3">
        <f t="shared" ca="1" si="825"/>
        <v>0</v>
      </c>
      <c r="DG187" s="2">
        <f t="shared" ca="1" si="741"/>
        <v>0</v>
      </c>
      <c r="DH187" s="3" t="str">
        <f t="shared" ca="1" si="882"/>
        <v/>
      </c>
      <c r="DI187" s="3" t="str">
        <f t="shared" ca="1" si="862"/>
        <v/>
      </c>
      <c r="DJ187" s="3" t="str">
        <f t="shared" ca="1" si="883"/>
        <v/>
      </c>
      <c r="DK187" s="3" t="str">
        <f t="shared" ca="1" si="742"/>
        <v/>
      </c>
      <c r="DL187" s="37" t="e">
        <f t="shared" ca="1" si="884"/>
        <v>#N/A</v>
      </c>
      <c r="DN187" s="2" t="str">
        <f t="shared" si="667"/>
        <v xml:space="preserve"> </v>
      </c>
      <c r="DO187" s="3" t="str">
        <f t="shared" si="743"/>
        <v xml:space="preserve"> </v>
      </c>
      <c r="DP187" s="3" t="str">
        <f t="shared" si="744"/>
        <v xml:space="preserve"> </v>
      </c>
      <c r="DT187" s="37" t="e">
        <f t="shared" si="885"/>
        <v>#N/A</v>
      </c>
      <c r="DU187" s="7">
        <v>180</v>
      </c>
      <c r="DV187" s="7">
        <v>76</v>
      </c>
      <c r="DW187" s="7">
        <v>104</v>
      </c>
      <c r="DX187" s="7"/>
      <c r="DY187" s="7" t="e">
        <f t="shared" si="886"/>
        <v>#NUM!</v>
      </c>
      <c r="DZ187" s="7" t="e">
        <f t="shared" si="887"/>
        <v>#NUM!</v>
      </c>
      <c r="EA187" s="7" t="e">
        <f t="shared" si="888"/>
        <v>#NUM!</v>
      </c>
      <c r="EB187" s="7" t="e">
        <f t="shared" si="918"/>
        <v>#NUM!</v>
      </c>
      <c r="EC187" s="3" t="e">
        <f t="shared" si="889"/>
        <v>#NUM!</v>
      </c>
      <c r="ED187" s="3" t="str">
        <f t="shared" si="746"/>
        <v/>
      </c>
      <c r="EE187" s="3" t="e">
        <f t="shared" si="747"/>
        <v>#DIV/0!</v>
      </c>
      <c r="EF187" s="3" t="str">
        <f t="shared" si="748"/>
        <v/>
      </c>
      <c r="EG187" s="3" t="str">
        <f t="shared" si="749"/>
        <v/>
      </c>
      <c r="EH187" s="3" t="str">
        <f t="shared" si="750"/>
        <v/>
      </c>
      <c r="EI187" s="3" t="str">
        <f t="shared" si="751"/>
        <v/>
      </c>
      <c r="EJ187" s="3" t="e">
        <f t="shared" si="752"/>
        <v>#DIV/0!</v>
      </c>
      <c r="EK187" s="3" t="e">
        <f t="shared" si="753"/>
        <v>#DIV/0!</v>
      </c>
      <c r="EL187" s="3" t="str">
        <f t="shared" si="754"/>
        <v/>
      </c>
      <c r="EM187" s="3" t="str">
        <f t="shared" si="755"/>
        <v/>
      </c>
      <c r="EN187" s="3" t="str">
        <f t="shared" si="756"/>
        <v/>
      </c>
      <c r="EO187" s="3" t="e">
        <f t="shared" si="757"/>
        <v>#DIV/0!</v>
      </c>
      <c r="EP187" s="3" t="e">
        <f t="shared" si="758"/>
        <v>#DIV/0!</v>
      </c>
      <c r="EQ187" s="3" t="str">
        <f t="shared" si="759"/>
        <v/>
      </c>
      <c r="ER187" s="3" t="str">
        <f t="shared" si="760"/>
        <v/>
      </c>
      <c r="ES187" s="3" t="e">
        <f t="shared" si="761"/>
        <v>#DIV/0!</v>
      </c>
      <c r="ET187" s="3" t="e">
        <f t="shared" si="762"/>
        <v>#DIV/0!</v>
      </c>
      <c r="EU187" s="3" t="str">
        <f t="shared" si="763"/>
        <v/>
      </c>
      <c r="EV187" s="3" t="e">
        <f t="shared" si="764"/>
        <v>#DIV/0!</v>
      </c>
      <c r="EW187" s="3" t="e">
        <f t="shared" si="765"/>
        <v>#DIV/0!</v>
      </c>
      <c r="EX187" s="3" t="e">
        <f t="shared" si="766"/>
        <v>#NUM!</v>
      </c>
      <c r="EZ187" s="40">
        <f t="shared" si="890"/>
        <v>1</v>
      </c>
      <c r="FA187" s="9" t="e">
        <f t="shared" si="891"/>
        <v>#NUM!</v>
      </c>
      <c r="FB187" s="9" t="e">
        <f t="shared" si="892"/>
        <v>#N/A</v>
      </c>
      <c r="FC187" s="9" t="e">
        <f t="shared" si="893"/>
        <v>#N/A</v>
      </c>
      <c r="FD187" s="9" t="e">
        <f t="shared" si="894"/>
        <v>#N/A</v>
      </c>
      <c r="FE187" s="3" t="e">
        <f t="shared" si="767"/>
        <v>#NUM!</v>
      </c>
      <c r="FG187" s="3" t="str">
        <f t="shared" si="768"/>
        <v/>
      </c>
      <c r="FH187" s="3" t="e">
        <f t="shared" si="769"/>
        <v>#DIV/0!</v>
      </c>
      <c r="FI187" s="3" t="str">
        <f t="shared" si="770"/>
        <v/>
      </c>
      <c r="FJ187" s="3" t="str">
        <f t="shared" si="771"/>
        <v/>
      </c>
      <c r="FK187" s="3" t="str">
        <f t="shared" si="772"/>
        <v/>
      </c>
      <c r="FL187" s="3" t="str">
        <f t="shared" si="773"/>
        <v/>
      </c>
      <c r="FM187" s="3" t="e">
        <f t="shared" si="774"/>
        <v>#DIV/0!</v>
      </c>
      <c r="FN187" s="3" t="e">
        <f t="shared" si="775"/>
        <v>#DIV/0!</v>
      </c>
      <c r="FO187" s="3" t="str">
        <f t="shared" si="776"/>
        <v/>
      </c>
      <c r="FP187" s="3" t="str">
        <f t="shared" si="777"/>
        <v/>
      </c>
      <c r="FQ187" s="3" t="str">
        <f t="shared" si="778"/>
        <v/>
      </c>
      <c r="FR187" s="3" t="e">
        <f t="shared" si="779"/>
        <v>#DIV/0!</v>
      </c>
      <c r="FS187" s="3" t="e">
        <f t="shared" si="780"/>
        <v>#DIV/0!</v>
      </c>
      <c r="FT187" s="3" t="str">
        <f t="shared" si="781"/>
        <v/>
      </c>
      <c r="FU187" s="3" t="str">
        <f t="shared" si="782"/>
        <v/>
      </c>
      <c r="FV187" s="3" t="e">
        <f t="shared" si="783"/>
        <v>#DIV/0!</v>
      </c>
      <c r="FW187" s="3" t="e">
        <f t="shared" si="784"/>
        <v>#DIV/0!</v>
      </c>
      <c r="FX187" s="3" t="str">
        <f t="shared" si="785"/>
        <v/>
      </c>
      <c r="FY187" s="3" t="e">
        <f t="shared" si="786"/>
        <v>#DIV/0!</v>
      </c>
      <c r="FZ187" s="3" t="e">
        <f t="shared" si="787"/>
        <v>#DIV/0!</v>
      </c>
      <c r="GA187" s="3" t="e">
        <f t="shared" si="788"/>
        <v>#NUM!</v>
      </c>
      <c r="GB187" s="3" t="str">
        <f t="shared" si="789"/>
        <v/>
      </c>
      <c r="GC187" s="3" t="str">
        <f t="shared" si="790"/>
        <v/>
      </c>
      <c r="GD187" s="3" t="str">
        <f t="shared" si="791"/>
        <v/>
      </c>
      <c r="GE187" s="3" t="str">
        <f t="shared" si="792"/>
        <v/>
      </c>
      <c r="GF187" s="3" t="str">
        <f t="shared" si="793"/>
        <v/>
      </c>
      <c r="GG187" s="3" t="str">
        <f t="shared" si="794"/>
        <v/>
      </c>
      <c r="GI187" s="9" t="str">
        <f t="shared" si="826"/>
        <v/>
      </c>
      <c r="GJ187" s="9" t="str">
        <f t="shared" si="919"/>
        <v/>
      </c>
      <c r="GK187" s="9" t="str">
        <f t="shared" si="920"/>
        <v/>
      </c>
      <c r="GL187" s="41" t="e">
        <f t="shared" si="797"/>
        <v>#DIV/0!</v>
      </c>
      <c r="GM187" s="41" t="e">
        <f t="shared" si="798"/>
        <v>#DIV/0!</v>
      </c>
      <c r="GN187" s="41" t="e">
        <f t="shared" si="895"/>
        <v>#N/A</v>
      </c>
      <c r="GO187" s="41" t="e">
        <f t="shared" si="896"/>
        <v>#N/A</v>
      </c>
      <c r="GP187" s="3" t="e">
        <f t="shared" si="799"/>
        <v>#NUM!</v>
      </c>
      <c r="GQ187" s="55" t="e">
        <f t="shared" si="897"/>
        <v>#NUM!</v>
      </c>
      <c r="GR187" s="55" t="e">
        <f t="shared" si="898"/>
        <v>#NUM!</v>
      </c>
      <c r="GS187" s="3" t="e">
        <f t="shared" si="899"/>
        <v>#NUM!</v>
      </c>
      <c r="GT187" s="3" t="e">
        <f t="shared" si="900"/>
        <v>#NUM!</v>
      </c>
      <c r="GU187" s="3" t="e">
        <f t="shared" si="901"/>
        <v>#NUM!</v>
      </c>
      <c r="GV187" s="3" t="e">
        <f t="shared" si="902"/>
        <v>#NUM!</v>
      </c>
      <c r="GX187" s="37" t="e">
        <f t="shared" si="903"/>
        <v>#NUM!</v>
      </c>
      <c r="GZ187" s="3" t="e">
        <f t="shared" si="904"/>
        <v>#NUM!</v>
      </c>
      <c r="HA187" s="3" t="e">
        <f t="shared" ca="1" si="924"/>
        <v>#NUM!</v>
      </c>
      <c r="HB187" s="2" t="e">
        <f t="shared" ca="1" si="830"/>
        <v>#NUM!</v>
      </c>
      <c r="HC187" s="2" t="e">
        <f t="shared" ca="1" si="834"/>
        <v>#NUM!</v>
      </c>
      <c r="HD187" s="39" t="e">
        <f t="shared" ca="1" si="800"/>
        <v>#NUM!</v>
      </c>
      <c r="HF187" s="3" t="str">
        <f t="shared" si="905"/>
        <v/>
      </c>
      <c r="HG187" s="3" t="str">
        <f t="shared" si="906"/>
        <v/>
      </c>
      <c r="HH187" s="3" t="str">
        <f t="shared" ca="1" si="930"/>
        <v xml:space="preserve"> </v>
      </c>
      <c r="HI187" s="3" t="str">
        <f t="shared" ca="1" si="844"/>
        <v/>
      </c>
      <c r="HJ187" s="3" t="str">
        <f t="shared" ca="1" si="844"/>
        <v/>
      </c>
      <c r="HK187" s="3" t="str">
        <f t="shared" ca="1" si="844"/>
        <v/>
      </c>
      <c r="HL187" s="3" t="str">
        <f t="shared" ca="1" si="839"/>
        <v/>
      </c>
      <c r="HM187" s="3" t="str">
        <f t="shared" ca="1" si="839"/>
        <v/>
      </c>
      <c r="HN187" s="3" t="str">
        <f t="shared" ca="1" si="839"/>
        <v/>
      </c>
      <c r="HO187" s="3" t="str">
        <f t="shared" ca="1" si="839"/>
        <v/>
      </c>
      <c r="HP187" s="37" t="e">
        <f t="shared" ca="1" si="907"/>
        <v>#N/A</v>
      </c>
      <c r="HQ187" s="3" t="str">
        <f t="shared" ca="1" si="931"/>
        <v xml:space="preserve"> </v>
      </c>
      <c r="HR187" s="3" t="str">
        <f t="shared" ca="1" si="846"/>
        <v/>
      </c>
      <c r="HS187" s="3" t="str">
        <f t="shared" ca="1" si="846"/>
        <v/>
      </c>
      <c r="HT187" s="3" t="str">
        <f t="shared" ca="1" si="846"/>
        <v/>
      </c>
      <c r="HU187" s="3" t="str">
        <f t="shared" ca="1" si="840"/>
        <v/>
      </c>
      <c r="HV187" s="3" t="str">
        <f t="shared" ca="1" si="840"/>
        <v/>
      </c>
      <c r="HW187" s="3" t="str">
        <f t="shared" ca="1" si="840"/>
        <v/>
      </c>
      <c r="HX187" s="3" t="str">
        <f t="shared" ca="1" si="840"/>
        <v/>
      </c>
      <c r="HY187" s="37" t="e">
        <f t="shared" ca="1" si="908"/>
        <v>#N/A</v>
      </c>
      <c r="IA187" s="3" t="e">
        <f t="shared" ca="1" si="921"/>
        <v>#NUM!</v>
      </c>
      <c r="IB187" s="3" t="e">
        <f t="shared" ca="1" si="828"/>
        <v>#NUM!</v>
      </c>
      <c r="IC187" s="2" t="e">
        <f t="shared" ca="1" si="802"/>
        <v>#NUM!</v>
      </c>
      <c r="ID187" s="37" t="e">
        <f t="shared" ca="1" si="909"/>
        <v>#NUM!</v>
      </c>
      <c r="IE187" s="3" t="e">
        <f t="shared" ca="1" si="922"/>
        <v>#NUM!</v>
      </c>
      <c r="IF187" s="3" t="e">
        <f t="shared" ca="1" si="923"/>
        <v>#NUM!</v>
      </c>
      <c r="IG187" s="2" t="e">
        <f t="shared" ca="1" si="805"/>
        <v>#NUM!</v>
      </c>
      <c r="IH187" s="37" t="e">
        <f t="shared" ca="1" si="910"/>
        <v>#NUM!</v>
      </c>
      <c r="II187" s="3" t="e">
        <f t="shared" si="806"/>
        <v>#N/A</v>
      </c>
      <c r="IJ187" s="3" t="e">
        <f t="shared" si="807"/>
        <v>#N/A</v>
      </c>
      <c r="IK187" s="3" t="e">
        <f t="shared" ca="1" si="934"/>
        <v>#N/A</v>
      </c>
      <c r="IL187" s="3" t="e">
        <f t="shared" ca="1" si="858"/>
        <v>#N/A</v>
      </c>
      <c r="IM187" s="3" t="e">
        <f t="shared" ca="1" si="858"/>
        <v>#N/A</v>
      </c>
      <c r="IN187" s="3" t="e">
        <f t="shared" ca="1" si="858"/>
        <v>#N/A</v>
      </c>
      <c r="IO187" s="3" t="e">
        <f t="shared" ca="1" si="851"/>
        <v>#N/A</v>
      </c>
      <c r="IP187" s="3" t="e">
        <f t="shared" ca="1" si="851"/>
        <v>#N/A</v>
      </c>
      <c r="IQ187" s="3" t="e">
        <f t="shared" ca="1" si="851"/>
        <v>#N/A</v>
      </c>
      <c r="IR187" s="3" t="e">
        <f t="shared" ca="1" si="851"/>
        <v>#N/A</v>
      </c>
      <c r="IS187" s="3" t="e">
        <f t="shared" ca="1" si="852"/>
        <v>#N/A</v>
      </c>
      <c r="IT187" s="3" t="e">
        <f t="shared" ca="1" si="852"/>
        <v>#N/A</v>
      </c>
      <c r="IU187" s="3" t="e">
        <f t="shared" ca="1" si="852"/>
        <v>#N/A</v>
      </c>
      <c r="IV187" s="3" t="e">
        <f t="shared" ca="1" si="852"/>
        <v>#N/A</v>
      </c>
      <c r="IW187" s="3" t="e">
        <f t="shared" ca="1" si="853"/>
        <v>#N/A</v>
      </c>
      <c r="IX187" s="3" t="e">
        <f t="shared" ca="1" si="853"/>
        <v>#N/A</v>
      </c>
      <c r="IY187" s="3" t="e">
        <f t="shared" ca="1" si="853"/>
        <v>#N/A</v>
      </c>
      <c r="IZ187" s="37" t="e">
        <f t="shared" ca="1" si="911"/>
        <v>#N/A</v>
      </c>
      <c r="JB187" s="3" t="str">
        <f t="shared" si="808"/>
        <v/>
      </c>
      <c r="JC187" s="55" t="e">
        <f t="shared" si="912"/>
        <v>#NUM!</v>
      </c>
      <c r="JD187" s="41" t="e">
        <f t="shared" si="809"/>
        <v>#NUM!</v>
      </c>
      <c r="JE187" s="41" t="e">
        <f t="shared" si="810"/>
        <v>#NUM!</v>
      </c>
      <c r="JF187" s="3" t="e">
        <f t="shared" si="811"/>
        <v>#NUM!</v>
      </c>
      <c r="JG187" s="41" t="e">
        <f t="shared" si="812"/>
        <v>#NUM!</v>
      </c>
      <c r="JH187" s="41" t="e">
        <f t="shared" si="813"/>
        <v>#NUM!</v>
      </c>
      <c r="JJ187" s="37" t="e">
        <f t="shared" si="814"/>
        <v>#NUM!</v>
      </c>
      <c r="JL187" s="3" t="e">
        <f t="shared" si="815"/>
        <v>#NUM!</v>
      </c>
      <c r="JM187" s="3" t="e">
        <f t="shared" ca="1" si="925"/>
        <v>#NUM!</v>
      </c>
      <c r="JP187" s="37" t="e">
        <f t="shared" ca="1" si="816"/>
        <v>#NUM!</v>
      </c>
      <c r="JR187" s="37" t="str">
        <f t="shared" si="817"/>
        <v/>
      </c>
      <c r="JS187" s="3" t="str">
        <f t="shared" si="818"/>
        <v/>
      </c>
      <c r="JT187" s="3" t="str">
        <f t="shared" ca="1" si="932"/>
        <v xml:space="preserve"> </v>
      </c>
      <c r="JU187" s="3" t="str">
        <f t="shared" ca="1" si="848"/>
        <v/>
      </c>
      <c r="JV187" s="3" t="str">
        <f t="shared" ca="1" si="848"/>
        <v/>
      </c>
      <c r="JW187" s="3" t="str">
        <f t="shared" ca="1" si="848"/>
        <v/>
      </c>
      <c r="JX187" s="3" t="str">
        <f t="shared" ca="1" si="841"/>
        <v/>
      </c>
      <c r="JY187" s="3" t="str">
        <f t="shared" ca="1" si="841"/>
        <v/>
      </c>
      <c r="JZ187" s="3" t="str">
        <f t="shared" ca="1" si="841"/>
        <v/>
      </c>
      <c r="KA187" s="3" t="str">
        <f t="shared" ca="1" si="841"/>
        <v/>
      </c>
      <c r="KB187" s="3" t="e">
        <f t="shared" ca="1" si="819"/>
        <v>#N/A</v>
      </c>
      <c r="KC187" s="3" t="str">
        <f t="shared" ca="1" si="933"/>
        <v xml:space="preserve"> </v>
      </c>
      <c r="KD187" s="3" t="str">
        <f t="shared" ca="1" si="850"/>
        <v/>
      </c>
      <c r="KE187" s="3" t="str">
        <f t="shared" ca="1" si="850"/>
        <v/>
      </c>
      <c r="KF187" s="3" t="str">
        <f t="shared" ca="1" si="850"/>
        <v/>
      </c>
      <c r="KG187" s="3" t="str">
        <f t="shared" ca="1" si="842"/>
        <v/>
      </c>
      <c r="KH187" s="3" t="str">
        <f t="shared" ca="1" si="842"/>
        <v/>
      </c>
      <c r="KI187" s="3" t="str">
        <f t="shared" ca="1" si="842"/>
        <v/>
      </c>
      <c r="KJ187" s="3" t="str">
        <f t="shared" ca="1" si="842"/>
        <v/>
      </c>
      <c r="KK187" s="3" t="e">
        <f t="shared" ca="1" si="820"/>
        <v>#N/A</v>
      </c>
      <c r="KU187" s="3" t="e">
        <f t="shared" si="821"/>
        <v>#NUM!</v>
      </c>
      <c r="KV187" s="3" t="e">
        <f t="shared" si="822"/>
        <v>#NUM!</v>
      </c>
      <c r="KW187" s="3" t="e">
        <f t="shared" ca="1" si="935"/>
        <v>#NUM!</v>
      </c>
      <c r="KX187" s="3" t="e">
        <f t="shared" ca="1" si="860"/>
        <v>#NUM!</v>
      </c>
      <c r="KY187" s="3" t="e">
        <f t="shared" ca="1" si="860"/>
        <v>#NUM!</v>
      </c>
      <c r="KZ187" s="3" t="e">
        <f t="shared" ca="1" si="860"/>
        <v>#NUM!</v>
      </c>
      <c r="LA187" s="3" t="e">
        <f t="shared" ca="1" si="854"/>
        <v>#NUM!</v>
      </c>
      <c r="LB187" s="3" t="e">
        <f t="shared" ca="1" si="854"/>
        <v>#NUM!</v>
      </c>
      <c r="LC187" s="3" t="e">
        <f t="shared" ca="1" si="854"/>
        <v>#NUM!</v>
      </c>
      <c r="LD187" s="3" t="e">
        <f t="shared" ca="1" si="854"/>
        <v>#NUM!</v>
      </c>
      <c r="LE187" s="3" t="e">
        <f t="shared" ca="1" si="855"/>
        <v>#NUM!</v>
      </c>
      <c r="LF187" s="3" t="e">
        <f t="shared" ca="1" si="855"/>
        <v>#NUM!</v>
      </c>
      <c r="LG187" s="3" t="e">
        <f t="shared" ca="1" si="855"/>
        <v>#NUM!</v>
      </c>
      <c r="LH187" s="3" t="e">
        <f t="shared" ca="1" si="855"/>
        <v>#NUM!</v>
      </c>
      <c r="LI187" s="3" t="e">
        <f t="shared" ca="1" si="856"/>
        <v>#NUM!</v>
      </c>
      <c r="LJ187" s="3" t="e">
        <f t="shared" ca="1" si="856"/>
        <v>#NUM!</v>
      </c>
      <c r="LK187" s="3" t="e">
        <f t="shared" ca="1" si="856"/>
        <v>#NUM!</v>
      </c>
      <c r="LL187" s="37" t="e">
        <f t="shared" ca="1" si="913"/>
        <v>#NUM!</v>
      </c>
    </row>
    <row r="188" spans="1:324" s="3" customFormat="1">
      <c r="A188" s="42" t="e">
        <f>IF(D188="","",Data!C196)</f>
        <v>#N/A</v>
      </c>
      <c r="B188" s="5" t="e">
        <f>IF(D188="","",Data!B196)</f>
        <v>#N/A</v>
      </c>
      <c r="C188" s="3">
        <v>180</v>
      </c>
      <c r="D188" s="3" t="e">
        <f>IF(Data!C196="", NA(), Data!C196)</f>
        <v>#N/A</v>
      </c>
      <c r="E188" s="3" t="str">
        <f>IF(Data!C196="", " ", Data!D196)</f>
        <v xml:space="preserve"> </v>
      </c>
      <c r="F188" s="3" t="str">
        <f>IF(E188=" "," ",Data!F$26)</f>
        <v xml:space="preserve"> </v>
      </c>
      <c r="G188" s="3" t="str">
        <f>IF($C188&lt;Data!$F$37,"x"," ")</f>
        <v xml:space="preserve"> </v>
      </c>
      <c r="H188" s="3" t="e">
        <f>IF(I188="",#REF!,I188)</f>
        <v>#N/A</v>
      </c>
      <c r="I188" s="2" t="e">
        <f t="shared" si="697"/>
        <v>#N/A</v>
      </c>
      <c r="J188" s="3" t="str">
        <f>IF(AND(Data!$F$37&lt;&gt;""),IF(AD188=$E188,1,""))</f>
        <v/>
      </c>
      <c r="K188" s="3">
        <f>IF(AND(Data!$F$40&lt;&gt;""),IF(AE188=$E188,2,""))</f>
        <v>2</v>
      </c>
      <c r="L188" s="3" t="str">
        <f>IF(AND(Data!$F$43&lt;&gt;""),IF(AF188=$E188,3,""))</f>
        <v/>
      </c>
      <c r="M188" s="3" t="str">
        <f>IF(AND(Data!$F$46&lt;&gt;""),IF(AG188=$E188,4,""))</f>
        <v/>
      </c>
      <c r="N188" s="3" t="str">
        <f>IF(AND(Data!$F$49&lt;&gt;""),IF(AH188=$E188,5,""))</f>
        <v/>
      </c>
      <c r="O188" s="3" t="str">
        <f>IF(AND(Calc!$LQ$3&lt;&gt;""),IF(AI188=$E188,6,""))</f>
        <v/>
      </c>
      <c r="P188" s="3">
        <f t="shared" si="698"/>
        <v>2</v>
      </c>
      <c r="Q188" s="3">
        <f t="shared" si="699"/>
        <v>2</v>
      </c>
      <c r="R188" s="3" t="str">
        <f t="shared" si="700"/>
        <v/>
      </c>
      <c r="S188" s="3" t="str">
        <f t="shared" si="701"/>
        <v/>
      </c>
      <c r="T188" s="3" t="str">
        <f t="shared" si="702"/>
        <v/>
      </c>
      <c r="U188" s="3">
        <f t="shared" si="703"/>
        <v>2</v>
      </c>
      <c r="V188" s="3">
        <f t="shared" si="704"/>
        <v>2</v>
      </c>
      <c r="W188" s="3" t="str">
        <f t="shared" si="705"/>
        <v/>
      </c>
      <c r="X188" s="3" t="str">
        <f t="shared" si="706"/>
        <v/>
      </c>
      <c r="Y188" s="3">
        <f t="shared" si="707"/>
        <v>2</v>
      </c>
      <c r="Z188" s="3">
        <f t="shared" si="708"/>
        <v>2</v>
      </c>
      <c r="AA188" s="3" t="str">
        <f t="shared" si="709"/>
        <v/>
      </c>
      <c r="AB188" s="3">
        <f t="shared" si="710"/>
        <v>2</v>
      </c>
      <c r="AC188" s="49">
        <f t="shared" si="711"/>
        <v>2</v>
      </c>
      <c r="AD188" s="3" t="str">
        <f>IF($C188&lt;Data!$F$37,E188,"")</f>
        <v/>
      </c>
      <c r="AE188" s="3" t="str">
        <f>IF(AND($C188&gt;=Data!$F$37),IF($C188&lt;Data!$F$40,E188,""))</f>
        <v xml:space="preserve"> </v>
      </c>
      <c r="AF188" s="3" t="b">
        <f>IF(AND($C188&gt;=Data!$F$40),IF($C188&lt;Data!$F$43,E188,""))</f>
        <v>0</v>
      </c>
      <c r="AG188" s="3" t="b">
        <f>IF(AND($C188&gt;=Data!$F$43),IF($C188&lt;Data!$F$46,E188,""))</f>
        <v>0</v>
      </c>
      <c r="AH188" s="3" t="b">
        <f>IF(AND($C188&gt;=Data!$F$46),IF($C188&lt;Data!$F$49,E188,""))</f>
        <v>0</v>
      </c>
      <c r="AI188" s="3" t="b">
        <f>IF(AND($C188&gt;=Data!$F$49),IF($C188&lt;=Calc!$LQ$3,E188,""))</f>
        <v>0</v>
      </c>
      <c r="AJ188" s="3" t="str">
        <f t="shared" si="863"/>
        <v xml:space="preserve"> </v>
      </c>
      <c r="AK188" s="3" t="str">
        <f t="shared" si="644"/>
        <v/>
      </c>
      <c r="AL188" s="3" t="e">
        <f t="shared" si="712"/>
        <v>#NUM!</v>
      </c>
      <c r="AM188" s="3" t="str">
        <f t="shared" si="713"/>
        <v/>
      </c>
      <c r="AN188" s="3" t="str">
        <f t="shared" si="714"/>
        <v/>
      </c>
      <c r="AO188" s="3" t="str">
        <f t="shared" si="715"/>
        <v/>
      </c>
      <c r="AP188" s="3" t="str">
        <f t="shared" si="716"/>
        <v/>
      </c>
      <c r="AQ188" s="3" t="e">
        <f t="shared" si="926"/>
        <v>#NUM!</v>
      </c>
      <c r="AR188" s="3" t="e">
        <f t="shared" si="927"/>
        <v>#NUM!</v>
      </c>
      <c r="AS188" s="3" t="str">
        <f t="shared" si="928"/>
        <v/>
      </c>
      <c r="AT188" s="3" t="str">
        <f t="shared" si="717"/>
        <v/>
      </c>
      <c r="AU188" s="3" t="str">
        <f t="shared" si="718"/>
        <v/>
      </c>
      <c r="AV188" s="3" t="e">
        <f t="shared" si="719"/>
        <v>#NUM!</v>
      </c>
      <c r="AW188" s="3" t="e">
        <f t="shared" si="720"/>
        <v>#NUM!</v>
      </c>
      <c r="AX188" s="3" t="str">
        <f t="shared" si="721"/>
        <v/>
      </c>
      <c r="AY188" s="3" t="str">
        <f t="shared" si="722"/>
        <v/>
      </c>
      <c r="AZ188" s="3" t="e">
        <f t="shared" si="723"/>
        <v>#NUM!</v>
      </c>
      <c r="BA188" s="3" t="e">
        <f t="shared" si="724"/>
        <v>#NUM!</v>
      </c>
      <c r="BB188" s="3" t="str">
        <f t="shared" si="725"/>
        <v/>
      </c>
      <c r="BC188" s="3" t="e">
        <f t="shared" si="726"/>
        <v>#NUM!</v>
      </c>
      <c r="BD188" s="3" t="e">
        <f t="shared" si="727"/>
        <v>#NUM!</v>
      </c>
      <c r="BE188" s="3" t="e">
        <f t="shared" si="728"/>
        <v>#NUM!</v>
      </c>
      <c r="BF188" s="9" t="e">
        <f t="shared" si="864"/>
        <v>#N/A</v>
      </c>
      <c r="BG188" s="3" t="e">
        <f t="shared" si="865"/>
        <v>#N/A</v>
      </c>
      <c r="BH188" s="3" t="e">
        <f t="shared" si="936"/>
        <v>#N/A</v>
      </c>
      <c r="BI188" s="3" t="e">
        <f t="shared" si="729"/>
        <v>#NUM!</v>
      </c>
      <c r="BJ188" s="44" t="str">
        <f t="shared" si="730"/>
        <v/>
      </c>
      <c r="BK188" s="52">
        <f t="shared" si="866"/>
        <v>2</v>
      </c>
      <c r="BL188" s="52" t="str">
        <f t="shared" ca="1" si="929"/>
        <v xml:space="preserve"> </v>
      </c>
      <c r="BM188" s="52" t="str">
        <f t="shared" ca="1" si="836"/>
        <v xml:space="preserve"> </v>
      </c>
      <c r="BN188" s="52" t="str">
        <f t="shared" ca="1" si="836"/>
        <v xml:space="preserve"> </v>
      </c>
      <c r="BO188" s="52" t="str">
        <f t="shared" ca="1" si="836"/>
        <v xml:space="preserve"> </v>
      </c>
      <c r="BP188" s="52" t="str">
        <f t="shared" ca="1" si="831"/>
        <v xml:space="preserve"> </v>
      </c>
      <c r="BQ188" s="52" t="str">
        <f t="shared" ca="1" si="831"/>
        <v xml:space="preserve"> </v>
      </c>
      <c r="BR188" s="52" t="e">
        <f t="shared" ca="1" si="867"/>
        <v>#N/A</v>
      </c>
      <c r="BS188" s="52"/>
      <c r="BT188" s="3" t="str">
        <f t="shared" si="868"/>
        <v/>
      </c>
      <c r="BU188" s="3">
        <f t="shared" si="869"/>
        <v>0</v>
      </c>
      <c r="BV188" s="3">
        <f t="shared" si="731"/>
        <v>1</v>
      </c>
      <c r="BW188" s="3">
        <f t="shared" si="914"/>
        <v>0</v>
      </c>
      <c r="BX188" s="3" t="str">
        <f t="shared" ca="1" si="870"/>
        <v xml:space="preserve"> </v>
      </c>
      <c r="BY188" s="3" t="str">
        <f t="shared" ca="1" si="837"/>
        <v/>
      </c>
      <c r="BZ188" s="3" t="str">
        <f t="shared" ca="1" si="837"/>
        <v/>
      </c>
      <c r="CA188" s="3" t="str">
        <f t="shared" ca="1" si="837"/>
        <v/>
      </c>
      <c r="CB188" s="3" t="str">
        <f t="shared" ca="1" si="832"/>
        <v/>
      </c>
      <c r="CC188" s="3" t="str">
        <f t="shared" ca="1" si="832"/>
        <v/>
      </c>
      <c r="CD188" s="3" t="str">
        <f t="shared" ca="1" si="652"/>
        <v/>
      </c>
      <c r="CE188" s="3" t="str">
        <f t="shared" ca="1" si="871"/>
        <v/>
      </c>
      <c r="CF188" s="3" t="str">
        <f t="shared" si="872"/>
        <v/>
      </c>
      <c r="CG188" s="37" t="e">
        <f t="shared" ca="1" si="873"/>
        <v>#N/A</v>
      </c>
      <c r="CH188" s="3" t="str">
        <f t="shared" si="874"/>
        <v/>
      </c>
      <c r="CI188" s="3">
        <f t="shared" si="733"/>
        <v>0</v>
      </c>
      <c r="CJ188" s="3">
        <f t="shared" si="823"/>
        <v>1</v>
      </c>
      <c r="CK188" s="3">
        <f t="shared" si="915"/>
        <v>0</v>
      </c>
      <c r="CL188" s="3" t="str">
        <f t="shared" ca="1" si="875"/>
        <v xml:space="preserve"> </v>
      </c>
      <c r="CM188" s="3" t="str">
        <f t="shared" ca="1" si="838"/>
        <v/>
      </c>
      <c r="CN188" s="3" t="str">
        <f t="shared" ca="1" si="838"/>
        <v/>
      </c>
      <c r="CO188" s="3" t="str">
        <f t="shared" ca="1" si="838"/>
        <v/>
      </c>
      <c r="CP188" s="3" t="str">
        <f t="shared" ca="1" si="833"/>
        <v/>
      </c>
      <c r="CQ188" s="3" t="str">
        <f t="shared" ca="1" si="833"/>
        <v/>
      </c>
      <c r="CR188" s="3" t="str">
        <f t="shared" ca="1" si="735"/>
        <v/>
      </c>
      <c r="CS188" s="3" t="str">
        <f t="shared" ca="1" si="876"/>
        <v/>
      </c>
      <c r="CT188" s="3" t="str">
        <f t="shared" si="736"/>
        <v/>
      </c>
      <c r="CU188" s="37" t="e">
        <f t="shared" ca="1" si="737"/>
        <v>#N/A</v>
      </c>
      <c r="CW188" s="3" t="str">
        <f t="shared" ca="1" si="916"/>
        <v/>
      </c>
      <c r="CX188" s="3">
        <f t="shared" ca="1" si="824"/>
        <v>0</v>
      </c>
      <c r="CY188" s="2">
        <f t="shared" ca="1" si="739"/>
        <v>0</v>
      </c>
      <c r="CZ188" s="3" t="str">
        <f t="shared" ca="1" si="877"/>
        <v/>
      </c>
      <c r="DA188" s="3" t="str">
        <f t="shared" ca="1" si="878"/>
        <v/>
      </c>
      <c r="DB188" s="3" t="str">
        <f t="shared" ca="1" si="879"/>
        <v/>
      </c>
      <c r="DC188" s="3" t="str">
        <f t="shared" ca="1" si="880"/>
        <v/>
      </c>
      <c r="DD188" s="37" t="e">
        <f t="shared" ca="1" si="881"/>
        <v>#N/A</v>
      </c>
      <c r="DE188" s="3" t="str">
        <f t="shared" ca="1" si="917"/>
        <v/>
      </c>
      <c r="DF188" s="3">
        <f t="shared" ca="1" si="825"/>
        <v>0</v>
      </c>
      <c r="DG188" s="2">
        <f t="shared" ca="1" si="741"/>
        <v>0</v>
      </c>
      <c r="DH188" s="3" t="str">
        <f t="shared" ca="1" si="882"/>
        <v/>
      </c>
      <c r="DI188" s="3" t="str">
        <f t="shared" ca="1" si="862"/>
        <v/>
      </c>
      <c r="DJ188" s="3" t="str">
        <f t="shared" ca="1" si="883"/>
        <v/>
      </c>
      <c r="DK188" s="3" t="str">
        <f t="shared" ca="1" si="742"/>
        <v/>
      </c>
      <c r="DL188" s="37" t="e">
        <f t="shared" ca="1" si="884"/>
        <v>#N/A</v>
      </c>
      <c r="DN188" s="2" t="str">
        <f t="shared" si="667"/>
        <v xml:space="preserve"> </v>
      </c>
      <c r="DO188" s="3" t="str">
        <f t="shared" si="743"/>
        <v xml:space="preserve"> </v>
      </c>
      <c r="DP188" s="3" t="str">
        <f t="shared" si="744"/>
        <v xml:space="preserve"> </v>
      </c>
      <c r="DT188" s="37" t="e">
        <f t="shared" si="885"/>
        <v>#N/A</v>
      </c>
      <c r="DU188" s="7">
        <v>181</v>
      </c>
      <c r="DV188" s="7">
        <v>77</v>
      </c>
      <c r="DW188" s="7">
        <v>105</v>
      </c>
      <c r="DX188" s="7"/>
      <c r="DY188" s="7" t="e">
        <f t="shared" si="886"/>
        <v>#NUM!</v>
      </c>
      <c r="DZ188" s="7" t="e">
        <f t="shared" si="887"/>
        <v>#NUM!</v>
      </c>
      <c r="EA188" s="7" t="e">
        <f t="shared" si="888"/>
        <v>#NUM!</v>
      </c>
      <c r="EB188" s="7" t="e">
        <f t="shared" si="918"/>
        <v>#NUM!</v>
      </c>
      <c r="EC188" s="3" t="e">
        <f t="shared" si="889"/>
        <v>#NUM!</v>
      </c>
      <c r="ED188" s="3" t="str">
        <f t="shared" si="746"/>
        <v/>
      </c>
      <c r="EE188" s="3" t="e">
        <f t="shared" si="747"/>
        <v>#DIV/0!</v>
      </c>
      <c r="EF188" s="3" t="str">
        <f t="shared" si="748"/>
        <v/>
      </c>
      <c r="EG188" s="3" t="str">
        <f t="shared" si="749"/>
        <v/>
      </c>
      <c r="EH188" s="3" t="str">
        <f t="shared" si="750"/>
        <v/>
      </c>
      <c r="EI188" s="3" t="str">
        <f t="shared" si="751"/>
        <v/>
      </c>
      <c r="EJ188" s="3" t="e">
        <f t="shared" si="752"/>
        <v>#DIV/0!</v>
      </c>
      <c r="EK188" s="3" t="e">
        <f t="shared" si="753"/>
        <v>#DIV/0!</v>
      </c>
      <c r="EL188" s="3" t="str">
        <f t="shared" si="754"/>
        <v/>
      </c>
      <c r="EM188" s="3" t="str">
        <f t="shared" si="755"/>
        <v/>
      </c>
      <c r="EN188" s="3" t="str">
        <f t="shared" si="756"/>
        <v/>
      </c>
      <c r="EO188" s="3" t="e">
        <f t="shared" si="757"/>
        <v>#DIV/0!</v>
      </c>
      <c r="EP188" s="3" t="e">
        <f t="shared" si="758"/>
        <v>#DIV/0!</v>
      </c>
      <c r="EQ188" s="3" t="str">
        <f t="shared" si="759"/>
        <v/>
      </c>
      <c r="ER188" s="3" t="str">
        <f t="shared" si="760"/>
        <v/>
      </c>
      <c r="ES188" s="3" t="e">
        <f t="shared" si="761"/>
        <v>#DIV/0!</v>
      </c>
      <c r="ET188" s="3" t="e">
        <f t="shared" si="762"/>
        <v>#DIV/0!</v>
      </c>
      <c r="EU188" s="3" t="str">
        <f t="shared" si="763"/>
        <v/>
      </c>
      <c r="EV188" s="3" t="e">
        <f t="shared" si="764"/>
        <v>#DIV/0!</v>
      </c>
      <c r="EW188" s="3" t="e">
        <f t="shared" si="765"/>
        <v>#DIV/0!</v>
      </c>
      <c r="EX188" s="3" t="e">
        <f t="shared" si="766"/>
        <v>#NUM!</v>
      </c>
      <c r="EZ188" s="40">
        <f t="shared" si="890"/>
        <v>1</v>
      </c>
      <c r="FA188" s="9" t="e">
        <f t="shared" si="891"/>
        <v>#NUM!</v>
      </c>
      <c r="FB188" s="9" t="e">
        <f t="shared" si="892"/>
        <v>#N/A</v>
      </c>
      <c r="FC188" s="9" t="e">
        <f t="shared" si="893"/>
        <v>#N/A</v>
      </c>
      <c r="FD188" s="9" t="e">
        <f t="shared" si="894"/>
        <v>#N/A</v>
      </c>
      <c r="FE188" s="3" t="e">
        <f t="shared" si="767"/>
        <v>#NUM!</v>
      </c>
      <c r="FG188" s="3" t="str">
        <f t="shared" si="768"/>
        <v/>
      </c>
      <c r="FH188" s="3" t="e">
        <f t="shared" si="769"/>
        <v>#DIV/0!</v>
      </c>
      <c r="FI188" s="3" t="str">
        <f t="shared" si="770"/>
        <v/>
      </c>
      <c r="FJ188" s="3" t="str">
        <f t="shared" si="771"/>
        <v/>
      </c>
      <c r="FK188" s="3" t="str">
        <f t="shared" si="772"/>
        <v/>
      </c>
      <c r="FL188" s="3" t="str">
        <f t="shared" si="773"/>
        <v/>
      </c>
      <c r="FM188" s="3" t="e">
        <f t="shared" si="774"/>
        <v>#DIV/0!</v>
      </c>
      <c r="FN188" s="3" t="e">
        <f t="shared" si="775"/>
        <v>#DIV/0!</v>
      </c>
      <c r="FO188" s="3" t="str">
        <f t="shared" si="776"/>
        <v/>
      </c>
      <c r="FP188" s="3" t="str">
        <f t="shared" si="777"/>
        <v/>
      </c>
      <c r="FQ188" s="3" t="str">
        <f t="shared" si="778"/>
        <v/>
      </c>
      <c r="FR188" s="3" t="e">
        <f t="shared" si="779"/>
        <v>#DIV/0!</v>
      </c>
      <c r="FS188" s="3" t="e">
        <f t="shared" si="780"/>
        <v>#DIV/0!</v>
      </c>
      <c r="FT188" s="3" t="str">
        <f t="shared" si="781"/>
        <v/>
      </c>
      <c r="FU188" s="3" t="str">
        <f t="shared" si="782"/>
        <v/>
      </c>
      <c r="FV188" s="3" t="e">
        <f t="shared" si="783"/>
        <v>#DIV/0!</v>
      </c>
      <c r="FW188" s="3" t="e">
        <f t="shared" si="784"/>
        <v>#DIV/0!</v>
      </c>
      <c r="FX188" s="3" t="str">
        <f t="shared" si="785"/>
        <v/>
      </c>
      <c r="FY188" s="3" t="e">
        <f t="shared" si="786"/>
        <v>#DIV/0!</v>
      </c>
      <c r="FZ188" s="3" t="e">
        <f t="shared" si="787"/>
        <v>#DIV/0!</v>
      </c>
      <c r="GA188" s="3" t="e">
        <f t="shared" si="788"/>
        <v>#NUM!</v>
      </c>
      <c r="GB188" s="3" t="str">
        <f t="shared" si="789"/>
        <v/>
      </c>
      <c r="GC188" s="3" t="str">
        <f t="shared" si="790"/>
        <v/>
      </c>
      <c r="GD188" s="3" t="str">
        <f t="shared" si="791"/>
        <v/>
      </c>
      <c r="GE188" s="3" t="str">
        <f t="shared" si="792"/>
        <v/>
      </c>
      <c r="GF188" s="3" t="str">
        <f t="shared" si="793"/>
        <v/>
      </c>
      <c r="GG188" s="3" t="str">
        <f t="shared" si="794"/>
        <v/>
      </c>
      <c r="GI188" s="9" t="str">
        <f t="shared" si="826"/>
        <v/>
      </c>
      <c r="GJ188" s="9" t="str">
        <f t="shared" si="919"/>
        <v/>
      </c>
      <c r="GK188" s="9" t="str">
        <f t="shared" si="920"/>
        <v/>
      </c>
      <c r="GL188" s="41" t="e">
        <f t="shared" si="797"/>
        <v>#DIV/0!</v>
      </c>
      <c r="GM188" s="41" t="e">
        <f t="shared" si="798"/>
        <v>#DIV/0!</v>
      </c>
      <c r="GN188" s="41" t="e">
        <f t="shared" si="895"/>
        <v>#N/A</v>
      </c>
      <c r="GO188" s="41" t="e">
        <f t="shared" si="896"/>
        <v>#N/A</v>
      </c>
      <c r="GP188" s="3" t="e">
        <f t="shared" si="799"/>
        <v>#NUM!</v>
      </c>
      <c r="GQ188" s="55" t="e">
        <f t="shared" si="897"/>
        <v>#NUM!</v>
      </c>
      <c r="GR188" s="55" t="e">
        <f t="shared" si="898"/>
        <v>#NUM!</v>
      </c>
      <c r="GS188" s="3" t="e">
        <f t="shared" si="899"/>
        <v>#NUM!</v>
      </c>
      <c r="GT188" s="3" t="e">
        <f t="shared" si="900"/>
        <v>#NUM!</v>
      </c>
      <c r="GU188" s="3" t="e">
        <f t="shared" si="901"/>
        <v>#NUM!</v>
      </c>
      <c r="GV188" s="3" t="e">
        <f t="shared" si="902"/>
        <v>#NUM!</v>
      </c>
      <c r="GX188" s="37" t="e">
        <f t="shared" si="903"/>
        <v>#NUM!</v>
      </c>
      <c r="GZ188" s="3" t="e">
        <f t="shared" si="904"/>
        <v>#NUM!</v>
      </c>
      <c r="HA188" s="3" t="e">
        <f t="shared" ca="1" si="924"/>
        <v>#NUM!</v>
      </c>
      <c r="HB188" s="2" t="e">
        <f t="shared" ca="1" si="830"/>
        <v>#NUM!</v>
      </c>
      <c r="HC188" s="2" t="e">
        <f t="shared" ca="1" si="834"/>
        <v>#NUM!</v>
      </c>
      <c r="HD188" s="39" t="e">
        <f t="shared" ca="1" si="800"/>
        <v>#NUM!</v>
      </c>
      <c r="HF188" s="3" t="str">
        <f t="shared" si="905"/>
        <v/>
      </c>
      <c r="HG188" s="3" t="str">
        <f t="shared" si="906"/>
        <v/>
      </c>
      <c r="HH188" s="3" t="str">
        <f t="shared" ca="1" si="930"/>
        <v xml:space="preserve"> </v>
      </c>
      <c r="HI188" s="3" t="str">
        <f t="shared" ca="1" si="844"/>
        <v/>
      </c>
      <c r="HJ188" s="3" t="str">
        <f t="shared" ca="1" si="844"/>
        <v/>
      </c>
      <c r="HK188" s="3" t="str">
        <f t="shared" ca="1" si="844"/>
        <v/>
      </c>
      <c r="HL188" s="3" t="str">
        <f t="shared" ca="1" si="839"/>
        <v/>
      </c>
      <c r="HM188" s="3" t="str">
        <f t="shared" ca="1" si="839"/>
        <v/>
      </c>
      <c r="HN188" s="3" t="str">
        <f t="shared" ca="1" si="839"/>
        <v/>
      </c>
      <c r="HO188" s="3" t="str">
        <f t="shared" ca="1" si="839"/>
        <v/>
      </c>
      <c r="HP188" s="37" t="e">
        <f t="shared" ca="1" si="907"/>
        <v>#N/A</v>
      </c>
      <c r="HQ188" s="3" t="str">
        <f t="shared" ca="1" si="931"/>
        <v xml:space="preserve"> </v>
      </c>
      <c r="HR188" s="3" t="str">
        <f t="shared" ca="1" si="846"/>
        <v/>
      </c>
      <c r="HS188" s="3" t="str">
        <f t="shared" ca="1" si="846"/>
        <v/>
      </c>
      <c r="HT188" s="3" t="str">
        <f t="shared" ca="1" si="846"/>
        <v/>
      </c>
      <c r="HU188" s="3" t="str">
        <f t="shared" ca="1" si="840"/>
        <v/>
      </c>
      <c r="HV188" s="3" t="str">
        <f t="shared" ca="1" si="840"/>
        <v/>
      </c>
      <c r="HW188" s="3" t="str">
        <f t="shared" ca="1" si="840"/>
        <v/>
      </c>
      <c r="HX188" s="3" t="str">
        <f t="shared" ca="1" si="840"/>
        <v/>
      </c>
      <c r="HY188" s="37" t="e">
        <f t="shared" ca="1" si="908"/>
        <v>#N/A</v>
      </c>
      <c r="IA188" s="3" t="e">
        <f t="shared" ca="1" si="921"/>
        <v>#NUM!</v>
      </c>
      <c r="IB188" s="3" t="e">
        <f t="shared" ca="1" si="828"/>
        <v>#NUM!</v>
      </c>
      <c r="IC188" s="2" t="e">
        <f t="shared" ca="1" si="802"/>
        <v>#NUM!</v>
      </c>
      <c r="ID188" s="37" t="e">
        <f t="shared" ca="1" si="909"/>
        <v>#NUM!</v>
      </c>
      <c r="IE188" s="3" t="e">
        <f t="shared" ca="1" si="922"/>
        <v>#NUM!</v>
      </c>
      <c r="IF188" s="3" t="e">
        <f t="shared" ca="1" si="923"/>
        <v>#NUM!</v>
      </c>
      <c r="IG188" s="2" t="e">
        <f t="shared" ca="1" si="805"/>
        <v>#NUM!</v>
      </c>
      <c r="IH188" s="37" t="e">
        <f t="shared" ca="1" si="910"/>
        <v>#NUM!</v>
      </c>
      <c r="II188" s="3" t="e">
        <f t="shared" si="806"/>
        <v>#N/A</v>
      </c>
      <c r="IJ188" s="3" t="e">
        <f t="shared" si="807"/>
        <v>#N/A</v>
      </c>
      <c r="IK188" s="3" t="e">
        <f t="shared" ca="1" si="934"/>
        <v>#N/A</v>
      </c>
      <c r="IL188" s="3" t="e">
        <f t="shared" ca="1" si="858"/>
        <v>#N/A</v>
      </c>
      <c r="IM188" s="3" t="e">
        <f t="shared" ca="1" si="858"/>
        <v>#N/A</v>
      </c>
      <c r="IN188" s="3" t="e">
        <f t="shared" ca="1" si="858"/>
        <v>#N/A</v>
      </c>
      <c r="IO188" s="3" t="e">
        <f t="shared" ca="1" si="851"/>
        <v>#N/A</v>
      </c>
      <c r="IP188" s="3" t="e">
        <f t="shared" ca="1" si="851"/>
        <v>#N/A</v>
      </c>
      <c r="IQ188" s="3" t="e">
        <f t="shared" ca="1" si="851"/>
        <v>#N/A</v>
      </c>
      <c r="IR188" s="3" t="e">
        <f t="shared" ca="1" si="851"/>
        <v>#N/A</v>
      </c>
      <c r="IS188" s="3" t="e">
        <f t="shared" ca="1" si="852"/>
        <v>#N/A</v>
      </c>
      <c r="IT188" s="3" t="e">
        <f t="shared" ca="1" si="852"/>
        <v>#N/A</v>
      </c>
      <c r="IU188" s="3" t="e">
        <f t="shared" ca="1" si="852"/>
        <v>#N/A</v>
      </c>
      <c r="IV188" s="3" t="e">
        <f t="shared" ca="1" si="852"/>
        <v>#N/A</v>
      </c>
      <c r="IW188" s="3" t="e">
        <f t="shared" ca="1" si="853"/>
        <v>#N/A</v>
      </c>
      <c r="IX188" s="3" t="e">
        <f t="shared" ca="1" si="853"/>
        <v>#N/A</v>
      </c>
      <c r="IY188" s="3" t="e">
        <f t="shared" ca="1" si="853"/>
        <v>#N/A</v>
      </c>
      <c r="IZ188" s="37" t="e">
        <f t="shared" ca="1" si="911"/>
        <v>#N/A</v>
      </c>
      <c r="JB188" s="3" t="str">
        <f t="shared" si="808"/>
        <v/>
      </c>
      <c r="JC188" s="55" t="e">
        <f t="shared" si="912"/>
        <v>#NUM!</v>
      </c>
      <c r="JD188" s="41" t="e">
        <f t="shared" si="809"/>
        <v>#NUM!</v>
      </c>
      <c r="JE188" s="41" t="e">
        <f t="shared" si="810"/>
        <v>#NUM!</v>
      </c>
      <c r="JF188" s="3" t="e">
        <f t="shared" si="811"/>
        <v>#NUM!</v>
      </c>
      <c r="JG188" s="41" t="e">
        <f t="shared" si="812"/>
        <v>#NUM!</v>
      </c>
      <c r="JH188" s="41" t="e">
        <f t="shared" si="813"/>
        <v>#NUM!</v>
      </c>
      <c r="JJ188" s="37" t="e">
        <f t="shared" si="814"/>
        <v>#NUM!</v>
      </c>
      <c r="JL188" s="3" t="e">
        <f t="shared" si="815"/>
        <v>#NUM!</v>
      </c>
      <c r="JM188" s="3" t="e">
        <f t="shared" ca="1" si="925"/>
        <v>#NUM!</v>
      </c>
      <c r="JP188" s="37" t="e">
        <f t="shared" ca="1" si="816"/>
        <v>#NUM!</v>
      </c>
      <c r="JR188" s="37" t="str">
        <f t="shared" si="817"/>
        <v/>
      </c>
      <c r="JS188" s="3" t="str">
        <f t="shared" si="818"/>
        <v/>
      </c>
      <c r="JT188" s="3" t="str">
        <f t="shared" ca="1" si="932"/>
        <v xml:space="preserve"> </v>
      </c>
      <c r="JU188" s="3" t="str">
        <f t="shared" ca="1" si="848"/>
        <v/>
      </c>
      <c r="JV188" s="3" t="str">
        <f t="shared" ca="1" si="848"/>
        <v/>
      </c>
      <c r="JW188" s="3" t="str">
        <f t="shared" ca="1" si="848"/>
        <v/>
      </c>
      <c r="JX188" s="3" t="str">
        <f t="shared" ca="1" si="841"/>
        <v/>
      </c>
      <c r="JY188" s="3" t="str">
        <f t="shared" ca="1" si="841"/>
        <v/>
      </c>
      <c r="JZ188" s="3" t="str">
        <f t="shared" ca="1" si="841"/>
        <v/>
      </c>
      <c r="KA188" s="3" t="str">
        <f t="shared" ca="1" si="841"/>
        <v/>
      </c>
      <c r="KB188" s="3" t="e">
        <f t="shared" ca="1" si="819"/>
        <v>#N/A</v>
      </c>
      <c r="KC188" s="3" t="str">
        <f t="shared" ca="1" si="933"/>
        <v xml:space="preserve"> </v>
      </c>
      <c r="KD188" s="3" t="str">
        <f t="shared" ca="1" si="850"/>
        <v/>
      </c>
      <c r="KE188" s="3" t="str">
        <f t="shared" ca="1" si="850"/>
        <v/>
      </c>
      <c r="KF188" s="3" t="str">
        <f t="shared" ca="1" si="850"/>
        <v/>
      </c>
      <c r="KG188" s="3" t="str">
        <f t="shared" ca="1" si="842"/>
        <v/>
      </c>
      <c r="KH188" s="3" t="str">
        <f t="shared" ca="1" si="842"/>
        <v/>
      </c>
      <c r="KI188" s="3" t="str">
        <f t="shared" ca="1" si="842"/>
        <v/>
      </c>
      <c r="KJ188" s="3" t="str">
        <f t="shared" ca="1" si="842"/>
        <v/>
      </c>
      <c r="KK188" s="3" t="e">
        <f t="shared" ca="1" si="820"/>
        <v>#N/A</v>
      </c>
      <c r="KU188" s="3" t="e">
        <f t="shared" si="821"/>
        <v>#NUM!</v>
      </c>
      <c r="KV188" s="3" t="e">
        <f t="shared" si="822"/>
        <v>#NUM!</v>
      </c>
      <c r="KW188" s="3" t="e">
        <f t="shared" ca="1" si="935"/>
        <v>#NUM!</v>
      </c>
      <c r="KX188" s="3" t="e">
        <f t="shared" ca="1" si="860"/>
        <v>#NUM!</v>
      </c>
      <c r="KY188" s="3" t="e">
        <f t="shared" ca="1" si="860"/>
        <v>#NUM!</v>
      </c>
      <c r="KZ188" s="3" t="e">
        <f t="shared" ca="1" si="860"/>
        <v>#NUM!</v>
      </c>
      <c r="LA188" s="3" t="e">
        <f t="shared" ca="1" si="854"/>
        <v>#NUM!</v>
      </c>
      <c r="LB188" s="3" t="e">
        <f t="shared" ca="1" si="854"/>
        <v>#NUM!</v>
      </c>
      <c r="LC188" s="3" t="e">
        <f t="shared" ca="1" si="854"/>
        <v>#NUM!</v>
      </c>
      <c r="LD188" s="3" t="e">
        <f t="shared" ca="1" si="854"/>
        <v>#NUM!</v>
      </c>
      <c r="LE188" s="3" t="e">
        <f t="shared" ca="1" si="855"/>
        <v>#NUM!</v>
      </c>
      <c r="LF188" s="3" t="e">
        <f t="shared" ca="1" si="855"/>
        <v>#NUM!</v>
      </c>
      <c r="LG188" s="3" t="e">
        <f t="shared" ca="1" si="855"/>
        <v>#NUM!</v>
      </c>
      <c r="LH188" s="3" t="e">
        <f t="shared" ca="1" si="855"/>
        <v>#NUM!</v>
      </c>
      <c r="LI188" s="3" t="e">
        <f t="shared" ca="1" si="856"/>
        <v>#NUM!</v>
      </c>
      <c r="LJ188" s="3" t="e">
        <f t="shared" ca="1" si="856"/>
        <v>#NUM!</v>
      </c>
      <c r="LK188" s="3" t="e">
        <f t="shared" ca="1" si="856"/>
        <v>#NUM!</v>
      </c>
      <c r="LL188" s="37" t="e">
        <f t="shared" ca="1" si="913"/>
        <v>#NUM!</v>
      </c>
    </row>
    <row r="189" spans="1:324" s="3" customFormat="1">
      <c r="A189" s="42" t="e">
        <f>IF(D189="","",Data!C197)</f>
        <v>#N/A</v>
      </c>
      <c r="B189" s="5" t="e">
        <f>IF(D189="","",Data!B197)</f>
        <v>#N/A</v>
      </c>
      <c r="C189" s="3">
        <v>181</v>
      </c>
      <c r="D189" s="3" t="e">
        <f>IF(Data!C197="", NA(), Data!C197)</f>
        <v>#N/A</v>
      </c>
      <c r="E189" s="3" t="str">
        <f>IF(Data!C197="", " ", Data!D197)</f>
        <v xml:space="preserve"> </v>
      </c>
      <c r="F189" s="3" t="str">
        <f>IF(E189=" "," ",Data!F$26)</f>
        <v xml:space="preserve"> </v>
      </c>
      <c r="G189" s="3" t="str">
        <f>IF($C189&lt;Data!$F$37,"x"," ")</f>
        <v xml:space="preserve"> </v>
      </c>
      <c r="H189" s="3" t="e">
        <f>IF(I189="",#REF!,I189)</f>
        <v>#N/A</v>
      </c>
      <c r="I189" s="2" t="e">
        <f t="shared" si="697"/>
        <v>#N/A</v>
      </c>
      <c r="J189" s="3" t="str">
        <f>IF(AND(Data!$F$37&lt;&gt;""),IF(AD189=$E189,1,""))</f>
        <v/>
      </c>
      <c r="K189" s="3">
        <f>IF(AND(Data!$F$40&lt;&gt;""),IF(AE189=$E189,2,""))</f>
        <v>2</v>
      </c>
      <c r="L189" s="3" t="str">
        <f>IF(AND(Data!$F$43&lt;&gt;""),IF(AF189=$E189,3,""))</f>
        <v/>
      </c>
      <c r="M189" s="3" t="str">
        <f>IF(AND(Data!$F$46&lt;&gt;""),IF(AG189=$E189,4,""))</f>
        <v/>
      </c>
      <c r="N189" s="3" t="str">
        <f>IF(AND(Data!$F$49&lt;&gt;""),IF(AH189=$E189,5,""))</f>
        <v/>
      </c>
      <c r="O189" s="3" t="str">
        <f>IF(AND(Calc!$LQ$3&lt;&gt;""),IF(AI189=$E189,6,""))</f>
        <v/>
      </c>
      <c r="P189" s="3">
        <f t="shared" si="698"/>
        <v>2</v>
      </c>
      <c r="Q189" s="3">
        <f t="shared" si="699"/>
        <v>2</v>
      </c>
      <c r="R189" s="3" t="str">
        <f t="shared" si="700"/>
        <v/>
      </c>
      <c r="S189" s="3" t="str">
        <f t="shared" si="701"/>
        <v/>
      </c>
      <c r="T189" s="3" t="str">
        <f t="shared" si="702"/>
        <v/>
      </c>
      <c r="U189" s="3">
        <f t="shared" si="703"/>
        <v>2</v>
      </c>
      <c r="V189" s="3">
        <f t="shared" si="704"/>
        <v>2</v>
      </c>
      <c r="W189" s="3" t="str">
        <f t="shared" si="705"/>
        <v/>
      </c>
      <c r="X189" s="3" t="str">
        <f t="shared" si="706"/>
        <v/>
      </c>
      <c r="Y189" s="3">
        <f t="shared" si="707"/>
        <v>2</v>
      </c>
      <c r="Z189" s="3">
        <f t="shared" si="708"/>
        <v>2</v>
      </c>
      <c r="AA189" s="3" t="str">
        <f t="shared" si="709"/>
        <v/>
      </c>
      <c r="AB189" s="3">
        <f t="shared" si="710"/>
        <v>2</v>
      </c>
      <c r="AC189" s="49">
        <f t="shared" si="711"/>
        <v>2</v>
      </c>
      <c r="AD189" s="3" t="str">
        <f>IF($C189&lt;Data!$F$37,E189,"")</f>
        <v/>
      </c>
      <c r="AE189" s="3" t="str">
        <f>IF(AND($C189&gt;=Data!$F$37),IF($C189&lt;Data!$F$40,E189,""))</f>
        <v xml:space="preserve"> </v>
      </c>
      <c r="AF189" s="3" t="b">
        <f>IF(AND($C189&gt;=Data!$F$40),IF($C189&lt;Data!$F$43,E189,""))</f>
        <v>0</v>
      </c>
      <c r="AG189" s="3" t="b">
        <f>IF(AND($C189&gt;=Data!$F$43),IF($C189&lt;Data!$F$46,E189,""))</f>
        <v>0</v>
      </c>
      <c r="AH189" s="3" t="b">
        <f>IF(AND($C189&gt;=Data!$F$46),IF($C189&lt;Data!$F$49,E189,""))</f>
        <v>0</v>
      </c>
      <c r="AI189" s="3" t="b">
        <f>IF(AND($C189&gt;=Data!$F$49),IF($C189&lt;=Calc!$LQ$3,E189,""))</f>
        <v>0</v>
      </c>
      <c r="AJ189" s="3" t="str">
        <f t="shared" si="863"/>
        <v xml:space="preserve"> </v>
      </c>
      <c r="AK189" s="3" t="str">
        <f t="shared" si="644"/>
        <v/>
      </c>
      <c r="AL189" s="3" t="e">
        <f t="shared" si="712"/>
        <v>#NUM!</v>
      </c>
      <c r="AM189" s="3" t="str">
        <f t="shared" si="713"/>
        <v/>
      </c>
      <c r="AN189" s="3" t="str">
        <f t="shared" si="714"/>
        <v/>
      </c>
      <c r="AO189" s="3" t="str">
        <f t="shared" si="715"/>
        <v/>
      </c>
      <c r="AP189" s="3" t="str">
        <f t="shared" si="716"/>
        <v/>
      </c>
      <c r="AQ189" s="3" t="e">
        <f t="shared" si="926"/>
        <v>#NUM!</v>
      </c>
      <c r="AR189" s="3" t="e">
        <f t="shared" si="927"/>
        <v>#NUM!</v>
      </c>
      <c r="AS189" s="3" t="str">
        <f t="shared" si="928"/>
        <v/>
      </c>
      <c r="AT189" s="3" t="str">
        <f t="shared" si="717"/>
        <v/>
      </c>
      <c r="AU189" s="3" t="str">
        <f t="shared" si="718"/>
        <v/>
      </c>
      <c r="AV189" s="3" t="e">
        <f t="shared" si="719"/>
        <v>#NUM!</v>
      </c>
      <c r="AW189" s="3" t="e">
        <f t="shared" si="720"/>
        <v>#NUM!</v>
      </c>
      <c r="AX189" s="3" t="str">
        <f t="shared" si="721"/>
        <v/>
      </c>
      <c r="AY189" s="3" t="str">
        <f t="shared" si="722"/>
        <v/>
      </c>
      <c r="AZ189" s="3" t="e">
        <f t="shared" si="723"/>
        <v>#NUM!</v>
      </c>
      <c r="BA189" s="3" t="e">
        <f t="shared" si="724"/>
        <v>#NUM!</v>
      </c>
      <c r="BB189" s="3" t="str">
        <f t="shared" si="725"/>
        <v/>
      </c>
      <c r="BC189" s="3" t="e">
        <f t="shared" si="726"/>
        <v>#NUM!</v>
      </c>
      <c r="BD189" s="3" t="e">
        <f t="shared" si="727"/>
        <v>#NUM!</v>
      </c>
      <c r="BE189" s="3" t="e">
        <f t="shared" si="728"/>
        <v>#NUM!</v>
      </c>
      <c r="BF189" s="9" t="e">
        <f t="shared" si="864"/>
        <v>#N/A</v>
      </c>
      <c r="BG189" s="3" t="e">
        <f t="shared" si="865"/>
        <v>#N/A</v>
      </c>
      <c r="BH189" s="3" t="e">
        <f t="shared" si="936"/>
        <v>#N/A</v>
      </c>
      <c r="BI189" s="3" t="e">
        <f t="shared" si="729"/>
        <v>#NUM!</v>
      </c>
      <c r="BJ189" s="44" t="str">
        <f t="shared" si="730"/>
        <v/>
      </c>
      <c r="BK189" s="52">
        <f t="shared" si="866"/>
        <v>2</v>
      </c>
      <c r="BL189" s="52" t="str">
        <f t="shared" ca="1" si="929"/>
        <v xml:space="preserve"> </v>
      </c>
      <c r="BM189" s="52" t="str">
        <f t="shared" ca="1" si="836"/>
        <v xml:space="preserve"> </v>
      </c>
      <c r="BN189" s="52" t="str">
        <f t="shared" ca="1" si="836"/>
        <v xml:space="preserve"> </v>
      </c>
      <c r="BO189" s="52" t="str">
        <f t="shared" ca="1" si="836"/>
        <v xml:space="preserve"> </v>
      </c>
      <c r="BP189" s="52" t="str">
        <f t="shared" ca="1" si="831"/>
        <v xml:space="preserve"> </v>
      </c>
      <c r="BQ189" s="52" t="str">
        <f t="shared" ca="1" si="831"/>
        <v xml:space="preserve"> </v>
      </c>
      <c r="BR189" s="52" t="e">
        <f t="shared" ca="1" si="867"/>
        <v>#N/A</v>
      </c>
      <c r="BS189" s="52"/>
      <c r="BT189" s="3" t="str">
        <f t="shared" si="868"/>
        <v/>
      </c>
      <c r="BU189" s="3">
        <f t="shared" si="869"/>
        <v>0</v>
      </c>
      <c r="BV189" s="3">
        <f t="shared" si="731"/>
        <v>1</v>
      </c>
      <c r="BW189" s="3">
        <f t="shared" si="914"/>
        <v>0</v>
      </c>
      <c r="BX189" s="3" t="str">
        <f t="shared" ca="1" si="870"/>
        <v xml:space="preserve"> </v>
      </c>
      <c r="BY189" s="3" t="str">
        <f t="shared" ca="1" si="837"/>
        <v/>
      </c>
      <c r="BZ189" s="3" t="str">
        <f t="shared" ca="1" si="837"/>
        <v/>
      </c>
      <c r="CA189" s="3" t="str">
        <f t="shared" ca="1" si="837"/>
        <v/>
      </c>
      <c r="CB189" s="3" t="str">
        <f t="shared" ca="1" si="832"/>
        <v/>
      </c>
      <c r="CC189" s="3" t="str">
        <f t="shared" ca="1" si="832"/>
        <v/>
      </c>
      <c r="CD189" s="3" t="str">
        <f t="shared" ca="1" si="652"/>
        <v/>
      </c>
      <c r="CE189" s="3" t="str">
        <f t="shared" ca="1" si="871"/>
        <v/>
      </c>
      <c r="CF189" s="3" t="str">
        <f t="shared" si="872"/>
        <v/>
      </c>
      <c r="CG189" s="37" t="e">
        <f t="shared" ca="1" si="873"/>
        <v>#N/A</v>
      </c>
      <c r="CH189" s="3" t="str">
        <f t="shared" si="874"/>
        <v/>
      </c>
      <c r="CI189" s="3">
        <f t="shared" si="733"/>
        <v>0</v>
      </c>
      <c r="CJ189" s="3">
        <f t="shared" si="823"/>
        <v>1</v>
      </c>
      <c r="CK189" s="3">
        <f t="shared" si="915"/>
        <v>0</v>
      </c>
      <c r="CL189" s="3" t="str">
        <f t="shared" ca="1" si="875"/>
        <v xml:space="preserve"> </v>
      </c>
      <c r="CM189" s="3" t="str">
        <f t="shared" ca="1" si="838"/>
        <v/>
      </c>
      <c r="CN189" s="3" t="str">
        <f t="shared" ca="1" si="838"/>
        <v/>
      </c>
      <c r="CO189" s="3" t="str">
        <f t="shared" ca="1" si="838"/>
        <v/>
      </c>
      <c r="CP189" s="3" t="str">
        <f t="shared" ca="1" si="833"/>
        <v/>
      </c>
      <c r="CQ189" s="3" t="str">
        <f t="shared" ca="1" si="833"/>
        <v/>
      </c>
      <c r="CR189" s="3" t="str">
        <f t="shared" ca="1" si="735"/>
        <v/>
      </c>
      <c r="CS189" s="3" t="str">
        <f t="shared" ca="1" si="876"/>
        <v/>
      </c>
      <c r="CT189" s="3" t="str">
        <f t="shared" si="736"/>
        <v/>
      </c>
      <c r="CU189" s="37" t="e">
        <f t="shared" ca="1" si="737"/>
        <v>#N/A</v>
      </c>
      <c r="CW189" s="3" t="str">
        <f t="shared" ca="1" si="916"/>
        <v/>
      </c>
      <c r="CX189" s="3">
        <f t="shared" ca="1" si="824"/>
        <v>0</v>
      </c>
      <c r="CY189" s="2">
        <f t="shared" ca="1" si="739"/>
        <v>0</v>
      </c>
      <c r="CZ189" s="3" t="str">
        <f t="shared" ca="1" si="877"/>
        <v/>
      </c>
      <c r="DA189" s="3" t="str">
        <f t="shared" ca="1" si="878"/>
        <v/>
      </c>
      <c r="DB189" s="3" t="str">
        <f t="shared" ca="1" si="879"/>
        <v/>
      </c>
      <c r="DC189" s="3" t="str">
        <f t="shared" ca="1" si="880"/>
        <v/>
      </c>
      <c r="DD189" s="37" t="e">
        <f t="shared" ca="1" si="881"/>
        <v>#N/A</v>
      </c>
      <c r="DE189" s="3" t="str">
        <f t="shared" ca="1" si="917"/>
        <v/>
      </c>
      <c r="DF189" s="3">
        <f t="shared" ca="1" si="825"/>
        <v>0</v>
      </c>
      <c r="DG189" s="2">
        <f t="shared" ca="1" si="741"/>
        <v>0</v>
      </c>
      <c r="DH189" s="3" t="str">
        <f t="shared" ca="1" si="882"/>
        <v/>
      </c>
      <c r="DI189" s="3" t="str">
        <f t="shared" ca="1" si="862"/>
        <v/>
      </c>
      <c r="DJ189" s="3" t="str">
        <f t="shared" ca="1" si="883"/>
        <v/>
      </c>
      <c r="DK189" s="3" t="str">
        <f t="shared" ca="1" si="742"/>
        <v/>
      </c>
      <c r="DL189" s="37" t="e">
        <f t="shared" ca="1" si="884"/>
        <v>#N/A</v>
      </c>
      <c r="DN189" s="2" t="str">
        <f t="shared" si="667"/>
        <v xml:space="preserve"> </v>
      </c>
      <c r="DO189" s="3" t="str">
        <f t="shared" si="743"/>
        <v xml:space="preserve"> </v>
      </c>
      <c r="DP189" s="3" t="str">
        <f t="shared" si="744"/>
        <v xml:space="preserve"> </v>
      </c>
      <c r="DT189" s="37" t="e">
        <f t="shared" si="885"/>
        <v>#N/A</v>
      </c>
      <c r="DU189" s="7">
        <v>182</v>
      </c>
      <c r="DV189" s="7">
        <v>77</v>
      </c>
      <c r="DW189" s="7">
        <v>105</v>
      </c>
      <c r="DX189" s="7"/>
      <c r="DY189" s="7" t="e">
        <f t="shared" si="886"/>
        <v>#NUM!</v>
      </c>
      <c r="DZ189" s="7" t="e">
        <f t="shared" si="887"/>
        <v>#NUM!</v>
      </c>
      <c r="EA189" s="7" t="e">
        <f t="shared" si="888"/>
        <v>#NUM!</v>
      </c>
      <c r="EB189" s="7" t="e">
        <f t="shared" si="918"/>
        <v>#NUM!</v>
      </c>
      <c r="EC189" s="3" t="e">
        <f t="shared" si="889"/>
        <v>#NUM!</v>
      </c>
      <c r="ED189" s="3" t="str">
        <f t="shared" si="746"/>
        <v/>
      </c>
      <c r="EE189" s="3" t="e">
        <f t="shared" si="747"/>
        <v>#DIV/0!</v>
      </c>
      <c r="EF189" s="3" t="str">
        <f t="shared" si="748"/>
        <v/>
      </c>
      <c r="EG189" s="3" t="str">
        <f t="shared" si="749"/>
        <v/>
      </c>
      <c r="EH189" s="3" t="str">
        <f t="shared" si="750"/>
        <v/>
      </c>
      <c r="EI189" s="3" t="str">
        <f t="shared" si="751"/>
        <v/>
      </c>
      <c r="EJ189" s="3" t="e">
        <f t="shared" si="752"/>
        <v>#DIV/0!</v>
      </c>
      <c r="EK189" s="3" t="e">
        <f t="shared" si="753"/>
        <v>#DIV/0!</v>
      </c>
      <c r="EL189" s="3" t="str">
        <f t="shared" si="754"/>
        <v/>
      </c>
      <c r="EM189" s="3" t="str">
        <f t="shared" si="755"/>
        <v/>
      </c>
      <c r="EN189" s="3" t="str">
        <f t="shared" si="756"/>
        <v/>
      </c>
      <c r="EO189" s="3" t="e">
        <f t="shared" si="757"/>
        <v>#DIV/0!</v>
      </c>
      <c r="EP189" s="3" t="e">
        <f t="shared" si="758"/>
        <v>#DIV/0!</v>
      </c>
      <c r="EQ189" s="3" t="str">
        <f t="shared" si="759"/>
        <v/>
      </c>
      <c r="ER189" s="3" t="str">
        <f t="shared" si="760"/>
        <v/>
      </c>
      <c r="ES189" s="3" t="e">
        <f t="shared" si="761"/>
        <v>#DIV/0!</v>
      </c>
      <c r="ET189" s="3" t="e">
        <f t="shared" si="762"/>
        <v>#DIV/0!</v>
      </c>
      <c r="EU189" s="3" t="str">
        <f t="shared" si="763"/>
        <v/>
      </c>
      <c r="EV189" s="3" t="e">
        <f t="shared" si="764"/>
        <v>#DIV/0!</v>
      </c>
      <c r="EW189" s="3" t="e">
        <f t="shared" si="765"/>
        <v>#DIV/0!</v>
      </c>
      <c r="EX189" s="3" t="e">
        <f t="shared" si="766"/>
        <v>#NUM!</v>
      </c>
      <c r="EZ189" s="40">
        <f t="shared" si="890"/>
        <v>1</v>
      </c>
      <c r="FA189" s="9" t="e">
        <f t="shared" si="891"/>
        <v>#NUM!</v>
      </c>
      <c r="FB189" s="9" t="e">
        <f t="shared" si="892"/>
        <v>#N/A</v>
      </c>
      <c r="FC189" s="9" t="e">
        <f t="shared" si="893"/>
        <v>#N/A</v>
      </c>
      <c r="FD189" s="9" t="e">
        <f t="shared" si="894"/>
        <v>#N/A</v>
      </c>
      <c r="FE189" s="3" t="e">
        <f t="shared" si="767"/>
        <v>#NUM!</v>
      </c>
      <c r="FG189" s="3" t="str">
        <f t="shared" si="768"/>
        <v/>
      </c>
      <c r="FH189" s="3" t="e">
        <f t="shared" si="769"/>
        <v>#DIV/0!</v>
      </c>
      <c r="FI189" s="3" t="str">
        <f t="shared" si="770"/>
        <v/>
      </c>
      <c r="FJ189" s="3" t="str">
        <f t="shared" si="771"/>
        <v/>
      </c>
      <c r="FK189" s="3" t="str">
        <f t="shared" si="772"/>
        <v/>
      </c>
      <c r="FL189" s="3" t="str">
        <f t="shared" si="773"/>
        <v/>
      </c>
      <c r="FM189" s="3" t="e">
        <f t="shared" si="774"/>
        <v>#DIV/0!</v>
      </c>
      <c r="FN189" s="3" t="e">
        <f t="shared" si="775"/>
        <v>#DIV/0!</v>
      </c>
      <c r="FO189" s="3" t="str">
        <f t="shared" si="776"/>
        <v/>
      </c>
      <c r="FP189" s="3" t="str">
        <f t="shared" si="777"/>
        <v/>
      </c>
      <c r="FQ189" s="3" t="str">
        <f t="shared" si="778"/>
        <v/>
      </c>
      <c r="FR189" s="3" t="e">
        <f t="shared" si="779"/>
        <v>#DIV/0!</v>
      </c>
      <c r="FS189" s="3" t="e">
        <f t="shared" si="780"/>
        <v>#DIV/0!</v>
      </c>
      <c r="FT189" s="3" t="str">
        <f t="shared" si="781"/>
        <v/>
      </c>
      <c r="FU189" s="3" t="str">
        <f t="shared" si="782"/>
        <v/>
      </c>
      <c r="FV189" s="3" t="e">
        <f t="shared" si="783"/>
        <v>#DIV/0!</v>
      </c>
      <c r="FW189" s="3" t="e">
        <f t="shared" si="784"/>
        <v>#DIV/0!</v>
      </c>
      <c r="FX189" s="3" t="str">
        <f t="shared" si="785"/>
        <v/>
      </c>
      <c r="FY189" s="3" t="e">
        <f t="shared" si="786"/>
        <v>#DIV/0!</v>
      </c>
      <c r="FZ189" s="3" t="e">
        <f t="shared" si="787"/>
        <v>#DIV/0!</v>
      </c>
      <c r="GA189" s="3" t="e">
        <f t="shared" si="788"/>
        <v>#NUM!</v>
      </c>
      <c r="GB189" s="3" t="str">
        <f t="shared" si="789"/>
        <v/>
      </c>
      <c r="GC189" s="3" t="str">
        <f t="shared" si="790"/>
        <v/>
      </c>
      <c r="GD189" s="3" t="str">
        <f t="shared" si="791"/>
        <v/>
      </c>
      <c r="GE189" s="3" t="str">
        <f t="shared" si="792"/>
        <v/>
      </c>
      <c r="GF189" s="3" t="str">
        <f t="shared" si="793"/>
        <v/>
      </c>
      <c r="GG189" s="3" t="str">
        <f t="shared" si="794"/>
        <v/>
      </c>
      <c r="GI189" s="9" t="str">
        <f t="shared" si="826"/>
        <v/>
      </c>
      <c r="GJ189" s="9" t="str">
        <f t="shared" si="919"/>
        <v/>
      </c>
      <c r="GK189" s="9" t="str">
        <f t="shared" si="920"/>
        <v/>
      </c>
      <c r="GL189" s="41" t="e">
        <f t="shared" si="797"/>
        <v>#DIV/0!</v>
      </c>
      <c r="GM189" s="41" t="e">
        <f t="shared" si="798"/>
        <v>#DIV/0!</v>
      </c>
      <c r="GN189" s="41" t="e">
        <f t="shared" si="895"/>
        <v>#N/A</v>
      </c>
      <c r="GO189" s="41" t="e">
        <f t="shared" si="896"/>
        <v>#N/A</v>
      </c>
      <c r="GP189" s="3" t="e">
        <f t="shared" si="799"/>
        <v>#NUM!</v>
      </c>
      <c r="GQ189" s="55" t="e">
        <f t="shared" si="897"/>
        <v>#NUM!</v>
      </c>
      <c r="GR189" s="55" t="e">
        <f t="shared" si="898"/>
        <v>#NUM!</v>
      </c>
      <c r="GS189" s="3" t="e">
        <f t="shared" si="899"/>
        <v>#NUM!</v>
      </c>
      <c r="GT189" s="3" t="e">
        <f t="shared" si="900"/>
        <v>#NUM!</v>
      </c>
      <c r="GU189" s="3" t="e">
        <f t="shared" si="901"/>
        <v>#NUM!</v>
      </c>
      <c r="GV189" s="3" t="e">
        <f t="shared" si="902"/>
        <v>#NUM!</v>
      </c>
      <c r="GX189" s="37" t="e">
        <f t="shared" si="903"/>
        <v>#NUM!</v>
      </c>
      <c r="GZ189" s="3" t="e">
        <f t="shared" si="904"/>
        <v>#NUM!</v>
      </c>
      <c r="HA189" s="3" t="e">
        <f t="shared" ca="1" si="924"/>
        <v>#NUM!</v>
      </c>
      <c r="HB189" s="2" t="e">
        <f t="shared" ca="1" si="830"/>
        <v>#NUM!</v>
      </c>
      <c r="HC189" s="2" t="e">
        <f t="shared" ca="1" si="834"/>
        <v>#NUM!</v>
      </c>
      <c r="HD189" s="39" t="e">
        <f t="shared" ca="1" si="800"/>
        <v>#NUM!</v>
      </c>
      <c r="HF189" s="3" t="str">
        <f t="shared" si="905"/>
        <v/>
      </c>
      <c r="HG189" s="3" t="str">
        <f t="shared" si="906"/>
        <v/>
      </c>
      <c r="HH189" s="3" t="str">
        <f t="shared" ca="1" si="930"/>
        <v xml:space="preserve"> </v>
      </c>
      <c r="HI189" s="3" t="str">
        <f t="shared" ca="1" si="844"/>
        <v/>
      </c>
      <c r="HJ189" s="3" t="str">
        <f t="shared" ca="1" si="844"/>
        <v/>
      </c>
      <c r="HK189" s="3" t="str">
        <f t="shared" ca="1" si="844"/>
        <v/>
      </c>
      <c r="HL189" s="3" t="str">
        <f t="shared" ca="1" si="839"/>
        <v/>
      </c>
      <c r="HM189" s="3" t="str">
        <f t="shared" ca="1" si="839"/>
        <v/>
      </c>
      <c r="HN189" s="3" t="str">
        <f t="shared" ca="1" si="839"/>
        <v/>
      </c>
      <c r="HO189" s="3" t="str">
        <f t="shared" ca="1" si="839"/>
        <v/>
      </c>
      <c r="HP189" s="37" t="e">
        <f t="shared" ca="1" si="907"/>
        <v>#N/A</v>
      </c>
      <c r="HQ189" s="3" t="str">
        <f t="shared" ca="1" si="931"/>
        <v xml:space="preserve"> </v>
      </c>
      <c r="HR189" s="3" t="str">
        <f t="shared" ca="1" si="846"/>
        <v/>
      </c>
      <c r="HS189" s="3" t="str">
        <f t="shared" ca="1" si="846"/>
        <v/>
      </c>
      <c r="HT189" s="3" t="str">
        <f t="shared" ca="1" si="846"/>
        <v/>
      </c>
      <c r="HU189" s="3" t="str">
        <f t="shared" ca="1" si="840"/>
        <v/>
      </c>
      <c r="HV189" s="3" t="str">
        <f t="shared" ca="1" si="840"/>
        <v/>
      </c>
      <c r="HW189" s="3" t="str">
        <f t="shared" ca="1" si="840"/>
        <v/>
      </c>
      <c r="HX189" s="3" t="str">
        <f t="shared" ca="1" si="840"/>
        <v/>
      </c>
      <c r="HY189" s="37" t="e">
        <f t="shared" ca="1" si="908"/>
        <v>#N/A</v>
      </c>
      <c r="IA189" s="3" t="e">
        <f t="shared" ca="1" si="921"/>
        <v>#NUM!</v>
      </c>
      <c r="IB189" s="3" t="e">
        <f t="shared" ca="1" si="828"/>
        <v>#NUM!</v>
      </c>
      <c r="IC189" s="2" t="e">
        <f t="shared" ca="1" si="802"/>
        <v>#NUM!</v>
      </c>
      <c r="ID189" s="37" t="e">
        <f t="shared" ca="1" si="909"/>
        <v>#NUM!</v>
      </c>
      <c r="IE189" s="3" t="e">
        <f t="shared" ca="1" si="922"/>
        <v>#NUM!</v>
      </c>
      <c r="IF189" s="3" t="e">
        <f t="shared" ca="1" si="923"/>
        <v>#NUM!</v>
      </c>
      <c r="IG189" s="2" t="e">
        <f t="shared" ca="1" si="805"/>
        <v>#NUM!</v>
      </c>
      <c r="IH189" s="37" t="e">
        <f t="shared" ca="1" si="910"/>
        <v>#NUM!</v>
      </c>
      <c r="II189" s="3" t="e">
        <f t="shared" si="806"/>
        <v>#N/A</v>
      </c>
      <c r="IJ189" s="3" t="e">
        <f t="shared" si="807"/>
        <v>#N/A</v>
      </c>
      <c r="IK189" s="3" t="e">
        <f t="shared" ca="1" si="934"/>
        <v>#N/A</v>
      </c>
      <c r="IL189" s="3" t="e">
        <f t="shared" ca="1" si="858"/>
        <v>#N/A</v>
      </c>
      <c r="IM189" s="3" t="e">
        <f t="shared" ca="1" si="858"/>
        <v>#N/A</v>
      </c>
      <c r="IN189" s="3" t="e">
        <f t="shared" ca="1" si="858"/>
        <v>#N/A</v>
      </c>
      <c r="IO189" s="3" t="e">
        <f t="shared" ca="1" si="851"/>
        <v>#N/A</v>
      </c>
      <c r="IP189" s="3" t="e">
        <f t="shared" ca="1" si="851"/>
        <v>#N/A</v>
      </c>
      <c r="IQ189" s="3" t="e">
        <f t="shared" ca="1" si="851"/>
        <v>#N/A</v>
      </c>
      <c r="IR189" s="3" t="e">
        <f t="shared" ca="1" si="851"/>
        <v>#N/A</v>
      </c>
      <c r="IS189" s="3" t="e">
        <f t="shared" ca="1" si="852"/>
        <v>#N/A</v>
      </c>
      <c r="IT189" s="3" t="e">
        <f t="shared" ca="1" si="852"/>
        <v>#N/A</v>
      </c>
      <c r="IU189" s="3" t="e">
        <f t="shared" ca="1" si="852"/>
        <v>#N/A</v>
      </c>
      <c r="IV189" s="3" t="e">
        <f t="shared" ca="1" si="852"/>
        <v>#N/A</v>
      </c>
      <c r="IW189" s="3" t="e">
        <f t="shared" ca="1" si="853"/>
        <v>#N/A</v>
      </c>
      <c r="IX189" s="3" t="e">
        <f t="shared" ca="1" si="853"/>
        <v>#N/A</v>
      </c>
      <c r="IY189" s="3" t="e">
        <f t="shared" ca="1" si="853"/>
        <v>#N/A</v>
      </c>
      <c r="IZ189" s="37" t="e">
        <f t="shared" ca="1" si="911"/>
        <v>#N/A</v>
      </c>
      <c r="JB189" s="3" t="str">
        <f t="shared" si="808"/>
        <v/>
      </c>
      <c r="JC189" s="55" t="e">
        <f t="shared" si="912"/>
        <v>#NUM!</v>
      </c>
      <c r="JD189" s="41" t="e">
        <f t="shared" si="809"/>
        <v>#NUM!</v>
      </c>
      <c r="JE189" s="41" t="e">
        <f t="shared" si="810"/>
        <v>#NUM!</v>
      </c>
      <c r="JF189" s="3" t="e">
        <f t="shared" si="811"/>
        <v>#NUM!</v>
      </c>
      <c r="JG189" s="41" t="e">
        <f t="shared" si="812"/>
        <v>#NUM!</v>
      </c>
      <c r="JH189" s="41" t="e">
        <f t="shared" si="813"/>
        <v>#NUM!</v>
      </c>
      <c r="JJ189" s="37" t="e">
        <f t="shared" si="814"/>
        <v>#NUM!</v>
      </c>
      <c r="JL189" s="3" t="e">
        <f t="shared" si="815"/>
        <v>#NUM!</v>
      </c>
      <c r="JM189" s="3" t="e">
        <f t="shared" ca="1" si="925"/>
        <v>#NUM!</v>
      </c>
      <c r="JP189" s="37" t="e">
        <f t="shared" ca="1" si="816"/>
        <v>#NUM!</v>
      </c>
      <c r="JR189" s="37" t="str">
        <f t="shared" si="817"/>
        <v/>
      </c>
      <c r="JS189" s="3" t="str">
        <f t="shared" si="818"/>
        <v/>
      </c>
      <c r="JT189" s="3" t="str">
        <f t="shared" ca="1" si="932"/>
        <v xml:space="preserve"> </v>
      </c>
      <c r="JU189" s="3" t="str">
        <f t="shared" ca="1" si="848"/>
        <v/>
      </c>
      <c r="JV189" s="3" t="str">
        <f t="shared" ca="1" si="848"/>
        <v/>
      </c>
      <c r="JW189" s="3" t="str">
        <f t="shared" ca="1" si="848"/>
        <v/>
      </c>
      <c r="JX189" s="3" t="str">
        <f t="shared" ca="1" si="841"/>
        <v/>
      </c>
      <c r="JY189" s="3" t="str">
        <f t="shared" ca="1" si="841"/>
        <v/>
      </c>
      <c r="JZ189" s="3" t="str">
        <f t="shared" ca="1" si="841"/>
        <v/>
      </c>
      <c r="KA189" s="3" t="str">
        <f t="shared" ca="1" si="841"/>
        <v/>
      </c>
      <c r="KB189" s="3" t="e">
        <f t="shared" ca="1" si="819"/>
        <v>#N/A</v>
      </c>
      <c r="KC189" s="3" t="str">
        <f t="shared" ca="1" si="933"/>
        <v xml:space="preserve"> </v>
      </c>
      <c r="KD189" s="3" t="str">
        <f t="shared" ca="1" si="850"/>
        <v/>
      </c>
      <c r="KE189" s="3" t="str">
        <f t="shared" ca="1" si="850"/>
        <v/>
      </c>
      <c r="KF189" s="3" t="str">
        <f t="shared" ca="1" si="850"/>
        <v/>
      </c>
      <c r="KG189" s="3" t="str">
        <f t="shared" ca="1" si="842"/>
        <v/>
      </c>
      <c r="KH189" s="3" t="str">
        <f t="shared" ca="1" si="842"/>
        <v/>
      </c>
      <c r="KI189" s="3" t="str">
        <f t="shared" ca="1" si="842"/>
        <v/>
      </c>
      <c r="KJ189" s="3" t="str">
        <f t="shared" ca="1" si="842"/>
        <v/>
      </c>
      <c r="KK189" s="3" t="e">
        <f t="shared" ca="1" si="820"/>
        <v>#N/A</v>
      </c>
      <c r="KU189" s="3" t="e">
        <f t="shared" si="821"/>
        <v>#NUM!</v>
      </c>
      <c r="KV189" s="3" t="e">
        <f t="shared" si="822"/>
        <v>#NUM!</v>
      </c>
      <c r="KW189" s="3" t="e">
        <f t="shared" ca="1" si="935"/>
        <v>#NUM!</v>
      </c>
      <c r="KX189" s="3" t="e">
        <f t="shared" ca="1" si="860"/>
        <v>#NUM!</v>
      </c>
      <c r="KY189" s="3" t="e">
        <f t="shared" ca="1" si="860"/>
        <v>#NUM!</v>
      </c>
      <c r="KZ189" s="3" t="e">
        <f t="shared" ca="1" si="860"/>
        <v>#NUM!</v>
      </c>
      <c r="LA189" s="3" t="e">
        <f t="shared" ca="1" si="854"/>
        <v>#NUM!</v>
      </c>
      <c r="LB189" s="3" t="e">
        <f t="shared" ca="1" si="854"/>
        <v>#NUM!</v>
      </c>
      <c r="LC189" s="3" t="e">
        <f t="shared" ca="1" si="854"/>
        <v>#NUM!</v>
      </c>
      <c r="LD189" s="3" t="e">
        <f t="shared" ca="1" si="854"/>
        <v>#NUM!</v>
      </c>
      <c r="LE189" s="3" t="e">
        <f t="shared" ca="1" si="855"/>
        <v>#NUM!</v>
      </c>
      <c r="LF189" s="3" t="e">
        <f t="shared" ca="1" si="855"/>
        <v>#NUM!</v>
      </c>
      <c r="LG189" s="3" t="e">
        <f t="shared" ca="1" si="855"/>
        <v>#NUM!</v>
      </c>
      <c r="LH189" s="3" t="e">
        <f t="shared" ca="1" si="855"/>
        <v>#NUM!</v>
      </c>
      <c r="LI189" s="3" t="e">
        <f t="shared" ca="1" si="856"/>
        <v>#NUM!</v>
      </c>
      <c r="LJ189" s="3" t="e">
        <f t="shared" ca="1" si="856"/>
        <v>#NUM!</v>
      </c>
      <c r="LK189" s="3" t="e">
        <f t="shared" ca="1" si="856"/>
        <v>#NUM!</v>
      </c>
      <c r="LL189" s="37" t="e">
        <f t="shared" ca="1" si="913"/>
        <v>#NUM!</v>
      </c>
    </row>
    <row r="190" spans="1:324" s="3" customFormat="1">
      <c r="A190" s="42" t="e">
        <f>IF(D190="","",Data!C198)</f>
        <v>#N/A</v>
      </c>
      <c r="B190" s="5" t="e">
        <f>IF(D190="","",Data!B198)</f>
        <v>#N/A</v>
      </c>
      <c r="C190" s="3">
        <v>182</v>
      </c>
      <c r="D190" s="3" t="e">
        <f>IF(Data!C198="", NA(), Data!C198)</f>
        <v>#N/A</v>
      </c>
      <c r="E190" s="3" t="str">
        <f>IF(Data!C198="", " ", Data!D198)</f>
        <v xml:space="preserve"> </v>
      </c>
      <c r="F190" s="3" t="str">
        <f>IF(E190=" "," ",Data!F$26)</f>
        <v xml:space="preserve"> </v>
      </c>
      <c r="G190" s="3" t="str">
        <f>IF($C190&lt;Data!$F$37,"x"," ")</f>
        <v xml:space="preserve"> </v>
      </c>
      <c r="H190" s="3" t="e">
        <f>IF(I190="",#REF!,I190)</f>
        <v>#N/A</v>
      </c>
      <c r="I190" s="2" t="e">
        <f t="shared" si="697"/>
        <v>#N/A</v>
      </c>
      <c r="J190" s="3" t="str">
        <f>IF(AND(Data!$F$37&lt;&gt;""),IF(AD190=$E190,1,""))</f>
        <v/>
      </c>
      <c r="K190" s="3">
        <f>IF(AND(Data!$F$40&lt;&gt;""),IF(AE190=$E190,2,""))</f>
        <v>2</v>
      </c>
      <c r="L190" s="3" t="str">
        <f>IF(AND(Data!$F$43&lt;&gt;""),IF(AF190=$E190,3,""))</f>
        <v/>
      </c>
      <c r="M190" s="3" t="str">
        <f>IF(AND(Data!$F$46&lt;&gt;""),IF(AG190=$E190,4,""))</f>
        <v/>
      </c>
      <c r="N190" s="3" t="str">
        <f>IF(AND(Data!$F$49&lt;&gt;""),IF(AH190=$E190,5,""))</f>
        <v/>
      </c>
      <c r="O190" s="3" t="str">
        <f>IF(AND(Calc!$LQ$3&lt;&gt;""),IF(AI190=$E190,6,""))</f>
        <v/>
      </c>
      <c r="P190" s="3">
        <f t="shared" si="698"/>
        <v>2</v>
      </c>
      <c r="Q190" s="3">
        <f t="shared" si="699"/>
        <v>2</v>
      </c>
      <c r="R190" s="3" t="str">
        <f t="shared" si="700"/>
        <v/>
      </c>
      <c r="S190" s="3" t="str">
        <f t="shared" si="701"/>
        <v/>
      </c>
      <c r="T190" s="3" t="str">
        <f t="shared" si="702"/>
        <v/>
      </c>
      <c r="U190" s="3">
        <f t="shared" si="703"/>
        <v>2</v>
      </c>
      <c r="V190" s="3">
        <f t="shared" si="704"/>
        <v>2</v>
      </c>
      <c r="W190" s="3" t="str">
        <f t="shared" si="705"/>
        <v/>
      </c>
      <c r="X190" s="3" t="str">
        <f t="shared" si="706"/>
        <v/>
      </c>
      <c r="Y190" s="3">
        <f t="shared" si="707"/>
        <v>2</v>
      </c>
      <c r="Z190" s="3">
        <f t="shared" si="708"/>
        <v>2</v>
      </c>
      <c r="AA190" s="3" t="str">
        <f t="shared" si="709"/>
        <v/>
      </c>
      <c r="AB190" s="3">
        <f t="shared" si="710"/>
        <v>2</v>
      </c>
      <c r="AC190" s="49">
        <f t="shared" si="711"/>
        <v>2</v>
      </c>
      <c r="AD190" s="3" t="str">
        <f>IF($C190&lt;Data!$F$37,E190,"")</f>
        <v/>
      </c>
      <c r="AE190" s="3" t="str">
        <f>IF(AND($C190&gt;=Data!$F$37),IF($C190&lt;Data!$F$40,E190,""))</f>
        <v xml:space="preserve"> </v>
      </c>
      <c r="AF190" s="3" t="b">
        <f>IF(AND($C190&gt;=Data!$F$40),IF($C190&lt;Data!$F$43,E190,""))</f>
        <v>0</v>
      </c>
      <c r="AG190" s="3" t="b">
        <f>IF(AND($C190&gt;=Data!$F$43),IF($C190&lt;Data!$F$46,E190,""))</f>
        <v>0</v>
      </c>
      <c r="AH190" s="3" t="b">
        <f>IF(AND($C190&gt;=Data!$F$46),IF($C190&lt;Data!$F$49,E190,""))</f>
        <v>0</v>
      </c>
      <c r="AI190" s="3" t="b">
        <f>IF(AND($C190&gt;=Data!$F$49),IF($C190&lt;=Calc!$LQ$3,E190,""))</f>
        <v>0</v>
      </c>
      <c r="AJ190" s="3" t="str">
        <f t="shared" si="863"/>
        <v xml:space="preserve"> </v>
      </c>
      <c r="AK190" s="3" t="str">
        <f t="shared" si="644"/>
        <v/>
      </c>
      <c r="AL190" s="3" t="e">
        <f t="shared" si="712"/>
        <v>#NUM!</v>
      </c>
      <c r="AM190" s="3" t="str">
        <f t="shared" si="713"/>
        <v/>
      </c>
      <c r="AN190" s="3" t="str">
        <f t="shared" si="714"/>
        <v/>
      </c>
      <c r="AO190" s="3" t="str">
        <f t="shared" si="715"/>
        <v/>
      </c>
      <c r="AP190" s="3" t="str">
        <f t="shared" si="716"/>
        <v/>
      </c>
      <c r="AQ190" s="3" t="e">
        <f t="shared" si="926"/>
        <v>#NUM!</v>
      </c>
      <c r="AR190" s="3" t="e">
        <f t="shared" si="927"/>
        <v>#NUM!</v>
      </c>
      <c r="AS190" s="3" t="str">
        <f t="shared" si="928"/>
        <v/>
      </c>
      <c r="AT190" s="3" t="str">
        <f t="shared" si="717"/>
        <v/>
      </c>
      <c r="AU190" s="3" t="str">
        <f t="shared" si="718"/>
        <v/>
      </c>
      <c r="AV190" s="3" t="e">
        <f t="shared" si="719"/>
        <v>#NUM!</v>
      </c>
      <c r="AW190" s="3" t="e">
        <f t="shared" si="720"/>
        <v>#NUM!</v>
      </c>
      <c r="AX190" s="3" t="str">
        <f t="shared" si="721"/>
        <v/>
      </c>
      <c r="AY190" s="3" t="str">
        <f t="shared" si="722"/>
        <v/>
      </c>
      <c r="AZ190" s="3" t="e">
        <f t="shared" si="723"/>
        <v>#NUM!</v>
      </c>
      <c r="BA190" s="3" t="e">
        <f t="shared" si="724"/>
        <v>#NUM!</v>
      </c>
      <c r="BB190" s="3" t="str">
        <f t="shared" si="725"/>
        <v/>
      </c>
      <c r="BC190" s="3" t="e">
        <f t="shared" si="726"/>
        <v>#NUM!</v>
      </c>
      <c r="BD190" s="3" t="e">
        <f t="shared" si="727"/>
        <v>#NUM!</v>
      </c>
      <c r="BE190" s="3" t="e">
        <f t="shared" si="728"/>
        <v>#NUM!</v>
      </c>
      <c r="BF190" s="9" t="e">
        <f t="shared" si="864"/>
        <v>#N/A</v>
      </c>
      <c r="BG190" s="3" t="e">
        <f t="shared" si="865"/>
        <v>#N/A</v>
      </c>
      <c r="BH190" s="3" t="e">
        <f t="shared" si="936"/>
        <v>#N/A</v>
      </c>
      <c r="BI190" s="3" t="e">
        <f t="shared" si="729"/>
        <v>#NUM!</v>
      </c>
      <c r="BJ190" s="44" t="str">
        <f t="shared" si="730"/>
        <v/>
      </c>
      <c r="BK190" s="52">
        <f t="shared" si="866"/>
        <v>2</v>
      </c>
      <c r="BL190" s="52" t="str">
        <f t="shared" ca="1" si="929"/>
        <v xml:space="preserve"> </v>
      </c>
      <c r="BM190" s="52" t="str">
        <f t="shared" ca="1" si="836"/>
        <v xml:space="preserve"> </v>
      </c>
      <c r="BN190" s="52" t="str">
        <f t="shared" ca="1" si="836"/>
        <v xml:space="preserve"> </v>
      </c>
      <c r="BO190" s="52" t="str">
        <f t="shared" ca="1" si="836"/>
        <v xml:space="preserve"> </v>
      </c>
      <c r="BP190" s="52" t="str">
        <f t="shared" ca="1" si="831"/>
        <v xml:space="preserve"> </v>
      </c>
      <c r="BQ190" s="52" t="str">
        <f t="shared" ca="1" si="831"/>
        <v xml:space="preserve"> </v>
      </c>
      <c r="BR190" s="52" t="e">
        <f t="shared" ca="1" si="867"/>
        <v>#N/A</v>
      </c>
      <c r="BS190" s="52"/>
      <c r="BT190" s="3" t="str">
        <f t="shared" si="868"/>
        <v/>
      </c>
      <c r="BU190" s="3">
        <f t="shared" si="869"/>
        <v>0</v>
      </c>
      <c r="BV190" s="3">
        <f t="shared" si="731"/>
        <v>1</v>
      </c>
      <c r="BW190" s="3">
        <f t="shared" si="914"/>
        <v>0</v>
      </c>
      <c r="BX190" s="3" t="str">
        <f t="shared" ca="1" si="870"/>
        <v xml:space="preserve"> </v>
      </c>
      <c r="BY190" s="3" t="str">
        <f t="shared" ca="1" si="837"/>
        <v/>
      </c>
      <c r="BZ190" s="3" t="str">
        <f t="shared" ca="1" si="837"/>
        <v/>
      </c>
      <c r="CA190" s="3" t="str">
        <f t="shared" ca="1" si="837"/>
        <v/>
      </c>
      <c r="CB190" s="3" t="str">
        <f t="shared" ca="1" si="832"/>
        <v/>
      </c>
      <c r="CC190" s="3" t="str">
        <f t="shared" ca="1" si="832"/>
        <v/>
      </c>
      <c r="CD190" s="3" t="str">
        <f t="shared" ca="1" si="652"/>
        <v/>
      </c>
      <c r="CE190" s="3" t="str">
        <f t="shared" ca="1" si="871"/>
        <v/>
      </c>
      <c r="CF190" s="3" t="str">
        <f t="shared" si="872"/>
        <v/>
      </c>
      <c r="CG190" s="37" t="e">
        <f t="shared" ca="1" si="873"/>
        <v>#N/A</v>
      </c>
      <c r="CH190" s="3" t="str">
        <f t="shared" si="874"/>
        <v/>
      </c>
      <c r="CI190" s="3">
        <f t="shared" si="733"/>
        <v>0</v>
      </c>
      <c r="CJ190" s="3">
        <f t="shared" si="823"/>
        <v>1</v>
      </c>
      <c r="CK190" s="3">
        <f t="shared" si="915"/>
        <v>0</v>
      </c>
      <c r="CL190" s="3" t="str">
        <f t="shared" ca="1" si="875"/>
        <v xml:space="preserve"> </v>
      </c>
      <c r="CM190" s="3" t="str">
        <f t="shared" ca="1" si="838"/>
        <v/>
      </c>
      <c r="CN190" s="3" t="str">
        <f t="shared" ca="1" si="838"/>
        <v/>
      </c>
      <c r="CO190" s="3" t="str">
        <f t="shared" ca="1" si="838"/>
        <v/>
      </c>
      <c r="CP190" s="3" t="str">
        <f t="shared" ca="1" si="833"/>
        <v/>
      </c>
      <c r="CQ190" s="3" t="str">
        <f t="shared" ca="1" si="833"/>
        <v/>
      </c>
      <c r="CR190" s="3" t="str">
        <f t="shared" ca="1" si="735"/>
        <v/>
      </c>
      <c r="CS190" s="3" t="str">
        <f t="shared" ca="1" si="876"/>
        <v/>
      </c>
      <c r="CT190" s="3" t="str">
        <f t="shared" si="736"/>
        <v/>
      </c>
      <c r="CU190" s="37" t="e">
        <f t="shared" ca="1" si="737"/>
        <v>#N/A</v>
      </c>
      <c r="CW190" s="3" t="str">
        <f t="shared" ca="1" si="916"/>
        <v/>
      </c>
      <c r="CX190" s="3">
        <f t="shared" ca="1" si="824"/>
        <v>0</v>
      </c>
      <c r="CY190" s="2">
        <f t="shared" ca="1" si="739"/>
        <v>0</v>
      </c>
      <c r="CZ190" s="3" t="str">
        <f t="shared" ca="1" si="877"/>
        <v/>
      </c>
      <c r="DA190" s="3" t="str">
        <f t="shared" ca="1" si="878"/>
        <v/>
      </c>
      <c r="DB190" s="3" t="str">
        <f t="shared" ca="1" si="879"/>
        <v/>
      </c>
      <c r="DC190" s="3" t="str">
        <f t="shared" ca="1" si="880"/>
        <v/>
      </c>
      <c r="DD190" s="37" t="e">
        <f t="shared" ca="1" si="881"/>
        <v>#N/A</v>
      </c>
      <c r="DE190" s="3" t="str">
        <f t="shared" ca="1" si="917"/>
        <v/>
      </c>
      <c r="DF190" s="3">
        <f t="shared" ca="1" si="825"/>
        <v>0</v>
      </c>
      <c r="DG190" s="2">
        <f t="shared" ca="1" si="741"/>
        <v>0</v>
      </c>
      <c r="DH190" s="3" t="str">
        <f t="shared" ca="1" si="882"/>
        <v/>
      </c>
      <c r="DI190" s="3" t="str">
        <f t="shared" ca="1" si="862"/>
        <v/>
      </c>
      <c r="DJ190" s="3" t="str">
        <f t="shared" ca="1" si="883"/>
        <v/>
      </c>
      <c r="DK190" s="3" t="str">
        <f t="shared" ca="1" si="742"/>
        <v/>
      </c>
      <c r="DL190" s="37" t="e">
        <f t="shared" ca="1" si="884"/>
        <v>#N/A</v>
      </c>
      <c r="DN190" s="2" t="str">
        <f t="shared" si="667"/>
        <v xml:space="preserve"> </v>
      </c>
      <c r="DO190" s="3" t="str">
        <f t="shared" si="743"/>
        <v xml:space="preserve"> </v>
      </c>
      <c r="DP190" s="3" t="str">
        <f t="shared" si="744"/>
        <v xml:space="preserve"> </v>
      </c>
      <c r="DT190" s="37" t="e">
        <f t="shared" si="885"/>
        <v>#N/A</v>
      </c>
      <c r="DU190" s="7">
        <v>183</v>
      </c>
      <c r="DV190" s="7">
        <v>78</v>
      </c>
      <c r="DW190" s="7">
        <v>106</v>
      </c>
      <c r="DX190" s="7"/>
      <c r="DY190" s="7" t="e">
        <f t="shared" si="886"/>
        <v>#NUM!</v>
      </c>
      <c r="DZ190" s="7" t="e">
        <f t="shared" si="887"/>
        <v>#NUM!</v>
      </c>
      <c r="EA190" s="7" t="e">
        <f t="shared" si="888"/>
        <v>#NUM!</v>
      </c>
      <c r="EB190" s="7" t="e">
        <f t="shared" si="918"/>
        <v>#NUM!</v>
      </c>
      <c r="EC190" s="3" t="e">
        <f t="shared" si="889"/>
        <v>#NUM!</v>
      </c>
      <c r="ED190" s="3" t="str">
        <f t="shared" si="746"/>
        <v/>
      </c>
      <c r="EE190" s="3" t="e">
        <f t="shared" si="747"/>
        <v>#DIV/0!</v>
      </c>
      <c r="EF190" s="3" t="str">
        <f t="shared" si="748"/>
        <v/>
      </c>
      <c r="EG190" s="3" t="str">
        <f t="shared" si="749"/>
        <v/>
      </c>
      <c r="EH190" s="3" t="str">
        <f t="shared" si="750"/>
        <v/>
      </c>
      <c r="EI190" s="3" t="str">
        <f t="shared" si="751"/>
        <v/>
      </c>
      <c r="EJ190" s="3" t="e">
        <f t="shared" si="752"/>
        <v>#DIV/0!</v>
      </c>
      <c r="EK190" s="3" t="e">
        <f t="shared" si="753"/>
        <v>#DIV/0!</v>
      </c>
      <c r="EL190" s="3" t="str">
        <f t="shared" si="754"/>
        <v/>
      </c>
      <c r="EM190" s="3" t="str">
        <f t="shared" si="755"/>
        <v/>
      </c>
      <c r="EN190" s="3" t="str">
        <f t="shared" si="756"/>
        <v/>
      </c>
      <c r="EO190" s="3" t="e">
        <f t="shared" si="757"/>
        <v>#DIV/0!</v>
      </c>
      <c r="EP190" s="3" t="e">
        <f t="shared" si="758"/>
        <v>#DIV/0!</v>
      </c>
      <c r="EQ190" s="3" t="str">
        <f t="shared" si="759"/>
        <v/>
      </c>
      <c r="ER190" s="3" t="str">
        <f t="shared" si="760"/>
        <v/>
      </c>
      <c r="ES190" s="3" t="e">
        <f t="shared" si="761"/>
        <v>#DIV/0!</v>
      </c>
      <c r="ET190" s="3" t="e">
        <f t="shared" si="762"/>
        <v>#DIV/0!</v>
      </c>
      <c r="EU190" s="3" t="str">
        <f t="shared" si="763"/>
        <v/>
      </c>
      <c r="EV190" s="3" t="e">
        <f t="shared" si="764"/>
        <v>#DIV/0!</v>
      </c>
      <c r="EW190" s="3" t="e">
        <f t="shared" si="765"/>
        <v>#DIV/0!</v>
      </c>
      <c r="EX190" s="3" t="e">
        <f t="shared" si="766"/>
        <v>#NUM!</v>
      </c>
      <c r="EZ190" s="40">
        <f t="shared" si="890"/>
        <v>1</v>
      </c>
      <c r="FA190" s="9" t="e">
        <f t="shared" si="891"/>
        <v>#NUM!</v>
      </c>
      <c r="FB190" s="9" t="e">
        <f t="shared" si="892"/>
        <v>#N/A</v>
      </c>
      <c r="FC190" s="9" t="e">
        <f t="shared" si="893"/>
        <v>#N/A</v>
      </c>
      <c r="FD190" s="9" t="e">
        <f t="shared" si="894"/>
        <v>#N/A</v>
      </c>
      <c r="FE190" s="3" t="e">
        <f t="shared" si="767"/>
        <v>#NUM!</v>
      </c>
      <c r="FG190" s="3" t="str">
        <f t="shared" si="768"/>
        <v/>
      </c>
      <c r="FH190" s="3" t="e">
        <f t="shared" si="769"/>
        <v>#DIV/0!</v>
      </c>
      <c r="FI190" s="3" t="str">
        <f t="shared" si="770"/>
        <v/>
      </c>
      <c r="FJ190" s="3" t="str">
        <f t="shared" si="771"/>
        <v/>
      </c>
      <c r="FK190" s="3" t="str">
        <f t="shared" si="772"/>
        <v/>
      </c>
      <c r="FL190" s="3" t="str">
        <f t="shared" si="773"/>
        <v/>
      </c>
      <c r="FM190" s="3" t="e">
        <f t="shared" si="774"/>
        <v>#DIV/0!</v>
      </c>
      <c r="FN190" s="3" t="e">
        <f t="shared" si="775"/>
        <v>#DIV/0!</v>
      </c>
      <c r="FO190" s="3" t="str">
        <f t="shared" si="776"/>
        <v/>
      </c>
      <c r="FP190" s="3" t="str">
        <f t="shared" si="777"/>
        <v/>
      </c>
      <c r="FQ190" s="3" t="str">
        <f t="shared" si="778"/>
        <v/>
      </c>
      <c r="FR190" s="3" t="e">
        <f t="shared" si="779"/>
        <v>#DIV/0!</v>
      </c>
      <c r="FS190" s="3" t="e">
        <f t="shared" si="780"/>
        <v>#DIV/0!</v>
      </c>
      <c r="FT190" s="3" t="str">
        <f t="shared" si="781"/>
        <v/>
      </c>
      <c r="FU190" s="3" t="str">
        <f t="shared" si="782"/>
        <v/>
      </c>
      <c r="FV190" s="3" t="e">
        <f t="shared" si="783"/>
        <v>#DIV/0!</v>
      </c>
      <c r="FW190" s="3" t="e">
        <f t="shared" si="784"/>
        <v>#DIV/0!</v>
      </c>
      <c r="FX190" s="3" t="str">
        <f t="shared" si="785"/>
        <v/>
      </c>
      <c r="FY190" s="3" t="e">
        <f t="shared" si="786"/>
        <v>#DIV/0!</v>
      </c>
      <c r="FZ190" s="3" t="e">
        <f t="shared" si="787"/>
        <v>#DIV/0!</v>
      </c>
      <c r="GA190" s="3" t="e">
        <f t="shared" si="788"/>
        <v>#NUM!</v>
      </c>
      <c r="GB190" s="3" t="str">
        <f t="shared" si="789"/>
        <v/>
      </c>
      <c r="GC190" s="3" t="str">
        <f t="shared" si="790"/>
        <v/>
      </c>
      <c r="GD190" s="3" t="str">
        <f t="shared" si="791"/>
        <v/>
      </c>
      <c r="GE190" s="3" t="str">
        <f t="shared" si="792"/>
        <v/>
      </c>
      <c r="GF190" s="3" t="str">
        <f t="shared" si="793"/>
        <v/>
      </c>
      <c r="GG190" s="3" t="str">
        <f t="shared" si="794"/>
        <v/>
      </c>
      <c r="GI190" s="9" t="str">
        <f t="shared" si="826"/>
        <v/>
      </c>
      <c r="GJ190" s="9" t="str">
        <f t="shared" si="919"/>
        <v/>
      </c>
      <c r="GK190" s="9" t="str">
        <f t="shared" si="920"/>
        <v/>
      </c>
      <c r="GL190" s="41" t="e">
        <f t="shared" si="797"/>
        <v>#DIV/0!</v>
      </c>
      <c r="GM190" s="41" t="e">
        <f t="shared" si="798"/>
        <v>#DIV/0!</v>
      </c>
      <c r="GN190" s="41" t="e">
        <f t="shared" si="895"/>
        <v>#N/A</v>
      </c>
      <c r="GO190" s="41" t="e">
        <f t="shared" si="896"/>
        <v>#N/A</v>
      </c>
      <c r="GP190" s="3" t="e">
        <f t="shared" si="799"/>
        <v>#NUM!</v>
      </c>
      <c r="GQ190" s="55" t="e">
        <f t="shared" si="897"/>
        <v>#NUM!</v>
      </c>
      <c r="GR190" s="55" t="e">
        <f t="shared" si="898"/>
        <v>#NUM!</v>
      </c>
      <c r="GS190" s="3" t="e">
        <f t="shared" si="899"/>
        <v>#NUM!</v>
      </c>
      <c r="GT190" s="3" t="e">
        <f t="shared" si="900"/>
        <v>#NUM!</v>
      </c>
      <c r="GU190" s="3" t="e">
        <f t="shared" si="901"/>
        <v>#NUM!</v>
      </c>
      <c r="GV190" s="3" t="e">
        <f t="shared" si="902"/>
        <v>#NUM!</v>
      </c>
      <c r="GX190" s="37" t="e">
        <f t="shared" si="903"/>
        <v>#NUM!</v>
      </c>
      <c r="GZ190" s="3" t="e">
        <f t="shared" si="904"/>
        <v>#NUM!</v>
      </c>
      <c r="HA190" s="3" t="e">
        <f t="shared" ca="1" si="924"/>
        <v>#NUM!</v>
      </c>
      <c r="HB190" s="2" t="e">
        <f t="shared" ca="1" si="830"/>
        <v>#NUM!</v>
      </c>
      <c r="HC190" s="2" t="e">
        <f t="shared" ca="1" si="834"/>
        <v>#NUM!</v>
      </c>
      <c r="HD190" s="39" t="e">
        <f t="shared" ca="1" si="800"/>
        <v>#NUM!</v>
      </c>
      <c r="HF190" s="3" t="str">
        <f t="shared" si="905"/>
        <v/>
      </c>
      <c r="HG190" s="3" t="str">
        <f t="shared" si="906"/>
        <v/>
      </c>
      <c r="HH190" s="3" t="str">
        <f t="shared" ca="1" si="930"/>
        <v xml:space="preserve"> </v>
      </c>
      <c r="HI190" s="3" t="str">
        <f t="shared" ca="1" si="844"/>
        <v/>
      </c>
      <c r="HJ190" s="3" t="str">
        <f t="shared" ca="1" si="844"/>
        <v/>
      </c>
      <c r="HK190" s="3" t="str">
        <f t="shared" ca="1" si="844"/>
        <v/>
      </c>
      <c r="HL190" s="3" t="str">
        <f t="shared" ca="1" si="839"/>
        <v/>
      </c>
      <c r="HM190" s="3" t="str">
        <f t="shared" ca="1" si="839"/>
        <v/>
      </c>
      <c r="HN190" s="3" t="str">
        <f t="shared" ca="1" si="839"/>
        <v/>
      </c>
      <c r="HO190" s="3" t="str">
        <f t="shared" ca="1" si="839"/>
        <v/>
      </c>
      <c r="HP190" s="37" t="e">
        <f t="shared" ca="1" si="907"/>
        <v>#N/A</v>
      </c>
      <c r="HQ190" s="3" t="str">
        <f t="shared" ca="1" si="931"/>
        <v xml:space="preserve"> </v>
      </c>
      <c r="HR190" s="3" t="str">
        <f t="shared" ca="1" si="846"/>
        <v/>
      </c>
      <c r="HS190" s="3" t="str">
        <f t="shared" ca="1" si="846"/>
        <v/>
      </c>
      <c r="HT190" s="3" t="str">
        <f t="shared" ca="1" si="846"/>
        <v/>
      </c>
      <c r="HU190" s="3" t="str">
        <f t="shared" ca="1" si="840"/>
        <v/>
      </c>
      <c r="HV190" s="3" t="str">
        <f t="shared" ca="1" si="840"/>
        <v/>
      </c>
      <c r="HW190" s="3" t="str">
        <f t="shared" ca="1" si="840"/>
        <v/>
      </c>
      <c r="HX190" s="3" t="str">
        <f t="shared" ca="1" si="840"/>
        <v/>
      </c>
      <c r="HY190" s="37" t="e">
        <f t="shared" ca="1" si="908"/>
        <v>#N/A</v>
      </c>
      <c r="IA190" s="3" t="e">
        <f t="shared" ca="1" si="921"/>
        <v>#NUM!</v>
      </c>
      <c r="IB190" s="3" t="e">
        <f t="shared" ca="1" si="828"/>
        <v>#NUM!</v>
      </c>
      <c r="IC190" s="2" t="e">
        <f t="shared" ca="1" si="802"/>
        <v>#NUM!</v>
      </c>
      <c r="ID190" s="37" t="e">
        <f t="shared" ca="1" si="909"/>
        <v>#NUM!</v>
      </c>
      <c r="IE190" s="3" t="e">
        <f t="shared" ca="1" si="922"/>
        <v>#NUM!</v>
      </c>
      <c r="IF190" s="3" t="e">
        <f t="shared" ca="1" si="923"/>
        <v>#NUM!</v>
      </c>
      <c r="IG190" s="2" t="e">
        <f t="shared" ca="1" si="805"/>
        <v>#NUM!</v>
      </c>
      <c r="IH190" s="37" t="e">
        <f t="shared" ca="1" si="910"/>
        <v>#NUM!</v>
      </c>
      <c r="II190" s="3" t="e">
        <f t="shared" si="806"/>
        <v>#N/A</v>
      </c>
      <c r="IJ190" s="3" t="e">
        <f t="shared" si="807"/>
        <v>#N/A</v>
      </c>
      <c r="IK190" s="3" t="e">
        <f t="shared" ca="1" si="934"/>
        <v>#N/A</v>
      </c>
      <c r="IL190" s="3" t="e">
        <f t="shared" ca="1" si="858"/>
        <v>#N/A</v>
      </c>
      <c r="IM190" s="3" t="e">
        <f t="shared" ca="1" si="858"/>
        <v>#N/A</v>
      </c>
      <c r="IN190" s="3" t="e">
        <f t="shared" ca="1" si="858"/>
        <v>#N/A</v>
      </c>
      <c r="IO190" s="3" t="e">
        <f t="shared" ca="1" si="851"/>
        <v>#N/A</v>
      </c>
      <c r="IP190" s="3" t="e">
        <f t="shared" ca="1" si="851"/>
        <v>#N/A</v>
      </c>
      <c r="IQ190" s="3" t="e">
        <f t="shared" ca="1" si="851"/>
        <v>#N/A</v>
      </c>
      <c r="IR190" s="3" t="e">
        <f t="shared" ca="1" si="851"/>
        <v>#N/A</v>
      </c>
      <c r="IS190" s="3" t="e">
        <f t="shared" ca="1" si="852"/>
        <v>#N/A</v>
      </c>
      <c r="IT190" s="3" t="e">
        <f t="shared" ca="1" si="852"/>
        <v>#N/A</v>
      </c>
      <c r="IU190" s="3" t="e">
        <f t="shared" ca="1" si="852"/>
        <v>#N/A</v>
      </c>
      <c r="IV190" s="3" t="e">
        <f t="shared" ca="1" si="852"/>
        <v>#N/A</v>
      </c>
      <c r="IW190" s="3" t="e">
        <f t="shared" ca="1" si="853"/>
        <v>#N/A</v>
      </c>
      <c r="IX190" s="3" t="e">
        <f t="shared" ca="1" si="853"/>
        <v>#N/A</v>
      </c>
      <c r="IY190" s="3" t="e">
        <f t="shared" ca="1" si="853"/>
        <v>#N/A</v>
      </c>
      <c r="IZ190" s="37" t="e">
        <f t="shared" ca="1" si="911"/>
        <v>#N/A</v>
      </c>
      <c r="JB190" s="3" t="str">
        <f t="shared" si="808"/>
        <v/>
      </c>
      <c r="JC190" s="55" t="e">
        <f t="shared" si="912"/>
        <v>#NUM!</v>
      </c>
      <c r="JD190" s="41" t="e">
        <f t="shared" si="809"/>
        <v>#NUM!</v>
      </c>
      <c r="JE190" s="41" t="e">
        <f t="shared" si="810"/>
        <v>#NUM!</v>
      </c>
      <c r="JF190" s="3" t="e">
        <f t="shared" si="811"/>
        <v>#NUM!</v>
      </c>
      <c r="JG190" s="41" t="e">
        <f t="shared" si="812"/>
        <v>#NUM!</v>
      </c>
      <c r="JH190" s="41" t="e">
        <f t="shared" si="813"/>
        <v>#NUM!</v>
      </c>
      <c r="JJ190" s="37" t="e">
        <f t="shared" si="814"/>
        <v>#NUM!</v>
      </c>
      <c r="JL190" s="3" t="e">
        <f t="shared" si="815"/>
        <v>#NUM!</v>
      </c>
      <c r="JM190" s="3" t="e">
        <f t="shared" ca="1" si="925"/>
        <v>#NUM!</v>
      </c>
      <c r="JP190" s="37" t="e">
        <f t="shared" ca="1" si="816"/>
        <v>#NUM!</v>
      </c>
      <c r="JR190" s="37" t="str">
        <f t="shared" si="817"/>
        <v/>
      </c>
      <c r="JS190" s="3" t="str">
        <f t="shared" si="818"/>
        <v/>
      </c>
      <c r="JT190" s="3" t="str">
        <f t="shared" ca="1" si="932"/>
        <v xml:space="preserve"> </v>
      </c>
      <c r="JU190" s="3" t="str">
        <f t="shared" ca="1" si="848"/>
        <v/>
      </c>
      <c r="JV190" s="3" t="str">
        <f t="shared" ca="1" si="848"/>
        <v/>
      </c>
      <c r="JW190" s="3" t="str">
        <f t="shared" ca="1" si="848"/>
        <v/>
      </c>
      <c r="JX190" s="3" t="str">
        <f t="shared" ca="1" si="841"/>
        <v/>
      </c>
      <c r="JY190" s="3" t="str">
        <f t="shared" ca="1" si="841"/>
        <v/>
      </c>
      <c r="JZ190" s="3" t="str">
        <f t="shared" ca="1" si="841"/>
        <v/>
      </c>
      <c r="KA190" s="3" t="str">
        <f t="shared" ca="1" si="841"/>
        <v/>
      </c>
      <c r="KB190" s="3" t="e">
        <f t="shared" ca="1" si="819"/>
        <v>#N/A</v>
      </c>
      <c r="KC190" s="3" t="str">
        <f t="shared" ca="1" si="933"/>
        <v xml:space="preserve"> </v>
      </c>
      <c r="KD190" s="3" t="str">
        <f t="shared" ca="1" si="850"/>
        <v/>
      </c>
      <c r="KE190" s="3" t="str">
        <f t="shared" ca="1" si="850"/>
        <v/>
      </c>
      <c r="KF190" s="3" t="str">
        <f t="shared" ca="1" si="850"/>
        <v/>
      </c>
      <c r="KG190" s="3" t="str">
        <f t="shared" ca="1" si="842"/>
        <v/>
      </c>
      <c r="KH190" s="3" t="str">
        <f t="shared" ca="1" si="842"/>
        <v/>
      </c>
      <c r="KI190" s="3" t="str">
        <f t="shared" ca="1" si="842"/>
        <v/>
      </c>
      <c r="KJ190" s="3" t="str">
        <f t="shared" ca="1" si="842"/>
        <v/>
      </c>
      <c r="KK190" s="3" t="e">
        <f t="shared" ca="1" si="820"/>
        <v>#N/A</v>
      </c>
      <c r="KU190" s="3" t="e">
        <f t="shared" si="821"/>
        <v>#NUM!</v>
      </c>
      <c r="KV190" s="3" t="e">
        <f t="shared" si="822"/>
        <v>#NUM!</v>
      </c>
      <c r="KW190" s="3" t="e">
        <f t="shared" ca="1" si="935"/>
        <v>#NUM!</v>
      </c>
      <c r="KX190" s="3" t="e">
        <f t="shared" ca="1" si="860"/>
        <v>#NUM!</v>
      </c>
      <c r="KY190" s="3" t="e">
        <f t="shared" ca="1" si="860"/>
        <v>#NUM!</v>
      </c>
      <c r="KZ190" s="3" t="e">
        <f t="shared" ca="1" si="860"/>
        <v>#NUM!</v>
      </c>
      <c r="LA190" s="3" t="e">
        <f t="shared" ca="1" si="854"/>
        <v>#NUM!</v>
      </c>
      <c r="LB190" s="3" t="e">
        <f t="shared" ca="1" si="854"/>
        <v>#NUM!</v>
      </c>
      <c r="LC190" s="3" t="e">
        <f t="shared" ca="1" si="854"/>
        <v>#NUM!</v>
      </c>
      <c r="LD190" s="3" t="e">
        <f t="shared" ca="1" si="854"/>
        <v>#NUM!</v>
      </c>
      <c r="LE190" s="3" t="e">
        <f t="shared" ca="1" si="855"/>
        <v>#NUM!</v>
      </c>
      <c r="LF190" s="3" t="e">
        <f t="shared" ca="1" si="855"/>
        <v>#NUM!</v>
      </c>
      <c r="LG190" s="3" t="e">
        <f t="shared" ca="1" si="855"/>
        <v>#NUM!</v>
      </c>
      <c r="LH190" s="3" t="e">
        <f t="shared" ca="1" si="855"/>
        <v>#NUM!</v>
      </c>
      <c r="LI190" s="3" t="e">
        <f t="shared" ca="1" si="856"/>
        <v>#NUM!</v>
      </c>
      <c r="LJ190" s="3" t="e">
        <f t="shared" ca="1" si="856"/>
        <v>#NUM!</v>
      </c>
      <c r="LK190" s="3" t="e">
        <f t="shared" ca="1" si="856"/>
        <v>#NUM!</v>
      </c>
      <c r="LL190" s="37" t="e">
        <f t="shared" ca="1" si="913"/>
        <v>#NUM!</v>
      </c>
    </row>
    <row r="191" spans="1:324" s="3" customFormat="1">
      <c r="A191" s="42" t="e">
        <f>IF(D191="","",Data!C199)</f>
        <v>#N/A</v>
      </c>
      <c r="B191" s="5" t="e">
        <f>IF(D191="","",Data!B199)</f>
        <v>#N/A</v>
      </c>
      <c r="C191" s="3">
        <v>183</v>
      </c>
      <c r="D191" s="3" t="e">
        <f>IF(Data!C199="", NA(), Data!C199)</f>
        <v>#N/A</v>
      </c>
      <c r="E191" s="3" t="str">
        <f>IF(Data!C199="", " ", Data!D199)</f>
        <v xml:space="preserve"> </v>
      </c>
      <c r="F191" s="3" t="str">
        <f>IF(E191=" "," ",Data!F$26)</f>
        <v xml:space="preserve"> </v>
      </c>
      <c r="G191" s="3" t="str">
        <f>IF($C191&lt;Data!$F$37,"x"," ")</f>
        <v xml:space="preserve"> </v>
      </c>
      <c r="H191" s="3" t="e">
        <f>IF(I191="",#REF!,I191)</f>
        <v>#N/A</v>
      </c>
      <c r="I191" s="2" t="e">
        <f t="shared" si="697"/>
        <v>#N/A</v>
      </c>
      <c r="J191" s="3" t="str">
        <f>IF(AND(Data!$F$37&lt;&gt;""),IF(AD191=$E191,1,""))</f>
        <v/>
      </c>
      <c r="K191" s="3">
        <f>IF(AND(Data!$F$40&lt;&gt;""),IF(AE191=$E191,2,""))</f>
        <v>2</v>
      </c>
      <c r="L191" s="3" t="str">
        <f>IF(AND(Data!$F$43&lt;&gt;""),IF(AF191=$E191,3,""))</f>
        <v/>
      </c>
      <c r="M191" s="3" t="str">
        <f>IF(AND(Data!$F$46&lt;&gt;""),IF(AG191=$E191,4,""))</f>
        <v/>
      </c>
      <c r="N191" s="3" t="str">
        <f>IF(AND(Data!$F$49&lt;&gt;""),IF(AH191=$E191,5,""))</f>
        <v/>
      </c>
      <c r="O191" s="3" t="str">
        <f>IF(AND(Calc!$LQ$3&lt;&gt;""),IF(AI191=$E191,6,""))</f>
        <v/>
      </c>
      <c r="P191" s="3">
        <f t="shared" si="698"/>
        <v>2</v>
      </c>
      <c r="Q191" s="3">
        <f t="shared" si="699"/>
        <v>2</v>
      </c>
      <c r="R191" s="3" t="str">
        <f t="shared" si="700"/>
        <v/>
      </c>
      <c r="S191" s="3" t="str">
        <f t="shared" si="701"/>
        <v/>
      </c>
      <c r="T191" s="3" t="str">
        <f t="shared" si="702"/>
        <v/>
      </c>
      <c r="U191" s="3">
        <f t="shared" si="703"/>
        <v>2</v>
      </c>
      <c r="V191" s="3">
        <f t="shared" si="704"/>
        <v>2</v>
      </c>
      <c r="W191" s="3" t="str">
        <f t="shared" si="705"/>
        <v/>
      </c>
      <c r="X191" s="3" t="str">
        <f t="shared" si="706"/>
        <v/>
      </c>
      <c r="Y191" s="3">
        <f t="shared" si="707"/>
        <v>2</v>
      </c>
      <c r="Z191" s="3">
        <f t="shared" si="708"/>
        <v>2</v>
      </c>
      <c r="AA191" s="3" t="str">
        <f t="shared" si="709"/>
        <v/>
      </c>
      <c r="AB191" s="3">
        <f t="shared" si="710"/>
        <v>2</v>
      </c>
      <c r="AC191" s="49">
        <f t="shared" si="711"/>
        <v>2</v>
      </c>
      <c r="AD191" s="3" t="str">
        <f>IF($C191&lt;Data!$F$37,E191,"")</f>
        <v/>
      </c>
      <c r="AE191" s="3" t="str">
        <f>IF(AND($C191&gt;=Data!$F$37),IF($C191&lt;Data!$F$40,E191,""))</f>
        <v xml:space="preserve"> </v>
      </c>
      <c r="AF191" s="3" t="b">
        <f>IF(AND($C191&gt;=Data!$F$40),IF($C191&lt;Data!$F$43,E191,""))</f>
        <v>0</v>
      </c>
      <c r="AG191" s="3" t="b">
        <f>IF(AND($C191&gt;=Data!$F$43),IF($C191&lt;Data!$F$46,E191,""))</f>
        <v>0</v>
      </c>
      <c r="AH191" s="3" t="b">
        <f>IF(AND($C191&gt;=Data!$F$46),IF($C191&lt;Data!$F$49,E191,""))</f>
        <v>0</v>
      </c>
      <c r="AI191" s="3" t="b">
        <f>IF(AND($C191&gt;=Data!$F$49),IF($C191&lt;=Calc!$LQ$3,E191,""))</f>
        <v>0</v>
      </c>
      <c r="AJ191" s="3" t="str">
        <f t="shared" si="863"/>
        <v xml:space="preserve"> </v>
      </c>
      <c r="AK191" s="3" t="str">
        <f t="shared" si="644"/>
        <v/>
      </c>
      <c r="AL191" s="3" t="e">
        <f t="shared" si="712"/>
        <v>#NUM!</v>
      </c>
      <c r="AM191" s="3" t="str">
        <f t="shared" si="713"/>
        <v/>
      </c>
      <c r="AN191" s="3" t="str">
        <f t="shared" si="714"/>
        <v/>
      </c>
      <c r="AO191" s="3" t="str">
        <f t="shared" si="715"/>
        <v/>
      </c>
      <c r="AP191" s="3" t="str">
        <f t="shared" si="716"/>
        <v/>
      </c>
      <c r="AQ191" s="3" t="e">
        <f t="shared" si="926"/>
        <v>#NUM!</v>
      </c>
      <c r="AR191" s="3" t="e">
        <f t="shared" si="927"/>
        <v>#NUM!</v>
      </c>
      <c r="AS191" s="3" t="str">
        <f t="shared" si="928"/>
        <v/>
      </c>
      <c r="AT191" s="3" t="str">
        <f t="shared" si="717"/>
        <v/>
      </c>
      <c r="AU191" s="3" t="str">
        <f t="shared" si="718"/>
        <v/>
      </c>
      <c r="AV191" s="3" t="e">
        <f t="shared" si="719"/>
        <v>#NUM!</v>
      </c>
      <c r="AW191" s="3" t="e">
        <f t="shared" si="720"/>
        <v>#NUM!</v>
      </c>
      <c r="AX191" s="3" t="str">
        <f t="shared" si="721"/>
        <v/>
      </c>
      <c r="AY191" s="3" t="str">
        <f t="shared" si="722"/>
        <v/>
      </c>
      <c r="AZ191" s="3" t="e">
        <f t="shared" si="723"/>
        <v>#NUM!</v>
      </c>
      <c r="BA191" s="3" t="e">
        <f t="shared" si="724"/>
        <v>#NUM!</v>
      </c>
      <c r="BB191" s="3" t="str">
        <f t="shared" si="725"/>
        <v/>
      </c>
      <c r="BC191" s="3" t="e">
        <f t="shared" si="726"/>
        <v>#NUM!</v>
      </c>
      <c r="BD191" s="3" t="e">
        <f t="shared" si="727"/>
        <v>#NUM!</v>
      </c>
      <c r="BE191" s="3" t="e">
        <f t="shared" si="728"/>
        <v>#NUM!</v>
      </c>
      <c r="BF191" s="9" t="e">
        <f t="shared" si="864"/>
        <v>#N/A</v>
      </c>
      <c r="BG191" s="3" t="e">
        <f t="shared" si="865"/>
        <v>#N/A</v>
      </c>
      <c r="BH191" s="3" t="e">
        <f t="shared" si="936"/>
        <v>#N/A</v>
      </c>
      <c r="BI191" s="3" t="e">
        <f t="shared" si="729"/>
        <v>#NUM!</v>
      </c>
      <c r="BJ191" s="44" t="str">
        <f t="shared" si="730"/>
        <v/>
      </c>
      <c r="BK191" s="52">
        <f t="shared" si="866"/>
        <v>2</v>
      </c>
      <c r="BL191" s="52" t="str">
        <f t="shared" ca="1" si="929"/>
        <v xml:space="preserve"> </v>
      </c>
      <c r="BM191" s="52" t="str">
        <f t="shared" ca="1" si="836"/>
        <v xml:space="preserve"> </v>
      </c>
      <c r="BN191" s="52" t="str">
        <f t="shared" ca="1" si="836"/>
        <v xml:space="preserve"> </v>
      </c>
      <c r="BO191" s="52" t="str">
        <f t="shared" ca="1" si="836"/>
        <v xml:space="preserve"> </v>
      </c>
      <c r="BP191" s="52" t="str">
        <f t="shared" ca="1" si="831"/>
        <v xml:space="preserve"> </v>
      </c>
      <c r="BQ191" s="52" t="str">
        <f t="shared" ca="1" si="831"/>
        <v xml:space="preserve"> </v>
      </c>
      <c r="BR191" s="52" t="e">
        <f t="shared" ca="1" si="867"/>
        <v>#N/A</v>
      </c>
      <c r="BS191" s="52"/>
      <c r="BT191" s="3" t="str">
        <f t="shared" si="868"/>
        <v/>
      </c>
      <c r="BU191" s="3">
        <f t="shared" si="869"/>
        <v>0</v>
      </c>
      <c r="BV191" s="3">
        <f t="shared" si="731"/>
        <v>1</v>
      </c>
      <c r="BW191" s="3">
        <f t="shared" si="914"/>
        <v>0</v>
      </c>
      <c r="BX191" s="3" t="str">
        <f t="shared" ca="1" si="870"/>
        <v xml:space="preserve"> </v>
      </c>
      <c r="BY191" s="3" t="str">
        <f t="shared" ca="1" si="837"/>
        <v/>
      </c>
      <c r="BZ191" s="3" t="str">
        <f t="shared" ca="1" si="837"/>
        <v/>
      </c>
      <c r="CA191" s="3" t="str">
        <f t="shared" ca="1" si="837"/>
        <v/>
      </c>
      <c r="CB191" s="3" t="str">
        <f t="shared" ca="1" si="832"/>
        <v/>
      </c>
      <c r="CC191" s="3" t="str">
        <f t="shared" ca="1" si="832"/>
        <v/>
      </c>
      <c r="CD191" s="3" t="str">
        <f t="shared" ca="1" si="652"/>
        <v/>
      </c>
      <c r="CE191" s="3" t="str">
        <f t="shared" ca="1" si="871"/>
        <v/>
      </c>
      <c r="CF191" s="3" t="str">
        <f t="shared" si="872"/>
        <v/>
      </c>
      <c r="CG191" s="37" t="e">
        <f t="shared" ca="1" si="873"/>
        <v>#N/A</v>
      </c>
      <c r="CH191" s="3" t="str">
        <f t="shared" si="874"/>
        <v/>
      </c>
      <c r="CI191" s="3">
        <f t="shared" si="733"/>
        <v>0</v>
      </c>
      <c r="CJ191" s="3">
        <f t="shared" si="823"/>
        <v>1</v>
      </c>
      <c r="CK191" s="3">
        <f t="shared" si="915"/>
        <v>0</v>
      </c>
      <c r="CL191" s="3" t="str">
        <f t="shared" ca="1" si="875"/>
        <v xml:space="preserve"> </v>
      </c>
      <c r="CM191" s="3" t="str">
        <f t="shared" ca="1" si="838"/>
        <v/>
      </c>
      <c r="CN191" s="3" t="str">
        <f t="shared" ca="1" si="838"/>
        <v/>
      </c>
      <c r="CO191" s="3" t="str">
        <f t="shared" ca="1" si="838"/>
        <v/>
      </c>
      <c r="CP191" s="3" t="str">
        <f t="shared" ca="1" si="833"/>
        <v/>
      </c>
      <c r="CQ191" s="3" t="str">
        <f t="shared" ca="1" si="833"/>
        <v/>
      </c>
      <c r="CR191" s="3" t="str">
        <f t="shared" ca="1" si="735"/>
        <v/>
      </c>
      <c r="CS191" s="3" t="str">
        <f t="shared" ca="1" si="876"/>
        <v/>
      </c>
      <c r="CT191" s="3" t="str">
        <f t="shared" si="736"/>
        <v/>
      </c>
      <c r="CU191" s="37" t="e">
        <f t="shared" ca="1" si="737"/>
        <v>#N/A</v>
      </c>
      <c r="CW191" s="3" t="str">
        <f t="shared" ca="1" si="916"/>
        <v/>
      </c>
      <c r="CX191" s="3">
        <f t="shared" ca="1" si="824"/>
        <v>0</v>
      </c>
      <c r="CY191" s="2">
        <f t="shared" ca="1" si="739"/>
        <v>0</v>
      </c>
      <c r="CZ191" s="3" t="str">
        <f t="shared" ca="1" si="877"/>
        <v/>
      </c>
      <c r="DA191" s="3" t="str">
        <f t="shared" ca="1" si="878"/>
        <v/>
      </c>
      <c r="DB191" s="3" t="str">
        <f t="shared" ca="1" si="879"/>
        <v/>
      </c>
      <c r="DC191" s="3" t="str">
        <f t="shared" ca="1" si="880"/>
        <v/>
      </c>
      <c r="DD191" s="37" t="e">
        <f t="shared" ca="1" si="881"/>
        <v>#N/A</v>
      </c>
      <c r="DE191" s="3" t="str">
        <f t="shared" ca="1" si="917"/>
        <v/>
      </c>
      <c r="DF191" s="3">
        <f t="shared" ca="1" si="825"/>
        <v>0</v>
      </c>
      <c r="DG191" s="2">
        <f t="shared" ca="1" si="741"/>
        <v>0</v>
      </c>
      <c r="DH191" s="3" t="str">
        <f t="shared" ca="1" si="882"/>
        <v/>
      </c>
      <c r="DI191" s="3" t="str">
        <f t="shared" ca="1" si="862"/>
        <v/>
      </c>
      <c r="DJ191" s="3" t="str">
        <f t="shared" ca="1" si="883"/>
        <v/>
      </c>
      <c r="DK191" s="3" t="str">
        <f t="shared" ca="1" si="742"/>
        <v/>
      </c>
      <c r="DL191" s="37" t="e">
        <f t="shared" ca="1" si="884"/>
        <v>#N/A</v>
      </c>
      <c r="DN191" s="2" t="str">
        <f t="shared" si="667"/>
        <v xml:space="preserve"> </v>
      </c>
      <c r="DO191" s="3" t="str">
        <f t="shared" si="743"/>
        <v xml:space="preserve"> </v>
      </c>
      <c r="DP191" s="3" t="str">
        <f t="shared" si="744"/>
        <v xml:space="preserve"> </v>
      </c>
      <c r="DT191" s="37" t="e">
        <f t="shared" si="885"/>
        <v>#N/A</v>
      </c>
      <c r="DU191" s="7">
        <v>184</v>
      </c>
      <c r="DV191" s="7">
        <v>78</v>
      </c>
      <c r="DW191" s="7">
        <v>106</v>
      </c>
      <c r="DX191" s="7"/>
      <c r="DY191" s="7" t="e">
        <f t="shared" si="886"/>
        <v>#NUM!</v>
      </c>
      <c r="DZ191" s="7" t="e">
        <f t="shared" si="887"/>
        <v>#NUM!</v>
      </c>
      <c r="EA191" s="7" t="e">
        <f t="shared" si="888"/>
        <v>#NUM!</v>
      </c>
      <c r="EB191" s="7" t="e">
        <f t="shared" si="918"/>
        <v>#NUM!</v>
      </c>
      <c r="EC191" s="3" t="e">
        <f t="shared" si="889"/>
        <v>#NUM!</v>
      </c>
      <c r="ED191" s="3" t="str">
        <f t="shared" si="746"/>
        <v/>
      </c>
      <c r="EE191" s="3" t="e">
        <f t="shared" si="747"/>
        <v>#DIV/0!</v>
      </c>
      <c r="EF191" s="3" t="str">
        <f t="shared" si="748"/>
        <v/>
      </c>
      <c r="EG191" s="3" t="str">
        <f t="shared" si="749"/>
        <v/>
      </c>
      <c r="EH191" s="3" t="str">
        <f t="shared" si="750"/>
        <v/>
      </c>
      <c r="EI191" s="3" t="str">
        <f t="shared" si="751"/>
        <v/>
      </c>
      <c r="EJ191" s="3" t="e">
        <f t="shared" si="752"/>
        <v>#DIV/0!</v>
      </c>
      <c r="EK191" s="3" t="e">
        <f t="shared" si="753"/>
        <v>#DIV/0!</v>
      </c>
      <c r="EL191" s="3" t="str">
        <f t="shared" si="754"/>
        <v/>
      </c>
      <c r="EM191" s="3" t="str">
        <f t="shared" si="755"/>
        <v/>
      </c>
      <c r="EN191" s="3" t="str">
        <f t="shared" si="756"/>
        <v/>
      </c>
      <c r="EO191" s="3" t="e">
        <f t="shared" si="757"/>
        <v>#DIV/0!</v>
      </c>
      <c r="EP191" s="3" t="e">
        <f t="shared" si="758"/>
        <v>#DIV/0!</v>
      </c>
      <c r="EQ191" s="3" t="str">
        <f t="shared" si="759"/>
        <v/>
      </c>
      <c r="ER191" s="3" t="str">
        <f t="shared" si="760"/>
        <v/>
      </c>
      <c r="ES191" s="3" t="e">
        <f t="shared" si="761"/>
        <v>#DIV/0!</v>
      </c>
      <c r="ET191" s="3" t="e">
        <f t="shared" si="762"/>
        <v>#DIV/0!</v>
      </c>
      <c r="EU191" s="3" t="str">
        <f t="shared" si="763"/>
        <v/>
      </c>
      <c r="EV191" s="3" t="e">
        <f t="shared" si="764"/>
        <v>#DIV/0!</v>
      </c>
      <c r="EW191" s="3" t="e">
        <f t="shared" si="765"/>
        <v>#DIV/0!</v>
      </c>
      <c r="EX191" s="3" t="e">
        <f t="shared" si="766"/>
        <v>#NUM!</v>
      </c>
      <c r="EZ191" s="40">
        <f t="shared" si="890"/>
        <v>1</v>
      </c>
      <c r="FA191" s="9" t="e">
        <f t="shared" si="891"/>
        <v>#NUM!</v>
      </c>
      <c r="FB191" s="9" t="e">
        <f t="shared" si="892"/>
        <v>#N/A</v>
      </c>
      <c r="FC191" s="9" t="e">
        <f t="shared" si="893"/>
        <v>#N/A</v>
      </c>
      <c r="FD191" s="9" t="e">
        <f t="shared" si="894"/>
        <v>#N/A</v>
      </c>
      <c r="FE191" s="3" t="e">
        <f t="shared" si="767"/>
        <v>#NUM!</v>
      </c>
      <c r="FG191" s="3" t="str">
        <f t="shared" si="768"/>
        <v/>
      </c>
      <c r="FH191" s="3" t="e">
        <f t="shared" si="769"/>
        <v>#DIV/0!</v>
      </c>
      <c r="FI191" s="3" t="str">
        <f t="shared" si="770"/>
        <v/>
      </c>
      <c r="FJ191" s="3" t="str">
        <f t="shared" si="771"/>
        <v/>
      </c>
      <c r="FK191" s="3" t="str">
        <f t="shared" si="772"/>
        <v/>
      </c>
      <c r="FL191" s="3" t="str">
        <f t="shared" si="773"/>
        <v/>
      </c>
      <c r="FM191" s="3" t="e">
        <f t="shared" si="774"/>
        <v>#DIV/0!</v>
      </c>
      <c r="FN191" s="3" t="e">
        <f t="shared" si="775"/>
        <v>#DIV/0!</v>
      </c>
      <c r="FO191" s="3" t="str">
        <f t="shared" si="776"/>
        <v/>
      </c>
      <c r="FP191" s="3" t="str">
        <f t="shared" si="777"/>
        <v/>
      </c>
      <c r="FQ191" s="3" t="str">
        <f t="shared" si="778"/>
        <v/>
      </c>
      <c r="FR191" s="3" t="e">
        <f t="shared" si="779"/>
        <v>#DIV/0!</v>
      </c>
      <c r="FS191" s="3" t="e">
        <f t="shared" si="780"/>
        <v>#DIV/0!</v>
      </c>
      <c r="FT191" s="3" t="str">
        <f t="shared" si="781"/>
        <v/>
      </c>
      <c r="FU191" s="3" t="str">
        <f t="shared" si="782"/>
        <v/>
      </c>
      <c r="FV191" s="3" t="e">
        <f t="shared" si="783"/>
        <v>#DIV/0!</v>
      </c>
      <c r="FW191" s="3" t="e">
        <f t="shared" si="784"/>
        <v>#DIV/0!</v>
      </c>
      <c r="FX191" s="3" t="str">
        <f t="shared" si="785"/>
        <v/>
      </c>
      <c r="FY191" s="3" t="e">
        <f t="shared" si="786"/>
        <v>#DIV/0!</v>
      </c>
      <c r="FZ191" s="3" t="e">
        <f t="shared" si="787"/>
        <v>#DIV/0!</v>
      </c>
      <c r="GA191" s="3" t="e">
        <f t="shared" si="788"/>
        <v>#NUM!</v>
      </c>
      <c r="GB191" s="3" t="str">
        <f t="shared" si="789"/>
        <v/>
      </c>
      <c r="GC191" s="3" t="str">
        <f t="shared" si="790"/>
        <v/>
      </c>
      <c r="GD191" s="3" t="str">
        <f t="shared" si="791"/>
        <v/>
      </c>
      <c r="GE191" s="3" t="str">
        <f t="shared" si="792"/>
        <v/>
      </c>
      <c r="GF191" s="3" t="str">
        <f t="shared" si="793"/>
        <v/>
      </c>
      <c r="GG191" s="3" t="str">
        <f t="shared" si="794"/>
        <v/>
      </c>
      <c r="GI191" s="9" t="str">
        <f t="shared" si="826"/>
        <v/>
      </c>
      <c r="GJ191" s="9" t="str">
        <f t="shared" si="919"/>
        <v/>
      </c>
      <c r="GK191" s="9" t="str">
        <f t="shared" si="920"/>
        <v/>
      </c>
      <c r="GL191" s="41" t="e">
        <f t="shared" si="797"/>
        <v>#DIV/0!</v>
      </c>
      <c r="GM191" s="41" t="e">
        <f t="shared" si="798"/>
        <v>#DIV/0!</v>
      </c>
      <c r="GN191" s="41" t="e">
        <f t="shared" si="895"/>
        <v>#N/A</v>
      </c>
      <c r="GO191" s="41" t="e">
        <f t="shared" si="896"/>
        <v>#N/A</v>
      </c>
      <c r="GP191" s="3" t="e">
        <f t="shared" si="799"/>
        <v>#NUM!</v>
      </c>
      <c r="GQ191" s="55" t="e">
        <f t="shared" si="897"/>
        <v>#NUM!</v>
      </c>
      <c r="GR191" s="55" t="e">
        <f t="shared" si="898"/>
        <v>#NUM!</v>
      </c>
      <c r="GS191" s="3" t="e">
        <f t="shared" si="899"/>
        <v>#NUM!</v>
      </c>
      <c r="GT191" s="3" t="e">
        <f t="shared" si="900"/>
        <v>#NUM!</v>
      </c>
      <c r="GU191" s="3" t="e">
        <f t="shared" si="901"/>
        <v>#NUM!</v>
      </c>
      <c r="GV191" s="3" t="e">
        <f t="shared" si="902"/>
        <v>#NUM!</v>
      </c>
      <c r="GX191" s="37" t="e">
        <f t="shared" si="903"/>
        <v>#NUM!</v>
      </c>
      <c r="GZ191" s="3" t="e">
        <f t="shared" si="904"/>
        <v>#NUM!</v>
      </c>
      <c r="HA191" s="3" t="e">
        <f t="shared" ca="1" si="924"/>
        <v>#NUM!</v>
      </c>
      <c r="HB191" s="2" t="e">
        <f t="shared" ca="1" si="830"/>
        <v>#NUM!</v>
      </c>
      <c r="HC191" s="2" t="e">
        <f t="shared" ca="1" si="834"/>
        <v>#NUM!</v>
      </c>
      <c r="HD191" s="39" t="e">
        <f t="shared" ca="1" si="800"/>
        <v>#NUM!</v>
      </c>
      <c r="HF191" s="3" t="str">
        <f t="shared" si="905"/>
        <v/>
      </c>
      <c r="HG191" s="3" t="str">
        <f t="shared" si="906"/>
        <v/>
      </c>
      <c r="HH191" s="3" t="str">
        <f t="shared" ca="1" si="930"/>
        <v xml:space="preserve"> </v>
      </c>
      <c r="HI191" s="3" t="str">
        <f t="shared" ca="1" si="844"/>
        <v/>
      </c>
      <c r="HJ191" s="3" t="str">
        <f t="shared" ca="1" si="844"/>
        <v/>
      </c>
      <c r="HK191" s="3" t="str">
        <f t="shared" ca="1" si="844"/>
        <v/>
      </c>
      <c r="HL191" s="3" t="str">
        <f t="shared" ca="1" si="839"/>
        <v/>
      </c>
      <c r="HM191" s="3" t="str">
        <f t="shared" ca="1" si="839"/>
        <v/>
      </c>
      <c r="HN191" s="3" t="str">
        <f t="shared" ca="1" si="839"/>
        <v/>
      </c>
      <c r="HO191" s="3" t="str">
        <f t="shared" ca="1" si="839"/>
        <v/>
      </c>
      <c r="HP191" s="37" t="e">
        <f t="shared" ca="1" si="907"/>
        <v>#N/A</v>
      </c>
      <c r="HQ191" s="3" t="str">
        <f t="shared" ca="1" si="931"/>
        <v xml:space="preserve"> </v>
      </c>
      <c r="HR191" s="3" t="str">
        <f t="shared" ca="1" si="846"/>
        <v/>
      </c>
      <c r="HS191" s="3" t="str">
        <f t="shared" ca="1" si="846"/>
        <v/>
      </c>
      <c r="HT191" s="3" t="str">
        <f t="shared" ca="1" si="846"/>
        <v/>
      </c>
      <c r="HU191" s="3" t="str">
        <f t="shared" ca="1" si="840"/>
        <v/>
      </c>
      <c r="HV191" s="3" t="str">
        <f t="shared" ca="1" si="840"/>
        <v/>
      </c>
      <c r="HW191" s="3" t="str">
        <f t="shared" ca="1" si="840"/>
        <v/>
      </c>
      <c r="HX191" s="3" t="str">
        <f t="shared" ca="1" si="840"/>
        <v/>
      </c>
      <c r="HY191" s="37" t="e">
        <f t="shared" ca="1" si="908"/>
        <v>#N/A</v>
      </c>
      <c r="IA191" s="3" t="e">
        <f t="shared" ca="1" si="921"/>
        <v>#NUM!</v>
      </c>
      <c r="IB191" s="3" t="e">
        <f t="shared" ca="1" si="828"/>
        <v>#NUM!</v>
      </c>
      <c r="IC191" s="2" t="e">
        <f t="shared" ca="1" si="802"/>
        <v>#NUM!</v>
      </c>
      <c r="ID191" s="37" t="e">
        <f t="shared" ca="1" si="909"/>
        <v>#NUM!</v>
      </c>
      <c r="IE191" s="3" t="e">
        <f t="shared" ca="1" si="922"/>
        <v>#NUM!</v>
      </c>
      <c r="IF191" s="3" t="e">
        <f t="shared" ca="1" si="923"/>
        <v>#NUM!</v>
      </c>
      <c r="IG191" s="2" t="e">
        <f t="shared" ca="1" si="805"/>
        <v>#NUM!</v>
      </c>
      <c r="IH191" s="37" t="e">
        <f t="shared" ca="1" si="910"/>
        <v>#NUM!</v>
      </c>
      <c r="II191" s="3" t="e">
        <f t="shared" si="806"/>
        <v>#N/A</v>
      </c>
      <c r="IJ191" s="3" t="e">
        <f t="shared" si="807"/>
        <v>#N/A</v>
      </c>
      <c r="IK191" s="3" t="e">
        <f t="shared" ca="1" si="934"/>
        <v>#N/A</v>
      </c>
      <c r="IL191" s="3" t="e">
        <f t="shared" ca="1" si="858"/>
        <v>#N/A</v>
      </c>
      <c r="IM191" s="3" t="e">
        <f t="shared" ca="1" si="858"/>
        <v>#N/A</v>
      </c>
      <c r="IN191" s="3" t="e">
        <f t="shared" ca="1" si="858"/>
        <v>#N/A</v>
      </c>
      <c r="IO191" s="3" t="e">
        <f t="shared" ca="1" si="851"/>
        <v>#N/A</v>
      </c>
      <c r="IP191" s="3" t="e">
        <f t="shared" ca="1" si="851"/>
        <v>#N/A</v>
      </c>
      <c r="IQ191" s="3" t="e">
        <f t="shared" ca="1" si="851"/>
        <v>#N/A</v>
      </c>
      <c r="IR191" s="3" t="e">
        <f t="shared" ca="1" si="851"/>
        <v>#N/A</v>
      </c>
      <c r="IS191" s="3" t="e">
        <f t="shared" ca="1" si="852"/>
        <v>#N/A</v>
      </c>
      <c r="IT191" s="3" t="e">
        <f t="shared" ca="1" si="852"/>
        <v>#N/A</v>
      </c>
      <c r="IU191" s="3" t="e">
        <f t="shared" ca="1" si="852"/>
        <v>#N/A</v>
      </c>
      <c r="IV191" s="3" t="e">
        <f t="shared" ca="1" si="852"/>
        <v>#N/A</v>
      </c>
      <c r="IW191" s="3" t="e">
        <f t="shared" ca="1" si="853"/>
        <v>#N/A</v>
      </c>
      <c r="IX191" s="3" t="e">
        <f t="shared" ca="1" si="853"/>
        <v>#N/A</v>
      </c>
      <c r="IY191" s="3" t="e">
        <f t="shared" ca="1" si="853"/>
        <v>#N/A</v>
      </c>
      <c r="IZ191" s="37" t="e">
        <f t="shared" ca="1" si="911"/>
        <v>#N/A</v>
      </c>
      <c r="JB191" s="3" t="str">
        <f t="shared" si="808"/>
        <v/>
      </c>
      <c r="JC191" s="55" t="e">
        <f t="shared" si="912"/>
        <v>#NUM!</v>
      </c>
      <c r="JD191" s="41" t="e">
        <f t="shared" si="809"/>
        <v>#NUM!</v>
      </c>
      <c r="JE191" s="41" t="e">
        <f t="shared" si="810"/>
        <v>#NUM!</v>
      </c>
      <c r="JF191" s="3" t="e">
        <f t="shared" si="811"/>
        <v>#NUM!</v>
      </c>
      <c r="JG191" s="41" t="e">
        <f t="shared" si="812"/>
        <v>#NUM!</v>
      </c>
      <c r="JH191" s="41" t="e">
        <f t="shared" si="813"/>
        <v>#NUM!</v>
      </c>
      <c r="JJ191" s="37" t="e">
        <f t="shared" si="814"/>
        <v>#NUM!</v>
      </c>
      <c r="JL191" s="3" t="e">
        <f t="shared" si="815"/>
        <v>#NUM!</v>
      </c>
      <c r="JM191" s="3" t="e">
        <f t="shared" ca="1" si="925"/>
        <v>#NUM!</v>
      </c>
      <c r="JP191" s="37" t="e">
        <f t="shared" ca="1" si="816"/>
        <v>#NUM!</v>
      </c>
      <c r="JR191" s="37" t="str">
        <f t="shared" si="817"/>
        <v/>
      </c>
      <c r="JS191" s="3" t="str">
        <f t="shared" si="818"/>
        <v/>
      </c>
      <c r="JT191" s="3" t="str">
        <f t="shared" ca="1" si="932"/>
        <v xml:space="preserve"> </v>
      </c>
      <c r="JU191" s="3" t="str">
        <f t="shared" ca="1" si="848"/>
        <v/>
      </c>
      <c r="JV191" s="3" t="str">
        <f t="shared" ca="1" si="848"/>
        <v/>
      </c>
      <c r="JW191" s="3" t="str">
        <f t="shared" ca="1" si="848"/>
        <v/>
      </c>
      <c r="JX191" s="3" t="str">
        <f t="shared" ca="1" si="841"/>
        <v/>
      </c>
      <c r="JY191" s="3" t="str">
        <f t="shared" ca="1" si="841"/>
        <v/>
      </c>
      <c r="JZ191" s="3" t="str">
        <f t="shared" ca="1" si="841"/>
        <v/>
      </c>
      <c r="KA191" s="3" t="str">
        <f t="shared" ca="1" si="841"/>
        <v/>
      </c>
      <c r="KB191" s="3" t="e">
        <f t="shared" ca="1" si="819"/>
        <v>#N/A</v>
      </c>
      <c r="KC191" s="3" t="str">
        <f t="shared" ca="1" si="933"/>
        <v xml:space="preserve"> </v>
      </c>
      <c r="KD191" s="3" t="str">
        <f t="shared" ca="1" si="850"/>
        <v/>
      </c>
      <c r="KE191" s="3" t="str">
        <f t="shared" ca="1" si="850"/>
        <v/>
      </c>
      <c r="KF191" s="3" t="str">
        <f t="shared" ca="1" si="850"/>
        <v/>
      </c>
      <c r="KG191" s="3" t="str">
        <f t="shared" ca="1" si="842"/>
        <v/>
      </c>
      <c r="KH191" s="3" t="str">
        <f t="shared" ca="1" si="842"/>
        <v/>
      </c>
      <c r="KI191" s="3" t="str">
        <f t="shared" ca="1" si="842"/>
        <v/>
      </c>
      <c r="KJ191" s="3" t="str">
        <f t="shared" ca="1" si="842"/>
        <v/>
      </c>
      <c r="KK191" s="3" t="e">
        <f t="shared" ca="1" si="820"/>
        <v>#N/A</v>
      </c>
      <c r="KU191" s="3" t="e">
        <f t="shared" si="821"/>
        <v>#NUM!</v>
      </c>
      <c r="KV191" s="3" t="e">
        <f t="shared" si="822"/>
        <v>#NUM!</v>
      </c>
      <c r="KW191" s="3" t="e">
        <f t="shared" ca="1" si="935"/>
        <v>#NUM!</v>
      </c>
      <c r="KX191" s="3" t="e">
        <f t="shared" ca="1" si="860"/>
        <v>#NUM!</v>
      </c>
      <c r="KY191" s="3" t="e">
        <f t="shared" ca="1" si="860"/>
        <v>#NUM!</v>
      </c>
      <c r="KZ191" s="3" t="e">
        <f t="shared" ca="1" si="860"/>
        <v>#NUM!</v>
      </c>
      <c r="LA191" s="3" t="e">
        <f t="shared" ca="1" si="854"/>
        <v>#NUM!</v>
      </c>
      <c r="LB191" s="3" t="e">
        <f t="shared" ca="1" si="854"/>
        <v>#NUM!</v>
      </c>
      <c r="LC191" s="3" t="e">
        <f t="shared" ca="1" si="854"/>
        <v>#NUM!</v>
      </c>
      <c r="LD191" s="3" t="e">
        <f t="shared" ca="1" si="854"/>
        <v>#NUM!</v>
      </c>
      <c r="LE191" s="3" t="e">
        <f t="shared" ca="1" si="855"/>
        <v>#NUM!</v>
      </c>
      <c r="LF191" s="3" t="e">
        <f t="shared" ca="1" si="855"/>
        <v>#NUM!</v>
      </c>
      <c r="LG191" s="3" t="e">
        <f t="shared" ca="1" si="855"/>
        <v>#NUM!</v>
      </c>
      <c r="LH191" s="3" t="e">
        <f t="shared" ca="1" si="855"/>
        <v>#NUM!</v>
      </c>
      <c r="LI191" s="3" t="e">
        <f t="shared" ca="1" si="856"/>
        <v>#NUM!</v>
      </c>
      <c r="LJ191" s="3" t="e">
        <f t="shared" ca="1" si="856"/>
        <v>#NUM!</v>
      </c>
      <c r="LK191" s="3" t="e">
        <f t="shared" ca="1" si="856"/>
        <v>#NUM!</v>
      </c>
      <c r="LL191" s="37" t="e">
        <f t="shared" ca="1" si="913"/>
        <v>#NUM!</v>
      </c>
    </row>
    <row r="192" spans="1:324" s="3" customFormat="1">
      <c r="A192" s="42" t="e">
        <f>IF(D192="","",Data!C200)</f>
        <v>#N/A</v>
      </c>
      <c r="B192" s="5" t="e">
        <f>IF(D192="","",Data!B200)</f>
        <v>#N/A</v>
      </c>
      <c r="C192" s="3">
        <v>184</v>
      </c>
      <c r="D192" s="3" t="e">
        <f>IF(Data!C200="", NA(), Data!C200)</f>
        <v>#N/A</v>
      </c>
      <c r="E192" s="3" t="str">
        <f>IF(Data!C200="", " ", Data!D200)</f>
        <v xml:space="preserve"> </v>
      </c>
      <c r="F192" s="3" t="str">
        <f>IF(E192=" "," ",Data!F$26)</f>
        <v xml:space="preserve"> </v>
      </c>
      <c r="G192" s="3" t="str">
        <f>IF($C192&lt;Data!$F$37,"x"," ")</f>
        <v xml:space="preserve"> </v>
      </c>
      <c r="H192" s="3" t="e">
        <f>IF(I192="",#REF!,I192)</f>
        <v>#N/A</v>
      </c>
      <c r="I192" s="2" t="e">
        <f t="shared" si="697"/>
        <v>#N/A</v>
      </c>
      <c r="J192" s="3" t="str">
        <f>IF(AND(Data!$F$37&lt;&gt;""),IF(AD192=$E192,1,""))</f>
        <v/>
      </c>
      <c r="K192" s="3">
        <f>IF(AND(Data!$F$40&lt;&gt;""),IF(AE192=$E192,2,""))</f>
        <v>2</v>
      </c>
      <c r="L192" s="3" t="str">
        <f>IF(AND(Data!$F$43&lt;&gt;""),IF(AF192=$E192,3,""))</f>
        <v/>
      </c>
      <c r="M192" s="3" t="str">
        <f>IF(AND(Data!$F$46&lt;&gt;""),IF(AG192=$E192,4,""))</f>
        <v/>
      </c>
      <c r="N192" s="3" t="str">
        <f>IF(AND(Data!$F$49&lt;&gt;""),IF(AH192=$E192,5,""))</f>
        <v/>
      </c>
      <c r="O192" s="3" t="str">
        <f>IF(AND(Calc!$LQ$3&lt;&gt;""),IF(AI192=$E192,6,""))</f>
        <v/>
      </c>
      <c r="P192" s="3">
        <f t="shared" si="698"/>
        <v>2</v>
      </c>
      <c r="Q192" s="3">
        <f t="shared" si="699"/>
        <v>2</v>
      </c>
      <c r="R192" s="3" t="str">
        <f t="shared" si="700"/>
        <v/>
      </c>
      <c r="S192" s="3" t="str">
        <f t="shared" si="701"/>
        <v/>
      </c>
      <c r="T192" s="3" t="str">
        <f t="shared" si="702"/>
        <v/>
      </c>
      <c r="U192" s="3">
        <f t="shared" si="703"/>
        <v>2</v>
      </c>
      <c r="V192" s="3">
        <f t="shared" si="704"/>
        <v>2</v>
      </c>
      <c r="W192" s="3" t="str">
        <f t="shared" si="705"/>
        <v/>
      </c>
      <c r="X192" s="3" t="str">
        <f t="shared" si="706"/>
        <v/>
      </c>
      <c r="Y192" s="3">
        <f t="shared" si="707"/>
        <v>2</v>
      </c>
      <c r="Z192" s="3">
        <f t="shared" si="708"/>
        <v>2</v>
      </c>
      <c r="AA192" s="3" t="str">
        <f t="shared" si="709"/>
        <v/>
      </c>
      <c r="AB192" s="3">
        <f t="shared" si="710"/>
        <v>2</v>
      </c>
      <c r="AC192" s="49">
        <f t="shared" si="711"/>
        <v>2</v>
      </c>
      <c r="AD192" s="3" t="str">
        <f>IF($C192&lt;Data!$F$37,E192,"")</f>
        <v/>
      </c>
      <c r="AE192" s="3" t="str">
        <f>IF(AND($C192&gt;=Data!$F$37),IF($C192&lt;Data!$F$40,E192,""))</f>
        <v xml:space="preserve"> </v>
      </c>
      <c r="AF192" s="3" t="b">
        <f>IF(AND($C192&gt;=Data!$F$40),IF($C192&lt;Data!$F$43,E192,""))</f>
        <v>0</v>
      </c>
      <c r="AG192" s="3" t="b">
        <f>IF(AND($C192&gt;=Data!$F$43),IF($C192&lt;Data!$F$46,E192,""))</f>
        <v>0</v>
      </c>
      <c r="AH192" s="3" t="b">
        <f>IF(AND($C192&gt;=Data!$F$46),IF($C192&lt;Data!$F$49,E192,""))</f>
        <v>0</v>
      </c>
      <c r="AI192" s="3" t="b">
        <f>IF(AND($C192&gt;=Data!$F$49),IF($C192&lt;=Calc!$LQ$3,E192,""))</f>
        <v>0</v>
      </c>
      <c r="AJ192" s="3" t="str">
        <f t="shared" si="863"/>
        <v xml:space="preserve"> </v>
      </c>
      <c r="AK192" s="3" t="str">
        <f t="shared" si="644"/>
        <v/>
      </c>
      <c r="AL192" s="3" t="e">
        <f t="shared" si="712"/>
        <v>#NUM!</v>
      </c>
      <c r="AM192" s="3" t="str">
        <f t="shared" si="713"/>
        <v/>
      </c>
      <c r="AN192" s="3" t="str">
        <f t="shared" si="714"/>
        <v/>
      </c>
      <c r="AO192" s="3" t="str">
        <f t="shared" si="715"/>
        <v/>
      </c>
      <c r="AP192" s="3" t="str">
        <f t="shared" si="716"/>
        <v/>
      </c>
      <c r="AQ192" s="3" t="e">
        <f t="shared" si="926"/>
        <v>#NUM!</v>
      </c>
      <c r="AR192" s="3" t="e">
        <f t="shared" si="927"/>
        <v>#NUM!</v>
      </c>
      <c r="AS192" s="3" t="str">
        <f t="shared" si="928"/>
        <v/>
      </c>
      <c r="AT192" s="3" t="str">
        <f t="shared" si="717"/>
        <v/>
      </c>
      <c r="AU192" s="3" t="str">
        <f t="shared" si="718"/>
        <v/>
      </c>
      <c r="AV192" s="3" t="e">
        <f t="shared" si="719"/>
        <v>#NUM!</v>
      </c>
      <c r="AW192" s="3" t="e">
        <f t="shared" si="720"/>
        <v>#NUM!</v>
      </c>
      <c r="AX192" s="3" t="str">
        <f t="shared" si="721"/>
        <v/>
      </c>
      <c r="AY192" s="3" t="str">
        <f t="shared" si="722"/>
        <v/>
      </c>
      <c r="AZ192" s="3" t="e">
        <f t="shared" si="723"/>
        <v>#NUM!</v>
      </c>
      <c r="BA192" s="3" t="e">
        <f t="shared" si="724"/>
        <v>#NUM!</v>
      </c>
      <c r="BB192" s="3" t="str">
        <f t="shared" si="725"/>
        <v/>
      </c>
      <c r="BC192" s="3" t="e">
        <f t="shared" si="726"/>
        <v>#NUM!</v>
      </c>
      <c r="BD192" s="3" t="e">
        <f t="shared" si="727"/>
        <v>#NUM!</v>
      </c>
      <c r="BE192" s="3" t="e">
        <f t="shared" si="728"/>
        <v>#NUM!</v>
      </c>
      <c r="BF192" s="9" t="e">
        <f t="shared" si="864"/>
        <v>#N/A</v>
      </c>
      <c r="BG192" s="3" t="e">
        <f t="shared" si="865"/>
        <v>#N/A</v>
      </c>
      <c r="BH192" s="3" t="e">
        <f t="shared" si="936"/>
        <v>#N/A</v>
      </c>
      <c r="BI192" s="3" t="e">
        <f t="shared" si="729"/>
        <v>#NUM!</v>
      </c>
      <c r="BJ192" s="44" t="str">
        <f t="shared" si="730"/>
        <v/>
      </c>
      <c r="BK192" s="52">
        <f t="shared" si="866"/>
        <v>2</v>
      </c>
      <c r="BL192" s="52" t="str">
        <f t="shared" ca="1" si="929"/>
        <v xml:space="preserve"> </v>
      </c>
      <c r="BM192" s="52" t="str">
        <f t="shared" ca="1" si="836"/>
        <v xml:space="preserve"> </v>
      </c>
      <c r="BN192" s="52" t="str">
        <f t="shared" ca="1" si="836"/>
        <v xml:space="preserve"> </v>
      </c>
      <c r="BO192" s="52" t="str">
        <f t="shared" ca="1" si="836"/>
        <v xml:space="preserve"> </v>
      </c>
      <c r="BP192" s="52" t="str">
        <f t="shared" ca="1" si="831"/>
        <v xml:space="preserve"> </v>
      </c>
      <c r="BQ192" s="52" t="str">
        <f t="shared" ca="1" si="831"/>
        <v xml:space="preserve"> </v>
      </c>
      <c r="BR192" s="52" t="e">
        <f t="shared" ca="1" si="867"/>
        <v>#N/A</v>
      </c>
      <c r="BS192" s="52"/>
      <c r="BT192" s="3" t="str">
        <f t="shared" si="868"/>
        <v/>
      </c>
      <c r="BU192" s="3">
        <f t="shared" si="869"/>
        <v>0</v>
      </c>
      <c r="BV192" s="3">
        <f t="shared" si="731"/>
        <v>1</v>
      </c>
      <c r="BW192" s="3">
        <f t="shared" si="914"/>
        <v>0</v>
      </c>
      <c r="BX192" s="3" t="str">
        <f t="shared" ca="1" si="870"/>
        <v xml:space="preserve"> </v>
      </c>
      <c r="BY192" s="3" t="str">
        <f t="shared" ca="1" si="837"/>
        <v/>
      </c>
      <c r="BZ192" s="3" t="str">
        <f t="shared" ca="1" si="837"/>
        <v/>
      </c>
      <c r="CA192" s="3" t="str">
        <f t="shared" ca="1" si="837"/>
        <v/>
      </c>
      <c r="CB192" s="3" t="str">
        <f t="shared" ca="1" si="832"/>
        <v/>
      </c>
      <c r="CC192" s="3" t="str">
        <f t="shared" ca="1" si="832"/>
        <v/>
      </c>
      <c r="CD192" s="3" t="str">
        <f t="shared" ca="1" si="652"/>
        <v/>
      </c>
      <c r="CE192" s="3" t="str">
        <f t="shared" ca="1" si="871"/>
        <v/>
      </c>
      <c r="CF192" s="3" t="str">
        <f t="shared" si="872"/>
        <v/>
      </c>
      <c r="CG192" s="37" t="e">
        <f t="shared" ca="1" si="873"/>
        <v>#N/A</v>
      </c>
      <c r="CH192" s="3" t="str">
        <f t="shared" si="874"/>
        <v/>
      </c>
      <c r="CI192" s="3">
        <f t="shared" si="733"/>
        <v>0</v>
      </c>
      <c r="CJ192" s="3">
        <f t="shared" si="823"/>
        <v>1</v>
      </c>
      <c r="CK192" s="3">
        <f t="shared" si="915"/>
        <v>0</v>
      </c>
      <c r="CL192" s="3" t="str">
        <f t="shared" ca="1" si="875"/>
        <v xml:space="preserve"> </v>
      </c>
      <c r="CM192" s="3" t="str">
        <f t="shared" ca="1" si="838"/>
        <v/>
      </c>
      <c r="CN192" s="3" t="str">
        <f t="shared" ca="1" si="838"/>
        <v/>
      </c>
      <c r="CO192" s="3" t="str">
        <f t="shared" ca="1" si="838"/>
        <v/>
      </c>
      <c r="CP192" s="3" t="str">
        <f t="shared" ca="1" si="833"/>
        <v/>
      </c>
      <c r="CQ192" s="3" t="str">
        <f t="shared" ca="1" si="833"/>
        <v/>
      </c>
      <c r="CR192" s="3" t="str">
        <f t="shared" ca="1" si="735"/>
        <v/>
      </c>
      <c r="CS192" s="3" t="str">
        <f t="shared" ca="1" si="876"/>
        <v/>
      </c>
      <c r="CT192" s="3" t="str">
        <f t="shared" si="736"/>
        <v/>
      </c>
      <c r="CU192" s="37" t="e">
        <f t="shared" ca="1" si="737"/>
        <v>#N/A</v>
      </c>
      <c r="CW192" s="3" t="str">
        <f t="shared" ca="1" si="916"/>
        <v/>
      </c>
      <c r="CX192" s="3">
        <f t="shared" ca="1" si="824"/>
        <v>0</v>
      </c>
      <c r="CY192" s="2">
        <f t="shared" ca="1" si="739"/>
        <v>0</v>
      </c>
      <c r="CZ192" s="3" t="str">
        <f t="shared" ca="1" si="877"/>
        <v/>
      </c>
      <c r="DA192" s="3" t="str">
        <f t="shared" ca="1" si="878"/>
        <v/>
      </c>
      <c r="DB192" s="3" t="str">
        <f t="shared" ca="1" si="879"/>
        <v/>
      </c>
      <c r="DC192" s="3" t="str">
        <f t="shared" ca="1" si="880"/>
        <v/>
      </c>
      <c r="DD192" s="37" t="e">
        <f t="shared" ca="1" si="881"/>
        <v>#N/A</v>
      </c>
      <c r="DE192" s="3" t="str">
        <f t="shared" ca="1" si="917"/>
        <v/>
      </c>
      <c r="DF192" s="3">
        <f t="shared" ca="1" si="825"/>
        <v>0</v>
      </c>
      <c r="DG192" s="2">
        <f t="shared" ca="1" si="741"/>
        <v>0</v>
      </c>
      <c r="DH192" s="3" t="str">
        <f t="shared" ca="1" si="882"/>
        <v/>
      </c>
      <c r="DI192" s="3" t="str">
        <f t="shared" ca="1" si="862"/>
        <v/>
      </c>
      <c r="DJ192" s="3" t="str">
        <f t="shared" ca="1" si="883"/>
        <v/>
      </c>
      <c r="DK192" s="3" t="str">
        <f t="shared" ca="1" si="742"/>
        <v/>
      </c>
      <c r="DL192" s="37" t="e">
        <f t="shared" ca="1" si="884"/>
        <v>#N/A</v>
      </c>
      <c r="DN192" s="2" t="str">
        <f t="shared" si="667"/>
        <v xml:space="preserve"> </v>
      </c>
      <c r="DO192" s="3" t="str">
        <f t="shared" si="743"/>
        <v xml:space="preserve"> </v>
      </c>
      <c r="DP192" s="3" t="str">
        <f t="shared" si="744"/>
        <v xml:space="preserve"> </v>
      </c>
      <c r="DT192" s="37" t="e">
        <f t="shared" si="885"/>
        <v>#N/A</v>
      </c>
      <c r="DU192" s="7">
        <v>185</v>
      </c>
      <c r="DV192" s="7">
        <v>79</v>
      </c>
      <c r="DW192" s="7">
        <v>107</v>
      </c>
      <c r="DX192" s="7"/>
      <c r="DY192" s="7" t="e">
        <f t="shared" si="886"/>
        <v>#NUM!</v>
      </c>
      <c r="DZ192" s="7" t="e">
        <f t="shared" si="887"/>
        <v>#NUM!</v>
      </c>
      <c r="EA192" s="7" t="e">
        <f t="shared" si="888"/>
        <v>#NUM!</v>
      </c>
      <c r="EB192" s="7" t="e">
        <f t="shared" si="918"/>
        <v>#NUM!</v>
      </c>
      <c r="EC192" s="3" t="e">
        <f t="shared" si="889"/>
        <v>#NUM!</v>
      </c>
      <c r="ED192" s="3" t="str">
        <f t="shared" si="746"/>
        <v/>
      </c>
      <c r="EE192" s="3" t="e">
        <f t="shared" si="747"/>
        <v>#DIV/0!</v>
      </c>
      <c r="EF192" s="3" t="str">
        <f t="shared" si="748"/>
        <v/>
      </c>
      <c r="EG192" s="3" t="str">
        <f t="shared" si="749"/>
        <v/>
      </c>
      <c r="EH192" s="3" t="str">
        <f t="shared" si="750"/>
        <v/>
      </c>
      <c r="EI192" s="3" t="str">
        <f t="shared" si="751"/>
        <v/>
      </c>
      <c r="EJ192" s="3" t="e">
        <f t="shared" si="752"/>
        <v>#DIV/0!</v>
      </c>
      <c r="EK192" s="3" t="e">
        <f t="shared" si="753"/>
        <v>#DIV/0!</v>
      </c>
      <c r="EL192" s="3" t="str">
        <f t="shared" si="754"/>
        <v/>
      </c>
      <c r="EM192" s="3" t="str">
        <f t="shared" si="755"/>
        <v/>
      </c>
      <c r="EN192" s="3" t="str">
        <f t="shared" si="756"/>
        <v/>
      </c>
      <c r="EO192" s="3" t="e">
        <f t="shared" si="757"/>
        <v>#DIV/0!</v>
      </c>
      <c r="EP192" s="3" t="e">
        <f t="shared" si="758"/>
        <v>#DIV/0!</v>
      </c>
      <c r="EQ192" s="3" t="str">
        <f t="shared" si="759"/>
        <v/>
      </c>
      <c r="ER192" s="3" t="str">
        <f t="shared" si="760"/>
        <v/>
      </c>
      <c r="ES192" s="3" t="e">
        <f t="shared" si="761"/>
        <v>#DIV/0!</v>
      </c>
      <c r="ET192" s="3" t="e">
        <f t="shared" si="762"/>
        <v>#DIV/0!</v>
      </c>
      <c r="EU192" s="3" t="str">
        <f t="shared" si="763"/>
        <v/>
      </c>
      <c r="EV192" s="3" t="e">
        <f t="shared" si="764"/>
        <v>#DIV/0!</v>
      </c>
      <c r="EW192" s="3" t="e">
        <f t="shared" si="765"/>
        <v>#DIV/0!</v>
      </c>
      <c r="EX192" s="3" t="e">
        <f t="shared" si="766"/>
        <v>#NUM!</v>
      </c>
      <c r="EZ192" s="40">
        <f t="shared" si="890"/>
        <v>1</v>
      </c>
      <c r="FA192" s="9" t="e">
        <f t="shared" si="891"/>
        <v>#NUM!</v>
      </c>
      <c r="FB192" s="9" t="e">
        <f t="shared" si="892"/>
        <v>#N/A</v>
      </c>
      <c r="FC192" s="9" t="e">
        <f t="shared" si="893"/>
        <v>#N/A</v>
      </c>
      <c r="FD192" s="9" t="e">
        <f t="shared" si="894"/>
        <v>#N/A</v>
      </c>
      <c r="FE192" s="3" t="e">
        <f t="shared" si="767"/>
        <v>#NUM!</v>
      </c>
      <c r="FG192" s="3" t="str">
        <f t="shared" si="768"/>
        <v/>
      </c>
      <c r="FH192" s="3" t="e">
        <f t="shared" si="769"/>
        <v>#DIV/0!</v>
      </c>
      <c r="FI192" s="3" t="str">
        <f t="shared" si="770"/>
        <v/>
      </c>
      <c r="FJ192" s="3" t="str">
        <f t="shared" si="771"/>
        <v/>
      </c>
      <c r="FK192" s="3" t="str">
        <f t="shared" si="772"/>
        <v/>
      </c>
      <c r="FL192" s="3" t="str">
        <f t="shared" si="773"/>
        <v/>
      </c>
      <c r="FM192" s="3" t="e">
        <f t="shared" si="774"/>
        <v>#DIV/0!</v>
      </c>
      <c r="FN192" s="3" t="e">
        <f t="shared" si="775"/>
        <v>#DIV/0!</v>
      </c>
      <c r="FO192" s="3" t="str">
        <f t="shared" si="776"/>
        <v/>
      </c>
      <c r="FP192" s="3" t="str">
        <f t="shared" si="777"/>
        <v/>
      </c>
      <c r="FQ192" s="3" t="str">
        <f t="shared" si="778"/>
        <v/>
      </c>
      <c r="FR192" s="3" t="e">
        <f t="shared" si="779"/>
        <v>#DIV/0!</v>
      </c>
      <c r="FS192" s="3" t="e">
        <f t="shared" si="780"/>
        <v>#DIV/0!</v>
      </c>
      <c r="FT192" s="3" t="str">
        <f t="shared" si="781"/>
        <v/>
      </c>
      <c r="FU192" s="3" t="str">
        <f t="shared" si="782"/>
        <v/>
      </c>
      <c r="FV192" s="3" t="e">
        <f t="shared" si="783"/>
        <v>#DIV/0!</v>
      </c>
      <c r="FW192" s="3" t="e">
        <f t="shared" si="784"/>
        <v>#DIV/0!</v>
      </c>
      <c r="FX192" s="3" t="str">
        <f t="shared" si="785"/>
        <v/>
      </c>
      <c r="FY192" s="3" t="e">
        <f t="shared" si="786"/>
        <v>#DIV/0!</v>
      </c>
      <c r="FZ192" s="3" t="e">
        <f t="shared" si="787"/>
        <v>#DIV/0!</v>
      </c>
      <c r="GA192" s="3" t="e">
        <f t="shared" si="788"/>
        <v>#NUM!</v>
      </c>
      <c r="GB192" s="3" t="str">
        <f t="shared" si="789"/>
        <v/>
      </c>
      <c r="GC192" s="3" t="str">
        <f t="shared" si="790"/>
        <v/>
      </c>
      <c r="GD192" s="3" t="str">
        <f t="shared" si="791"/>
        <v/>
      </c>
      <c r="GE192" s="3" t="str">
        <f t="shared" si="792"/>
        <v/>
      </c>
      <c r="GF192" s="3" t="str">
        <f t="shared" si="793"/>
        <v/>
      </c>
      <c r="GG192" s="3" t="str">
        <f t="shared" si="794"/>
        <v/>
      </c>
      <c r="GI192" s="9" t="str">
        <f t="shared" si="826"/>
        <v/>
      </c>
      <c r="GJ192" s="9" t="str">
        <f t="shared" si="919"/>
        <v/>
      </c>
      <c r="GK192" s="9" t="str">
        <f t="shared" si="920"/>
        <v/>
      </c>
      <c r="GL192" s="41" t="e">
        <f t="shared" si="797"/>
        <v>#DIV/0!</v>
      </c>
      <c r="GM192" s="41" t="e">
        <f t="shared" si="798"/>
        <v>#DIV/0!</v>
      </c>
      <c r="GN192" s="41" t="e">
        <f t="shared" si="895"/>
        <v>#N/A</v>
      </c>
      <c r="GO192" s="41" t="e">
        <f t="shared" si="896"/>
        <v>#N/A</v>
      </c>
      <c r="GP192" s="3" t="e">
        <f t="shared" si="799"/>
        <v>#NUM!</v>
      </c>
      <c r="GQ192" s="55" t="e">
        <f t="shared" si="897"/>
        <v>#NUM!</v>
      </c>
      <c r="GR192" s="55" t="e">
        <f t="shared" si="898"/>
        <v>#NUM!</v>
      </c>
      <c r="GS192" s="3" t="e">
        <f t="shared" si="899"/>
        <v>#NUM!</v>
      </c>
      <c r="GT192" s="3" t="e">
        <f t="shared" si="900"/>
        <v>#NUM!</v>
      </c>
      <c r="GU192" s="3" t="e">
        <f t="shared" si="901"/>
        <v>#NUM!</v>
      </c>
      <c r="GV192" s="3" t="e">
        <f t="shared" si="902"/>
        <v>#NUM!</v>
      </c>
      <c r="GX192" s="37" t="e">
        <f t="shared" si="903"/>
        <v>#NUM!</v>
      </c>
      <c r="GZ192" s="3" t="e">
        <f t="shared" si="904"/>
        <v>#NUM!</v>
      </c>
      <c r="HA192" s="3" t="e">
        <f t="shared" ca="1" si="924"/>
        <v>#NUM!</v>
      </c>
      <c r="HB192" s="2" t="e">
        <f t="shared" ca="1" si="830"/>
        <v>#NUM!</v>
      </c>
      <c r="HC192" s="2" t="e">
        <f t="shared" ca="1" si="834"/>
        <v>#NUM!</v>
      </c>
      <c r="HD192" s="39" t="e">
        <f t="shared" ca="1" si="800"/>
        <v>#NUM!</v>
      </c>
      <c r="HF192" s="3" t="str">
        <f t="shared" si="905"/>
        <v/>
      </c>
      <c r="HG192" s="3" t="str">
        <f t="shared" si="906"/>
        <v/>
      </c>
      <c r="HH192" s="3" t="str">
        <f t="shared" ca="1" si="930"/>
        <v xml:space="preserve"> </v>
      </c>
      <c r="HI192" s="3" t="str">
        <f t="shared" ca="1" si="844"/>
        <v/>
      </c>
      <c r="HJ192" s="3" t="str">
        <f t="shared" ca="1" si="844"/>
        <v/>
      </c>
      <c r="HK192" s="3" t="str">
        <f t="shared" ca="1" si="844"/>
        <v/>
      </c>
      <c r="HL192" s="3" t="str">
        <f t="shared" ca="1" si="839"/>
        <v/>
      </c>
      <c r="HM192" s="3" t="str">
        <f t="shared" ca="1" si="839"/>
        <v/>
      </c>
      <c r="HN192" s="3" t="str">
        <f t="shared" ca="1" si="839"/>
        <v/>
      </c>
      <c r="HO192" s="3" t="str">
        <f t="shared" ca="1" si="839"/>
        <v/>
      </c>
      <c r="HP192" s="37" t="e">
        <f t="shared" ca="1" si="907"/>
        <v>#N/A</v>
      </c>
      <c r="HQ192" s="3" t="str">
        <f t="shared" ca="1" si="931"/>
        <v xml:space="preserve"> </v>
      </c>
      <c r="HR192" s="3" t="str">
        <f t="shared" ca="1" si="846"/>
        <v/>
      </c>
      <c r="HS192" s="3" t="str">
        <f t="shared" ca="1" si="846"/>
        <v/>
      </c>
      <c r="HT192" s="3" t="str">
        <f t="shared" ca="1" si="846"/>
        <v/>
      </c>
      <c r="HU192" s="3" t="str">
        <f t="shared" ca="1" si="840"/>
        <v/>
      </c>
      <c r="HV192" s="3" t="str">
        <f t="shared" ca="1" si="840"/>
        <v/>
      </c>
      <c r="HW192" s="3" t="str">
        <f t="shared" ca="1" si="840"/>
        <v/>
      </c>
      <c r="HX192" s="3" t="str">
        <f t="shared" ca="1" si="840"/>
        <v/>
      </c>
      <c r="HY192" s="37" t="e">
        <f t="shared" ca="1" si="908"/>
        <v>#N/A</v>
      </c>
      <c r="IA192" s="3" t="e">
        <f t="shared" ca="1" si="921"/>
        <v>#NUM!</v>
      </c>
      <c r="IB192" s="3" t="e">
        <f t="shared" ca="1" si="828"/>
        <v>#NUM!</v>
      </c>
      <c r="IC192" s="2" t="e">
        <f t="shared" ca="1" si="802"/>
        <v>#NUM!</v>
      </c>
      <c r="ID192" s="37" t="e">
        <f t="shared" ca="1" si="909"/>
        <v>#NUM!</v>
      </c>
      <c r="IE192" s="3" t="e">
        <f t="shared" ca="1" si="922"/>
        <v>#NUM!</v>
      </c>
      <c r="IF192" s="3" t="e">
        <f t="shared" ca="1" si="923"/>
        <v>#NUM!</v>
      </c>
      <c r="IG192" s="2" t="e">
        <f t="shared" ca="1" si="805"/>
        <v>#NUM!</v>
      </c>
      <c r="IH192" s="37" t="e">
        <f t="shared" ca="1" si="910"/>
        <v>#NUM!</v>
      </c>
      <c r="II192" s="3" t="e">
        <f t="shared" si="806"/>
        <v>#N/A</v>
      </c>
      <c r="IJ192" s="3" t="e">
        <f t="shared" si="807"/>
        <v>#N/A</v>
      </c>
      <c r="IK192" s="3" t="e">
        <f t="shared" ca="1" si="934"/>
        <v>#N/A</v>
      </c>
      <c r="IL192" s="3" t="e">
        <f t="shared" ca="1" si="858"/>
        <v>#N/A</v>
      </c>
      <c r="IM192" s="3" t="e">
        <f t="shared" ca="1" si="858"/>
        <v>#N/A</v>
      </c>
      <c r="IN192" s="3" t="e">
        <f t="shared" ca="1" si="858"/>
        <v>#N/A</v>
      </c>
      <c r="IO192" s="3" t="e">
        <f t="shared" ca="1" si="851"/>
        <v>#N/A</v>
      </c>
      <c r="IP192" s="3" t="e">
        <f t="shared" ca="1" si="851"/>
        <v>#N/A</v>
      </c>
      <c r="IQ192" s="3" t="e">
        <f t="shared" ca="1" si="851"/>
        <v>#N/A</v>
      </c>
      <c r="IR192" s="3" t="e">
        <f t="shared" ca="1" si="851"/>
        <v>#N/A</v>
      </c>
      <c r="IS192" s="3" t="e">
        <f t="shared" ca="1" si="852"/>
        <v>#N/A</v>
      </c>
      <c r="IT192" s="3" t="e">
        <f t="shared" ca="1" si="852"/>
        <v>#N/A</v>
      </c>
      <c r="IU192" s="3" t="e">
        <f t="shared" ca="1" si="852"/>
        <v>#N/A</v>
      </c>
      <c r="IV192" s="3" t="e">
        <f t="shared" ca="1" si="852"/>
        <v>#N/A</v>
      </c>
      <c r="IW192" s="3" t="e">
        <f t="shared" ca="1" si="853"/>
        <v>#N/A</v>
      </c>
      <c r="IX192" s="3" t="e">
        <f t="shared" ca="1" si="853"/>
        <v>#N/A</v>
      </c>
      <c r="IY192" s="3" t="e">
        <f t="shared" ca="1" si="853"/>
        <v>#N/A</v>
      </c>
      <c r="IZ192" s="37" t="e">
        <f t="shared" ca="1" si="911"/>
        <v>#N/A</v>
      </c>
      <c r="JB192" s="3" t="str">
        <f t="shared" si="808"/>
        <v/>
      </c>
      <c r="JC192" s="55" t="e">
        <f t="shared" si="912"/>
        <v>#NUM!</v>
      </c>
      <c r="JD192" s="41" t="e">
        <f t="shared" si="809"/>
        <v>#NUM!</v>
      </c>
      <c r="JE192" s="41" t="e">
        <f t="shared" si="810"/>
        <v>#NUM!</v>
      </c>
      <c r="JF192" s="3" t="e">
        <f t="shared" si="811"/>
        <v>#NUM!</v>
      </c>
      <c r="JG192" s="41" t="e">
        <f t="shared" si="812"/>
        <v>#NUM!</v>
      </c>
      <c r="JH192" s="41" t="e">
        <f t="shared" si="813"/>
        <v>#NUM!</v>
      </c>
      <c r="JJ192" s="37" t="e">
        <f t="shared" si="814"/>
        <v>#NUM!</v>
      </c>
      <c r="JL192" s="3" t="e">
        <f t="shared" si="815"/>
        <v>#NUM!</v>
      </c>
      <c r="JM192" s="3" t="e">
        <f t="shared" ca="1" si="925"/>
        <v>#NUM!</v>
      </c>
      <c r="JP192" s="37" t="e">
        <f t="shared" ca="1" si="816"/>
        <v>#NUM!</v>
      </c>
      <c r="JR192" s="37" t="str">
        <f t="shared" si="817"/>
        <v/>
      </c>
      <c r="JS192" s="3" t="str">
        <f t="shared" si="818"/>
        <v/>
      </c>
      <c r="JT192" s="3" t="str">
        <f t="shared" ca="1" si="932"/>
        <v xml:space="preserve"> </v>
      </c>
      <c r="JU192" s="3" t="str">
        <f t="shared" ca="1" si="848"/>
        <v/>
      </c>
      <c r="JV192" s="3" t="str">
        <f t="shared" ca="1" si="848"/>
        <v/>
      </c>
      <c r="JW192" s="3" t="str">
        <f t="shared" ca="1" si="848"/>
        <v/>
      </c>
      <c r="JX192" s="3" t="str">
        <f t="shared" ca="1" si="841"/>
        <v/>
      </c>
      <c r="JY192" s="3" t="str">
        <f t="shared" ca="1" si="841"/>
        <v/>
      </c>
      <c r="JZ192" s="3" t="str">
        <f t="shared" ca="1" si="841"/>
        <v/>
      </c>
      <c r="KA192" s="3" t="str">
        <f t="shared" ca="1" si="841"/>
        <v/>
      </c>
      <c r="KB192" s="3" t="e">
        <f t="shared" ca="1" si="819"/>
        <v>#N/A</v>
      </c>
      <c r="KC192" s="3" t="str">
        <f t="shared" ca="1" si="933"/>
        <v xml:space="preserve"> </v>
      </c>
      <c r="KD192" s="3" t="str">
        <f t="shared" ca="1" si="850"/>
        <v/>
      </c>
      <c r="KE192" s="3" t="str">
        <f t="shared" ca="1" si="850"/>
        <v/>
      </c>
      <c r="KF192" s="3" t="str">
        <f t="shared" ca="1" si="850"/>
        <v/>
      </c>
      <c r="KG192" s="3" t="str">
        <f t="shared" ca="1" si="842"/>
        <v/>
      </c>
      <c r="KH192" s="3" t="str">
        <f t="shared" ca="1" si="842"/>
        <v/>
      </c>
      <c r="KI192" s="3" t="str">
        <f t="shared" ca="1" si="842"/>
        <v/>
      </c>
      <c r="KJ192" s="3" t="str">
        <f t="shared" ca="1" si="842"/>
        <v/>
      </c>
      <c r="KK192" s="3" t="e">
        <f t="shared" ca="1" si="820"/>
        <v>#N/A</v>
      </c>
      <c r="KU192" s="3" t="e">
        <f t="shared" si="821"/>
        <v>#NUM!</v>
      </c>
      <c r="KV192" s="3" t="e">
        <f t="shared" si="822"/>
        <v>#NUM!</v>
      </c>
      <c r="KW192" s="3" t="e">
        <f t="shared" ca="1" si="935"/>
        <v>#NUM!</v>
      </c>
      <c r="KX192" s="3" t="e">
        <f t="shared" ca="1" si="860"/>
        <v>#NUM!</v>
      </c>
      <c r="KY192" s="3" t="e">
        <f t="shared" ca="1" si="860"/>
        <v>#NUM!</v>
      </c>
      <c r="KZ192" s="3" t="e">
        <f t="shared" ca="1" si="860"/>
        <v>#NUM!</v>
      </c>
      <c r="LA192" s="3" t="e">
        <f t="shared" ca="1" si="854"/>
        <v>#NUM!</v>
      </c>
      <c r="LB192" s="3" t="e">
        <f t="shared" ca="1" si="854"/>
        <v>#NUM!</v>
      </c>
      <c r="LC192" s="3" t="e">
        <f t="shared" ca="1" si="854"/>
        <v>#NUM!</v>
      </c>
      <c r="LD192" s="3" t="e">
        <f t="shared" ca="1" si="854"/>
        <v>#NUM!</v>
      </c>
      <c r="LE192" s="3" t="e">
        <f t="shared" ca="1" si="855"/>
        <v>#NUM!</v>
      </c>
      <c r="LF192" s="3" t="e">
        <f t="shared" ca="1" si="855"/>
        <v>#NUM!</v>
      </c>
      <c r="LG192" s="3" t="e">
        <f t="shared" ca="1" si="855"/>
        <v>#NUM!</v>
      </c>
      <c r="LH192" s="3" t="e">
        <f t="shared" ca="1" si="855"/>
        <v>#NUM!</v>
      </c>
      <c r="LI192" s="3" t="e">
        <f t="shared" ca="1" si="856"/>
        <v>#NUM!</v>
      </c>
      <c r="LJ192" s="3" t="e">
        <f t="shared" ca="1" si="856"/>
        <v>#NUM!</v>
      </c>
      <c r="LK192" s="3" t="e">
        <f t="shared" ca="1" si="856"/>
        <v>#NUM!</v>
      </c>
      <c r="LL192" s="37" t="e">
        <f t="shared" ca="1" si="913"/>
        <v>#NUM!</v>
      </c>
    </row>
    <row r="193" spans="1:324" s="3" customFormat="1">
      <c r="A193" s="42" t="e">
        <f>IF(D193="","",Data!C201)</f>
        <v>#N/A</v>
      </c>
      <c r="B193" s="5" t="e">
        <f>IF(D193="","",Data!B201)</f>
        <v>#N/A</v>
      </c>
      <c r="C193" s="3">
        <v>185</v>
      </c>
      <c r="D193" s="3" t="e">
        <f>IF(Data!C201="", NA(), Data!C201)</f>
        <v>#N/A</v>
      </c>
      <c r="E193" s="3" t="str">
        <f>IF(Data!C201="", " ", Data!D201)</f>
        <v xml:space="preserve"> </v>
      </c>
      <c r="F193" s="3" t="str">
        <f>IF(E193=" "," ",Data!F$26)</f>
        <v xml:space="preserve"> </v>
      </c>
      <c r="G193" s="3" t="str">
        <f>IF($C193&lt;Data!$F$37,"x"," ")</f>
        <v xml:space="preserve"> </v>
      </c>
      <c r="H193" s="3" t="e">
        <f>IF(I193="",#REF!,I193)</f>
        <v>#N/A</v>
      </c>
      <c r="I193" s="2" t="e">
        <f t="shared" si="697"/>
        <v>#N/A</v>
      </c>
      <c r="J193" s="3" t="str">
        <f>IF(AND(Data!$F$37&lt;&gt;""),IF(AD193=$E193,1,""))</f>
        <v/>
      </c>
      <c r="K193" s="3">
        <f>IF(AND(Data!$F$40&lt;&gt;""),IF(AE193=$E193,2,""))</f>
        <v>2</v>
      </c>
      <c r="L193" s="3" t="str">
        <f>IF(AND(Data!$F$43&lt;&gt;""),IF(AF193=$E193,3,""))</f>
        <v/>
      </c>
      <c r="M193" s="3" t="str">
        <f>IF(AND(Data!$F$46&lt;&gt;""),IF(AG193=$E193,4,""))</f>
        <v/>
      </c>
      <c r="N193" s="3" t="str">
        <f>IF(AND(Data!$F$49&lt;&gt;""),IF(AH193=$E193,5,""))</f>
        <v/>
      </c>
      <c r="O193" s="3" t="str">
        <f>IF(AND(Calc!$LQ$3&lt;&gt;""),IF(AI193=$E193,6,""))</f>
        <v/>
      </c>
      <c r="P193" s="3">
        <f t="shared" si="698"/>
        <v>2</v>
      </c>
      <c r="Q193" s="3">
        <f t="shared" si="699"/>
        <v>2</v>
      </c>
      <c r="R193" s="3" t="str">
        <f t="shared" si="700"/>
        <v/>
      </c>
      <c r="S193" s="3" t="str">
        <f t="shared" si="701"/>
        <v/>
      </c>
      <c r="T193" s="3" t="str">
        <f t="shared" si="702"/>
        <v/>
      </c>
      <c r="U193" s="3">
        <f t="shared" si="703"/>
        <v>2</v>
      </c>
      <c r="V193" s="3">
        <f t="shared" si="704"/>
        <v>2</v>
      </c>
      <c r="W193" s="3" t="str">
        <f t="shared" si="705"/>
        <v/>
      </c>
      <c r="X193" s="3" t="str">
        <f t="shared" si="706"/>
        <v/>
      </c>
      <c r="Y193" s="3">
        <f t="shared" si="707"/>
        <v>2</v>
      </c>
      <c r="Z193" s="3">
        <f t="shared" si="708"/>
        <v>2</v>
      </c>
      <c r="AA193" s="3" t="str">
        <f t="shared" si="709"/>
        <v/>
      </c>
      <c r="AB193" s="3">
        <f t="shared" si="710"/>
        <v>2</v>
      </c>
      <c r="AC193" s="49">
        <f t="shared" si="711"/>
        <v>2</v>
      </c>
      <c r="AD193" s="3" t="str">
        <f>IF($C193&lt;Data!$F$37,E193,"")</f>
        <v/>
      </c>
      <c r="AE193" s="3" t="str">
        <f>IF(AND($C193&gt;=Data!$F$37),IF($C193&lt;Data!$F$40,E193,""))</f>
        <v xml:space="preserve"> </v>
      </c>
      <c r="AF193" s="3" t="b">
        <f>IF(AND($C193&gt;=Data!$F$40),IF($C193&lt;Data!$F$43,E193,""))</f>
        <v>0</v>
      </c>
      <c r="AG193" s="3" t="b">
        <f>IF(AND($C193&gt;=Data!$F$43),IF($C193&lt;Data!$F$46,E193,""))</f>
        <v>0</v>
      </c>
      <c r="AH193" s="3" t="b">
        <f>IF(AND($C193&gt;=Data!$F$46),IF($C193&lt;Data!$F$49,E193,""))</f>
        <v>0</v>
      </c>
      <c r="AI193" s="3" t="b">
        <f>IF(AND($C193&gt;=Data!$F$49),IF($C193&lt;=Calc!$LQ$3,E193,""))</f>
        <v>0</v>
      </c>
      <c r="AJ193" s="3" t="str">
        <f t="shared" si="863"/>
        <v xml:space="preserve"> </v>
      </c>
      <c r="AK193" s="3" t="str">
        <f t="shared" si="644"/>
        <v/>
      </c>
      <c r="AL193" s="3" t="e">
        <f t="shared" si="712"/>
        <v>#NUM!</v>
      </c>
      <c r="AM193" s="3" t="str">
        <f t="shared" si="713"/>
        <v/>
      </c>
      <c r="AN193" s="3" t="str">
        <f t="shared" si="714"/>
        <v/>
      </c>
      <c r="AO193" s="3" t="str">
        <f t="shared" si="715"/>
        <v/>
      </c>
      <c r="AP193" s="3" t="str">
        <f t="shared" si="716"/>
        <v/>
      </c>
      <c r="AQ193" s="3" t="e">
        <f t="shared" si="926"/>
        <v>#NUM!</v>
      </c>
      <c r="AR193" s="3" t="e">
        <f t="shared" si="927"/>
        <v>#NUM!</v>
      </c>
      <c r="AS193" s="3" t="str">
        <f t="shared" si="928"/>
        <v/>
      </c>
      <c r="AT193" s="3" t="str">
        <f t="shared" si="717"/>
        <v/>
      </c>
      <c r="AU193" s="3" t="str">
        <f t="shared" si="718"/>
        <v/>
      </c>
      <c r="AV193" s="3" t="e">
        <f t="shared" si="719"/>
        <v>#NUM!</v>
      </c>
      <c r="AW193" s="3" t="e">
        <f t="shared" si="720"/>
        <v>#NUM!</v>
      </c>
      <c r="AX193" s="3" t="str">
        <f t="shared" si="721"/>
        <v/>
      </c>
      <c r="AY193" s="3" t="str">
        <f t="shared" si="722"/>
        <v/>
      </c>
      <c r="AZ193" s="3" t="e">
        <f t="shared" si="723"/>
        <v>#NUM!</v>
      </c>
      <c r="BA193" s="3" t="e">
        <f t="shared" si="724"/>
        <v>#NUM!</v>
      </c>
      <c r="BB193" s="3" t="str">
        <f t="shared" si="725"/>
        <v/>
      </c>
      <c r="BC193" s="3" t="e">
        <f t="shared" si="726"/>
        <v>#NUM!</v>
      </c>
      <c r="BD193" s="3" t="e">
        <f t="shared" si="727"/>
        <v>#NUM!</v>
      </c>
      <c r="BE193" s="3" t="e">
        <f t="shared" si="728"/>
        <v>#NUM!</v>
      </c>
      <c r="BF193" s="9" t="e">
        <f t="shared" si="864"/>
        <v>#N/A</v>
      </c>
      <c r="BG193" s="3" t="e">
        <f t="shared" si="865"/>
        <v>#N/A</v>
      </c>
      <c r="BH193" s="3" t="e">
        <f t="shared" si="936"/>
        <v>#N/A</v>
      </c>
      <c r="BI193" s="3" t="e">
        <f t="shared" si="729"/>
        <v>#NUM!</v>
      </c>
      <c r="BJ193" s="44" t="str">
        <f t="shared" si="730"/>
        <v/>
      </c>
      <c r="BK193" s="52">
        <f t="shared" si="866"/>
        <v>2</v>
      </c>
      <c r="BL193" s="52" t="str">
        <f t="shared" ca="1" si="929"/>
        <v xml:space="preserve"> </v>
      </c>
      <c r="BM193" s="52" t="str">
        <f t="shared" ca="1" si="836"/>
        <v xml:space="preserve"> </v>
      </c>
      <c r="BN193" s="52" t="str">
        <f t="shared" ca="1" si="836"/>
        <v xml:space="preserve"> </v>
      </c>
      <c r="BO193" s="52" t="str">
        <f t="shared" ca="1" si="836"/>
        <v xml:space="preserve"> </v>
      </c>
      <c r="BP193" s="52" t="str">
        <f t="shared" ca="1" si="831"/>
        <v xml:space="preserve"> </v>
      </c>
      <c r="BQ193" s="52" t="str">
        <f t="shared" ca="1" si="831"/>
        <v xml:space="preserve"> </v>
      </c>
      <c r="BR193" s="52" t="e">
        <f t="shared" ca="1" si="867"/>
        <v>#N/A</v>
      </c>
      <c r="BS193" s="52"/>
      <c r="BT193" s="3" t="str">
        <f t="shared" si="868"/>
        <v/>
      </c>
      <c r="BU193" s="3">
        <f t="shared" si="869"/>
        <v>0</v>
      </c>
      <c r="BV193" s="3">
        <f t="shared" si="731"/>
        <v>1</v>
      </c>
      <c r="BW193" s="3">
        <f t="shared" si="914"/>
        <v>0</v>
      </c>
      <c r="BX193" s="3" t="str">
        <f t="shared" ca="1" si="870"/>
        <v xml:space="preserve"> </v>
      </c>
      <c r="BY193" s="3" t="str">
        <f t="shared" ca="1" si="837"/>
        <v/>
      </c>
      <c r="BZ193" s="3" t="str">
        <f t="shared" ca="1" si="837"/>
        <v/>
      </c>
      <c r="CA193" s="3" t="str">
        <f t="shared" ca="1" si="837"/>
        <v/>
      </c>
      <c r="CB193" s="3" t="str">
        <f t="shared" ca="1" si="832"/>
        <v/>
      </c>
      <c r="CC193" s="3" t="str">
        <f t="shared" ca="1" si="832"/>
        <v/>
      </c>
      <c r="CD193" s="3" t="str">
        <f t="shared" ca="1" si="652"/>
        <v/>
      </c>
      <c r="CE193" s="3" t="str">
        <f t="shared" ca="1" si="871"/>
        <v/>
      </c>
      <c r="CF193" s="3" t="str">
        <f t="shared" si="872"/>
        <v/>
      </c>
      <c r="CG193" s="37" t="e">
        <f t="shared" ca="1" si="873"/>
        <v>#N/A</v>
      </c>
      <c r="CH193" s="3" t="str">
        <f t="shared" si="874"/>
        <v/>
      </c>
      <c r="CI193" s="3">
        <f t="shared" si="733"/>
        <v>0</v>
      </c>
      <c r="CJ193" s="3">
        <f t="shared" si="823"/>
        <v>1</v>
      </c>
      <c r="CK193" s="3">
        <f t="shared" si="915"/>
        <v>0</v>
      </c>
      <c r="CL193" s="3" t="str">
        <f t="shared" ca="1" si="875"/>
        <v xml:space="preserve"> </v>
      </c>
      <c r="CM193" s="3" t="str">
        <f t="shared" ca="1" si="838"/>
        <v/>
      </c>
      <c r="CN193" s="3" t="str">
        <f t="shared" ca="1" si="838"/>
        <v/>
      </c>
      <c r="CO193" s="3" t="str">
        <f t="shared" ca="1" si="838"/>
        <v/>
      </c>
      <c r="CP193" s="3" t="str">
        <f t="shared" ca="1" si="833"/>
        <v/>
      </c>
      <c r="CQ193" s="3" t="str">
        <f t="shared" ca="1" si="833"/>
        <v/>
      </c>
      <c r="CR193" s="3" t="str">
        <f t="shared" ca="1" si="735"/>
        <v/>
      </c>
      <c r="CS193" s="3" t="str">
        <f t="shared" ca="1" si="876"/>
        <v/>
      </c>
      <c r="CT193" s="3" t="str">
        <f t="shared" si="736"/>
        <v/>
      </c>
      <c r="CU193" s="37" t="e">
        <f t="shared" ca="1" si="737"/>
        <v>#N/A</v>
      </c>
      <c r="CW193" s="3" t="str">
        <f t="shared" ca="1" si="916"/>
        <v/>
      </c>
      <c r="CX193" s="3">
        <f t="shared" ca="1" si="824"/>
        <v>0</v>
      </c>
      <c r="CY193" s="2">
        <f t="shared" ca="1" si="739"/>
        <v>0</v>
      </c>
      <c r="CZ193" s="3" t="str">
        <f t="shared" ca="1" si="877"/>
        <v/>
      </c>
      <c r="DA193" s="3" t="str">
        <f t="shared" ca="1" si="878"/>
        <v/>
      </c>
      <c r="DB193" s="3" t="str">
        <f t="shared" ca="1" si="879"/>
        <v/>
      </c>
      <c r="DC193" s="3" t="str">
        <f t="shared" ca="1" si="880"/>
        <v/>
      </c>
      <c r="DD193" s="37" t="e">
        <f t="shared" ca="1" si="881"/>
        <v>#N/A</v>
      </c>
      <c r="DE193" s="3" t="str">
        <f t="shared" ca="1" si="917"/>
        <v/>
      </c>
      <c r="DF193" s="3">
        <f t="shared" ca="1" si="825"/>
        <v>0</v>
      </c>
      <c r="DG193" s="2">
        <f t="shared" ca="1" si="741"/>
        <v>0</v>
      </c>
      <c r="DH193" s="3" t="str">
        <f t="shared" ca="1" si="882"/>
        <v/>
      </c>
      <c r="DI193" s="3" t="str">
        <f t="shared" ca="1" si="862"/>
        <v/>
      </c>
      <c r="DJ193" s="3" t="str">
        <f t="shared" ca="1" si="883"/>
        <v/>
      </c>
      <c r="DK193" s="3" t="str">
        <f t="shared" ca="1" si="742"/>
        <v/>
      </c>
      <c r="DL193" s="37" t="e">
        <f t="shared" ca="1" si="884"/>
        <v>#N/A</v>
      </c>
      <c r="DN193" s="2" t="str">
        <f t="shared" si="667"/>
        <v xml:space="preserve"> </v>
      </c>
      <c r="DO193" s="3" t="str">
        <f t="shared" si="743"/>
        <v xml:space="preserve"> </v>
      </c>
      <c r="DP193" s="3" t="str">
        <f t="shared" si="744"/>
        <v xml:space="preserve"> </v>
      </c>
      <c r="DT193" s="37" t="e">
        <f t="shared" si="885"/>
        <v>#N/A</v>
      </c>
      <c r="DU193" s="7">
        <v>186</v>
      </c>
      <c r="DV193" s="7">
        <v>79</v>
      </c>
      <c r="DW193" s="7">
        <v>108</v>
      </c>
      <c r="DX193" s="7"/>
      <c r="DY193" s="7" t="e">
        <f t="shared" si="886"/>
        <v>#NUM!</v>
      </c>
      <c r="DZ193" s="7" t="e">
        <f t="shared" si="887"/>
        <v>#NUM!</v>
      </c>
      <c r="EA193" s="7" t="e">
        <f t="shared" si="888"/>
        <v>#NUM!</v>
      </c>
      <c r="EB193" s="7" t="e">
        <f t="shared" si="918"/>
        <v>#NUM!</v>
      </c>
      <c r="EC193" s="3" t="e">
        <f t="shared" si="889"/>
        <v>#NUM!</v>
      </c>
      <c r="ED193" s="3" t="str">
        <f t="shared" si="746"/>
        <v/>
      </c>
      <c r="EE193" s="3" t="e">
        <f t="shared" si="747"/>
        <v>#DIV/0!</v>
      </c>
      <c r="EF193" s="3" t="str">
        <f t="shared" si="748"/>
        <v/>
      </c>
      <c r="EG193" s="3" t="str">
        <f t="shared" si="749"/>
        <v/>
      </c>
      <c r="EH193" s="3" t="str">
        <f t="shared" si="750"/>
        <v/>
      </c>
      <c r="EI193" s="3" t="str">
        <f t="shared" si="751"/>
        <v/>
      </c>
      <c r="EJ193" s="3" t="e">
        <f t="shared" si="752"/>
        <v>#DIV/0!</v>
      </c>
      <c r="EK193" s="3" t="e">
        <f t="shared" si="753"/>
        <v>#DIV/0!</v>
      </c>
      <c r="EL193" s="3" t="str">
        <f t="shared" si="754"/>
        <v/>
      </c>
      <c r="EM193" s="3" t="str">
        <f t="shared" si="755"/>
        <v/>
      </c>
      <c r="EN193" s="3" t="str">
        <f t="shared" si="756"/>
        <v/>
      </c>
      <c r="EO193" s="3" t="e">
        <f t="shared" si="757"/>
        <v>#DIV/0!</v>
      </c>
      <c r="EP193" s="3" t="e">
        <f t="shared" si="758"/>
        <v>#DIV/0!</v>
      </c>
      <c r="EQ193" s="3" t="str">
        <f t="shared" si="759"/>
        <v/>
      </c>
      <c r="ER193" s="3" t="str">
        <f t="shared" si="760"/>
        <v/>
      </c>
      <c r="ES193" s="3" t="e">
        <f t="shared" si="761"/>
        <v>#DIV/0!</v>
      </c>
      <c r="ET193" s="3" t="e">
        <f t="shared" si="762"/>
        <v>#DIV/0!</v>
      </c>
      <c r="EU193" s="3" t="str">
        <f t="shared" si="763"/>
        <v/>
      </c>
      <c r="EV193" s="3" t="e">
        <f t="shared" si="764"/>
        <v>#DIV/0!</v>
      </c>
      <c r="EW193" s="3" t="e">
        <f t="shared" si="765"/>
        <v>#DIV/0!</v>
      </c>
      <c r="EX193" s="3" t="e">
        <f t="shared" si="766"/>
        <v>#NUM!</v>
      </c>
      <c r="EZ193" s="40">
        <f t="shared" si="890"/>
        <v>1</v>
      </c>
      <c r="FA193" s="9" t="e">
        <f t="shared" si="891"/>
        <v>#NUM!</v>
      </c>
      <c r="FB193" s="9" t="e">
        <f t="shared" si="892"/>
        <v>#N/A</v>
      </c>
      <c r="FC193" s="9" t="e">
        <f t="shared" si="893"/>
        <v>#N/A</v>
      </c>
      <c r="FD193" s="9" t="e">
        <f t="shared" si="894"/>
        <v>#N/A</v>
      </c>
      <c r="FE193" s="3" t="e">
        <f t="shared" si="767"/>
        <v>#NUM!</v>
      </c>
      <c r="FG193" s="3" t="str">
        <f t="shared" si="768"/>
        <v/>
      </c>
      <c r="FH193" s="3" t="e">
        <f t="shared" si="769"/>
        <v>#DIV/0!</v>
      </c>
      <c r="FI193" s="3" t="str">
        <f t="shared" si="770"/>
        <v/>
      </c>
      <c r="FJ193" s="3" t="str">
        <f t="shared" si="771"/>
        <v/>
      </c>
      <c r="FK193" s="3" t="str">
        <f t="shared" si="772"/>
        <v/>
      </c>
      <c r="FL193" s="3" t="str">
        <f t="shared" si="773"/>
        <v/>
      </c>
      <c r="FM193" s="3" t="e">
        <f t="shared" si="774"/>
        <v>#DIV/0!</v>
      </c>
      <c r="FN193" s="3" t="e">
        <f t="shared" si="775"/>
        <v>#DIV/0!</v>
      </c>
      <c r="FO193" s="3" t="str">
        <f t="shared" si="776"/>
        <v/>
      </c>
      <c r="FP193" s="3" t="str">
        <f t="shared" si="777"/>
        <v/>
      </c>
      <c r="FQ193" s="3" t="str">
        <f t="shared" si="778"/>
        <v/>
      </c>
      <c r="FR193" s="3" t="e">
        <f t="shared" si="779"/>
        <v>#DIV/0!</v>
      </c>
      <c r="FS193" s="3" t="e">
        <f t="shared" si="780"/>
        <v>#DIV/0!</v>
      </c>
      <c r="FT193" s="3" t="str">
        <f t="shared" si="781"/>
        <v/>
      </c>
      <c r="FU193" s="3" t="str">
        <f t="shared" si="782"/>
        <v/>
      </c>
      <c r="FV193" s="3" t="e">
        <f t="shared" si="783"/>
        <v>#DIV/0!</v>
      </c>
      <c r="FW193" s="3" t="e">
        <f t="shared" si="784"/>
        <v>#DIV/0!</v>
      </c>
      <c r="FX193" s="3" t="str">
        <f t="shared" si="785"/>
        <v/>
      </c>
      <c r="FY193" s="3" t="e">
        <f t="shared" si="786"/>
        <v>#DIV/0!</v>
      </c>
      <c r="FZ193" s="3" t="e">
        <f t="shared" si="787"/>
        <v>#DIV/0!</v>
      </c>
      <c r="GA193" s="3" t="e">
        <f t="shared" si="788"/>
        <v>#NUM!</v>
      </c>
      <c r="GB193" s="3" t="str">
        <f t="shared" si="789"/>
        <v/>
      </c>
      <c r="GC193" s="3" t="str">
        <f t="shared" si="790"/>
        <v/>
      </c>
      <c r="GD193" s="3" t="str">
        <f t="shared" si="791"/>
        <v/>
      </c>
      <c r="GE193" s="3" t="str">
        <f t="shared" si="792"/>
        <v/>
      </c>
      <c r="GF193" s="3" t="str">
        <f t="shared" si="793"/>
        <v/>
      </c>
      <c r="GG193" s="3" t="str">
        <f t="shared" si="794"/>
        <v/>
      </c>
      <c r="GI193" s="9" t="str">
        <f t="shared" si="826"/>
        <v/>
      </c>
      <c r="GJ193" s="9" t="str">
        <f t="shared" si="919"/>
        <v/>
      </c>
      <c r="GK193" s="9" t="str">
        <f t="shared" si="920"/>
        <v/>
      </c>
      <c r="GL193" s="41" t="e">
        <f t="shared" si="797"/>
        <v>#DIV/0!</v>
      </c>
      <c r="GM193" s="41" t="e">
        <f t="shared" si="798"/>
        <v>#DIV/0!</v>
      </c>
      <c r="GN193" s="41" t="e">
        <f t="shared" si="895"/>
        <v>#N/A</v>
      </c>
      <c r="GO193" s="41" t="e">
        <f t="shared" si="896"/>
        <v>#N/A</v>
      </c>
      <c r="GP193" s="3" t="e">
        <f t="shared" si="799"/>
        <v>#NUM!</v>
      </c>
      <c r="GQ193" s="55" t="e">
        <f t="shared" si="897"/>
        <v>#NUM!</v>
      </c>
      <c r="GR193" s="55" t="e">
        <f t="shared" si="898"/>
        <v>#NUM!</v>
      </c>
      <c r="GS193" s="3" t="e">
        <f t="shared" si="899"/>
        <v>#NUM!</v>
      </c>
      <c r="GT193" s="3" t="e">
        <f t="shared" si="900"/>
        <v>#NUM!</v>
      </c>
      <c r="GU193" s="3" t="e">
        <f t="shared" si="901"/>
        <v>#NUM!</v>
      </c>
      <c r="GV193" s="3" t="e">
        <f t="shared" si="902"/>
        <v>#NUM!</v>
      </c>
      <c r="GX193" s="37" t="e">
        <f t="shared" si="903"/>
        <v>#NUM!</v>
      </c>
      <c r="GZ193" s="3" t="e">
        <f t="shared" si="904"/>
        <v>#NUM!</v>
      </c>
      <c r="HA193" s="3" t="e">
        <f t="shared" ca="1" si="924"/>
        <v>#NUM!</v>
      </c>
      <c r="HB193" s="2" t="e">
        <f t="shared" ca="1" si="830"/>
        <v>#NUM!</v>
      </c>
      <c r="HC193" s="2" t="e">
        <f t="shared" ca="1" si="834"/>
        <v>#NUM!</v>
      </c>
      <c r="HD193" s="39" t="e">
        <f t="shared" ca="1" si="800"/>
        <v>#NUM!</v>
      </c>
      <c r="HF193" s="3" t="str">
        <f t="shared" si="905"/>
        <v/>
      </c>
      <c r="HG193" s="3" t="str">
        <f t="shared" si="906"/>
        <v/>
      </c>
      <c r="HH193" s="3" t="str">
        <f t="shared" ca="1" si="930"/>
        <v xml:space="preserve"> </v>
      </c>
      <c r="HI193" s="3" t="str">
        <f t="shared" ca="1" si="844"/>
        <v/>
      </c>
      <c r="HJ193" s="3" t="str">
        <f t="shared" ca="1" si="844"/>
        <v/>
      </c>
      <c r="HK193" s="3" t="str">
        <f t="shared" ca="1" si="844"/>
        <v/>
      </c>
      <c r="HL193" s="3" t="str">
        <f t="shared" ca="1" si="839"/>
        <v/>
      </c>
      <c r="HM193" s="3" t="str">
        <f t="shared" ca="1" si="839"/>
        <v/>
      </c>
      <c r="HN193" s="3" t="str">
        <f t="shared" ca="1" si="839"/>
        <v/>
      </c>
      <c r="HO193" s="3" t="str">
        <f t="shared" ca="1" si="839"/>
        <v/>
      </c>
      <c r="HP193" s="37" t="e">
        <f t="shared" ca="1" si="907"/>
        <v>#N/A</v>
      </c>
      <c r="HQ193" s="3" t="str">
        <f t="shared" ca="1" si="931"/>
        <v xml:space="preserve"> </v>
      </c>
      <c r="HR193" s="3" t="str">
        <f t="shared" ca="1" si="846"/>
        <v/>
      </c>
      <c r="HS193" s="3" t="str">
        <f t="shared" ca="1" si="846"/>
        <v/>
      </c>
      <c r="HT193" s="3" t="str">
        <f t="shared" ca="1" si="846"/>
        <v/>
      </c>
      <c r="HU193" s="3" t="str">
        <f t="shared" ca="1" si="840"/>
        <v/>
      </c>
      <c r="HV193" s="3" t="str">
        <f t="shared" ca="1" si="840"/>
        <v/>
      </c>
      <c r="HW193" s="3" t="str">
        <f t="shared" ca="1" si="840"/>
        <v/>
      </c>
      <c r="HX193" s="3" t="str">
        <f t="shared" ca="1" si="840"/>
        <v/>
      </c>
      <c r="HY193" s="37" t="e">
        <f t="shared" ca="1" si="908"/>
        <v>#N/A</v>
      </c>
      <c r="IA193" s="3" t="e">
        <f t="shared" ca="1" si="921"/>
        <v>#NUM!</v>
      </c>
      <c r="IB193" s="3" t="e">
        <f t="shared" ca="1" si="828"/>
        <v>#NUM!</v>
      </c>
      <c r="IC193" s="2" t="e">
        <f t="shared" ca="1" si="802"/>
        <v>#NUM!</v>
      </c>
      <c r="ID193" s="37" t="e">
        <f t="shared" ca="1" si="909"/>
        <v>#NUM!</v>
      </c>
      <c r="IE193" s="3" t="e">
        <f t="shared" ca="1" si="922"/>
        <v>#NUM!</v>
      </c>
      <c r="IF193" s="3" t="e">
        <f t="shared" ca="1" si="923"/>
        <v>#NUM!</v>
      </c>
      <c r="IG193" s="2" t="e">
        <f t="shared" ca="1" si="805"/>
        <v>#NUM!</v>
      </c>
      <c r="IH193" s="37" t="e">
        <f t="shared" ca="1" si="910"/>
        <v>#NUM!</v>
      </c>
      <c r="II193" s="3" t="e">
        <f t="shared" si="806"/>
        <v>#N/A</v>
      </c>
      <c r="IJ193" s="3" t="e">
        <f t="shared" si="807"/>
        <v>#N/A</v>
      </c>
      <c r="IK193" s="3" t="e">
        <f t="shared" ca="1" si="934"/>
        <v>#N/A</v>
      </c>
      <c r="IL193" s="3" t="e">
        <f t="shared" ca="1" si="858"/>
        <v>#N/A</v>
      </c>
      <c r="IM193" s="3" t="e">
        <f t="shared" ca="1" si="858"/>
        <v>#N/A</v>
      </c>
      <c r="IN193" s="3" t="e">
        <f t="shared" ca="1" si="858"/>
        <v>#N/A</v>
      </c>
      <c r="IO193" s="3" t="e">
        <f t="shared" ca="1" si="851"/>
        <v>#N/A</v>
      </c>
      <c r="IP193" s="3" t="e">
        <f t="shared" ca="1" si="851"/>
        <v>#N/A</v>
      </c>
      <c r="IQ193" s="3" t="e">
        <f t="shared" ca="1" si="851"/>
        <v>#N/A</v>
      </c>
      <c r="IR193" s="3" t="e">
        <f t="shared" ca="1" si="851"/>
        <v>#N/A</v>
      </c>
      <c r="IS193" s="3" t="e">
        <f t="shared" ca="1" si="852"/>
        <v>#N/A</v>
      </c>
      <c r="IT193" s="3" t="e">
        <f t="shared" ca="1" si="852"/>
        <v>#N/A</v>
      </c>
      <c r="IU193" s="3" t="e">
        <f t="shared" ca="1" si="852"/>
        <v>#N/A</v>
      </c>
      <c r="IV193" s="3" t="e">
        <f t="shared" ca="1" si="852"/>
        <v>#N/A</v>
      </c>
      <c r="IW193" s="3" t="e">
        <f t="shared" ca="1" si="853"/>
        <v>#N/A</v>
      </c>
      <c r="IX193" s="3" t="e">
        <f t="shared" ca="1" si="853"/>
        <v>#N/A</v>
      </c>
      <c r="IY193" s="3" t="e">
        <f t="shared" ca="1" si="853"/>
        <v>#N/A</v>
      </c>
      <c r="IZ193" s="37" t="e">
        <f t="shared" ca="1" si="911"/>
        <v>#N/A</v>
      </c>
      <c r="JB193" s="3" t="str">
        <f t="shared" si="808"/>
        <v/>
      </c>
      <c r="JC193" s="55" t="e">
        <f t="shared" si="912"/>
        <v>#NUM!</v>
      </c>
      <c r="JD193" s="41" t="e">
        <f t="shared" si="809"/>
        <v>#NUM!</v>
      </c>
      <c r="JE193" s="41" t="e">
        <f t="shared" si="810"/>
        <v>#NUM!</v>
      </c>
      <c r="JF193" s="3" t="e">
        <f t="shared" si="811"/>
        <v>#NUM!</v>
      </c>
      <c r="JG193" s="41" t="e">
        <f t="shared" si="812"/>
        <v>#NUM!</v>
      </c>
      <c r="JH193" s="41" t="e">
        <f t="shared" si="813"/>
        <v>#NUM!</v>
      </c>
      <c r="JJ193" s="37" t="e">
        <f t="shared" si="814"/>
        <v>#NUM!</v>
      </c>
      <c r="JL193" s="3" t="e">
        <f t="shared" si="815"/>
        <v>#NUM!</v>
      </c>
      <c r="JM193" s="3" t="e">
        <f t="shared" ca="1" si="925"/>
        <v>#NUM!</v>
      </c>
      <c r="JP193" s="37" t="e">
        <f t="shared" ca="1" si="816"/>
        <v>#NUM!</v>
      </c>
      <c r="JR193" s="37" t="str">
        <f t="shared" si="817"/>
        <v/>
      </c>
      <c r="JS193" s="3" t="str">
        <f t="shared" si="818"/>
        <v/>
      </c>
      <c r="JT193" s="3" t="str">
        <f t="shared" ca="1" si="932"/>
        <v xml:space="preserve"> </v>
      </c>
      <c r="JU193" s="3" t="str">
        <f t="shared" ca="1" si="848"/>
        <v/>
      </c>
      <c r="JV193" s="3" t="str">
        <f t="shared" ca="1" si="848"/>
        <v/>
      </c>
      <c r="JW193" s="3" t="str">
        <f t="shared" ca="1" si="848"/>
        <v/>
      </c>
      <c r="JX193" s="3" t="str">
        <f t="shared" ca="1" si="841"/>
        <v/>
      </c>
      <c r="JY193" s="3" t="str">
        <f t="shared" ca="1" si="841"/>
        <v/>
      </c>
      <c r="JZ193" s="3" t="str">
        <f t="shared" ca="1" si="841"/>
        <v/>
      </c>
      <c r="KA193" s="3" t="str">
        <f t="shared" ca="1" si="841"/>
        <v/>
      </c>
      <c r="KB193" s="3" t="e">
        <f t="shared" ca="1" si="819"/>
        <v>#N/A</v>
      </c>
      <c r="KC193" s="3" t="str">
        <f t="shared" ca="1" si="933"/>
        <v xml:space="preserve"> </v>
      </c>
      <c r="KD193" s="3" t="str">
        <f t="shared" ca="1" si="850"/>
        <v/>
      </c>
      <c r="KE193" s="3" t="str">
        <f t="shared" ca="1" si="850"/>
        <v/>
      </c>
      <c r="KF193" s="3" t="str">
        <f t="shared" ca="1" si="850"/>
        <v/>
      </c>
      <c r="KG193" s="3" t="str">
        <f t="shared" ca="1" si="842"/>
        <v/>
      </c>
      <c r="KH193" s="3" t="str">
        <f t="shared" ca="1" si="842"/>
        <v/>
      </c>
      <c r="KI193" s="3" t="str">
        <f t="shared" ca="1" si="842"/>
        <v/>
      </c>
      <c r="KJ193" s="3" t="str">
        <f t="shared" ca="1" si="842"/>
        <v/>
      </c>
      <c r="KK193" s="3" t="e">
        <f t="shared" ca="1" si="820"/>
        <v>#N/A</v>
      </c>
      <c r="KU193" s="3" t="e">
        <f t="shared" si="821"/>
        <v>#NUM!</v>
      </c>
      <c r="KV193" s="3" t="e">
        <f t="shared" si="822"/>
        <v>#NUM!</v>
      </c>
      <c r="KW193" s="3" t="e">
        <f t="shared" ca="1" si="935"/>
        <v>#NUM!</v>
      </c>
      <c r="KX193" s="3" t="e">
        <f t="shared" ca="1" si="860"/>
        <v>#NUM!</v>
      </c>
      <c r="KY193" s="3" t="e">
        <f t="shared" ca="1" si="860"/>
        <v>#NUM!</v>
      </c>
      <c r="KZ193" s="3" t="e">
        <f t="shared" ca="1" si="860"/>
        <v>#NUM!</v>
      </c>
      <c r="LA193" s="3" t="e">
        <f t="shared" ca="1" si="854"/>
        <v>#NUM!</v>
      </c>
      <c r="LB193" s="3" t="e">
        <f t="shared" ca="1" si="854"/>
        <v>#NUM!</v>
      </c>
      <c r="LC193" s="3" t="e">
        <f t="shared" ca="1" si="854"/>
        <v>#NUM!</v>
      </c>
      <c r="LD193" s="3" t="e">
        <f t="shared" ca="1" si="854"/>
        <v>#NUM!</v>
      </c>
      <c r="LE193" s="3" t="e">
        <f t="shared" ca="1" si="855"/>
        <v>#NUM!</v>
      </c>
      <c r="LF193" s="3" t="e">
        <f t="shared" ca="1" si="855"/>
        <v>#NUM!</v>
      </c>
      <c r="LG193" s="3" t="e">
        <f t="shared" ca="1" si="855"/>
        <v>#NUM!</v>
      </c>
      <c r="LH193" s="3" t="e">
        <f t="shared" ca="1" si="855"/>
        <v>#NUM!</v>
      </c>
      <c r="LI193" s="3" t="e">
        <f t="shared" ca="1" si="856"/>
        <v>#NUM!</v>
      </c>
      <c r="LJ193" s="3" t="e">
        <f t="shared" ca="1" si="856"/>
        <v>#NUM!</v>
      </c>
      <c r="LK193" s="3" t="e">
        <f t="shared" ca="1" si="856"/>
        <v>#NUM!</v>
      </c>
      <c r="LL193" s="37" t="e">
        <f t="shared" ca="1" si="913"/>
        <v>#NUM!</v>
      </c>
    </row>
    <row r="194" spans="1:324" s="3" customFormat="1">
      <c r="A194" s="42" t="e">
        <f>IF(D194="","",Data!C202)</f>
        <v>#N/A</v>
      </c>
      <c r="B194" s="5" t="e">
        <f>IF(D194="","",Data!B202)</f>
        <v>#N/A</v>
      </c>
      <c r="C194" s="3">
        <v>186</v>
      </c>
      <c r="D194" s="3" t="e">
        <f>IF(Data!C202="", NA(), Data!C202)</f>
        <v>#N/A</v>
      </c>
      <c r="E194" s="3" t="str">
        <f>IF(Data!C202="", " ", Data!D202)</f>
        <v xml:space="preserve"> </v>
      </c>
      <c r="F194" s="3" t="str">
        <f>IF(E194=" "," ",Data!F$26)</f>
        <v xml:space="preserve"> </v>
      </c>
      <c r="G194" s="3" t="str">
        <f>IF($C194&lt;Data!$F$37,"x"," ")</f>
        <v xml:space="preserve"> </v>
      </c>
      <c r="H194" s="3" t="e">
        <f>IF(I194="",#REF!,I194)</f>
        <v>#N/A</v>
      </c>
      <c r="I194" s="2" t="e">
        <f t="shared" si="697"/>
        <v>#N/A</v>
      </c>
      <c r="J194" s="3" t="str">
        <f>IF(AND(Data!$F$37&lt;&gt;""),IF(AD194=$E194,1,""))</f>
        <v/>
      </c>
      <c r="K194" s="3">
        <f>IF(AND(Data!$F$40&lt;&gt;""),IF(AE194=$E194,2,""))</f>
        <v>2</v>
      </c>
      <c r="L194" s="3" t="str">
        <f>IF(AND(Data!$F$43&lt;&gt;""),IF(AF194=$E194,3,""))</f>
        <v/>
      </c>
      <c r="M194" s="3" t="str">
        <f>IF(AND(Data!$F$46&lt;&gt;""),IF(AG194=$E194,4,""))</f>
        <v/>
      </c>
      <c r="N194" s="3" t="str">
        <f>IF(AND(Data!$F$49&lt;&gt;""),IF(AH194=$E194,5,""))</f>
        <v/>
      </c>
      <c r="O194" s="3" t="str">
        <f>IF(AND(Calc!$LQ$3&lt;&gt;""),IF(AI194=$E194,6,""))</f>
        <v/>
      </c>
      <c r="P194" s="3">
        <f t="shared" si="698"/>
        <v>2</v>
      </c>
      <c r="Q194" s="3">
        <f t="shared" si="699"/>
        <v>2</v>
      </c>
      <c r="R194" s="3" t="str">
        <f t="shared" si="700"/>
        <v/>
      </c>
      <c r="S194" s="3" t="str">
        <f t="shared" si="701"/>
        <v/>
      </c>
      <c r="T194" s="3" t="str">
        <f t="shared" si="702"/>
        <v/>
      </c>
      <c r="U194" s="3">
        <f t="shared" si="703"/>
        <v>2</v>
      </c>
      <c r="V194" s="3">
        <f t="shared" si="704"/>
        <v>2</v>
      </c>
      <c r="W194" s="3" t="str">
        <f t="shared" si="705"/>
        <v/>
      </c>
      <c r="X194" s="3" t="str">
        <f t="shared" si="706"/>
        <v/>
      </c>
      <c r="Y194" s="3">
        <f t="shared" si="707"/>
        <v>2</v>
      </c>
      <c r="Z194" s="3">
        <f t="shared" si="708"/>
        <v>2</v>
      </c>
      <c r="AA194" s="3" t="str">
        <f t="shared" si="709"/>
        <v/>
      </c>
      <c r="AB194" s="3">
        <f t="shared" si="710"/>
        <v>2</v>
      </c>
      <c r="AC194" s="49">
        <f t="shared" si="711"/>
        <v>2</v>
      </c>
      <c r="AD194" s="3" t="str">
        <f>IF($C194&lt;Data!$F$37,E194,"")</f>
        <v/>
      </c>
      <c r="AE194" s="3" t="str">
        <f>IF(AND($C194&gt;=Data!$F$37),IF($C194&lt;Data!$F$40,E194,""))</f>
        <v xml:space="preserve"> </v>
      </c>
      <c r="AF194" s="3" t="b">
        <f>IF(AND($C194&gt;=Data!$F$40),IF($C194&lt;Data!$F$43,E194,""))</f>
        <v>0</v>
      </c>
      <c r="AG194" s="3" t="b">
        <f>IF(AND($C194&gt;=Data!$F$43),IF($C194&lt;Data!$F$46,E194,""))</f>
        <v>0</v>
      </c>
      <c r="AH194" s="3" t="b">
        <f>IF(AND($C194&gt;=Data!$F$46),IF($C194&lt;Data!$F$49,E194,""))</f>
        <v>0</v>
      </c>
      <c r="AI194" s="3" t="b">
        <f>IF(AND($C194&gt;=Data!$F$49),IF($C194&lt;=Calc!$LQ$3,E194,""))</f>
        <v>0</v>
      </c>
      <c r="AJ194" s="3" t="str">
        <f t="shared" si="863"/>
        <v xml:space="preserve"> </v>
      </c>
      <c r="AK194" s="3" t="str">
        <f t="shared" si="644"/>
        <v/>
      </c>
      <c r="AL194" s="3" t="e">
        <f t="shared" si="712"/>
        <v>#NUM!</v>
      </c>
      <c r="AM194" s="3" t="str">
        <f t="shared" si="713"/>
        <v/>
      </c>
      <c r="AN194" s="3" t="str">
        <f t="shared" si="714"/>
        <v/>
      </c>
      <c r="AO194" s="3" t="str">
        <f t="shared" si="715"/>
        <v/>
      </c>
      <c r="AP194" s="3" t="str">
        <f t="shared" si="716"/>
        <v/>
      </c>
      <c r="AQ194" s="3" t="e">
        <f t="shared" si="926"/>
        <v>#NUM!</v>
      </c>
      <c r="AR194" s="3" t="e">
        <f t="shared" si="927"/>
        <v>#NUM!</v>
      </c>
      <c r="AS194" s="3" t="str">
        <f t="shared" si="928"/>
        <v/>
      </c>
      <c r="AT194" s="3" t="str">
        <f t="shared" si="717"/>
        <v/>
      </c>
      <c r="AU194" s="3" t="str">
        <f t="shared" si="718"/>
        <v/>
      </c>
      <c r="AV194" s="3" t="e">
        <f t="shared" si="719"/>
        <v>#NUM!</v>
      </c>
      <c r="AW194" s="3" t="e">
        <f t="shared" si="720"/>
        <v>#NUM!</v>
      </c>
      <c r="AX194" s="3" t="str">
        <f t="shared" si="721"/>
        <v/>
      </c>
      <c r="AY194" s="3" t="str">
        <f t="shared" si="722"/>
        <v/>
      </c>
      <c r="AZ194" s="3" t="e">
        <f t="shared" si="723"/>
        <v>#NUM!</v>
      </c>
      <c r="BA194" s="3" t="e">
        <f t="shared" si="724"/>
        <v>#NUM!</v>
      </c>
      <c r="BB194" s="3" t="str">
        <f t="shared" si="725"/>
        <v/>
      </c>
      <c r="BC194" s="3" t="e">
        <f t="shared" si="726"/>
        <v>#NUM!</v>
      </c>
      <c r="BD194" s="3" t="e">
        <f t="shared" si="727"/>
        <v>#NUM!</v>
      </c>
      <c r="BE194" s="3" t="e">
        <f t="shared" si="728"/>
        <v>#NUM!</v>
      </c>
      <c r="BF194" s="9" t="e">
        <f t="shared" si="864"/>
        <v>#N/A</v>
      </c>
      <c r="BG194" s="3" t="e">
        <f t="shared" si="865"/>
        <v>#N/A</v>
      </c>
      <c r="BH194" s="3" t="e">
        <f t="shared" si="936"/>
        <v>#N/A</v>
      </c>
      <c r="BI194" s="3" t="e">
        <f t="shared" si="729"/>
        <v>#NUM!</v>
      </c>
      <c r="BJ194" s="44" t="str">
        <f t="shared" si="730"/>
        <v/>
      </c>
      <c r="BK194" s="52">
        <f t="shared" si="866"/>
        <v>2</v>
      </c>
      <c r="BL194" s="52" t="str">
        <f t="shared" ca="1" si="929"/>
        <v xml:space="preserve"> </v>
      </c>
      <c r="BM194" s="52" t="str">
        <f t="shared" ca="1" si="836"/>
        <v xml:space="preserve"> </v>
      </c>
      <c r="BN194" s="52" t="str">
        <f t="shared" ca="1" si="836"/>
        <v xml:space="preserve"> </v>
      </c>
      <c r="BO194" s="52" t="str">
        <f t="shared" ca="1" si="836"/>
        <v xml:space="preserve"> </v>
      </c>
      <c r="BP194" s="52" t="str">
        <f t="shared" ca="1" si="831"/>
        <v xml:space="preserve"> </v>
      </c>
      <c r="BQ194" s="52" t="str">
        <f t="shared" ca="1" si="831"/>
        <v xml:space="preserve"> </v>
      </c>
      <c r="BR194" s="52" t="e">
        <f t="shared" ca="1" si="867"/>
        <v>#N/A</v>
      </c>
      <c r="BS194" s="52"/>
      <c r="BT194" s="3" t="str">
        <f t="shared" si="868"/>
        <v/>
      </c>
      <c r="BU194" s="3">
        <f t="shared" si="869"/>
        <v>0</v>
      </c>
      <c r="BV194" s="3">
        <f t="shared" si="731"/>
        <v>1</v>
      </c>
      <c r="BW194" s="3">
        <f t="shared" si="914"/>
        <v>0</v>
      </c>
      <c r="BX194" s="3" t="str">
        <f t="shared" ca="1" si="870"/>
        <v xml:space="preserve"> </v>
      </c>
      <c r="BY194" s="3" t="str">
        <f t="shared" ca="1" si="837"/>
        <v/>
      </c>
      <c r="BZ194" s="3" t="str">
        <f t="shared" ca="1" si="837"/>
        <v/>
      </c>
      <c r="CA194" s="3" t="str">
        <f t="shared" ca="1" si="837"/>
        <v/>
      </c>
      <c r="CB194" s="3" t="str">
        <f t="shared" ca="1" si="832"/>
        <v/>
      </c>
      <c r="CC194" s="3" t="str">
        <f t="shared" ca="1" si="832"/>
        <v/>
      </c>
      <c r="CD194" s="3" t="str">
        <f t="shared" ca="1" si="652"/>
        <v/>
      </c>
      <c r="CE194" s="3" t="str">
        <f t="shared" ca="1" si="871"/>
        <v/>
      </c>
      <c r="CF194" s="3" t="str">
        <f t="shared" si="872"/>
        <v/>
      </c>
      <c r="CG194" s="37" t="e">
        <f t="shared" ca="1" si="873"/>
        <v>#N/A</v>
      </c>
      <c r="CH194" s="3" t="str">
        <f t="shared" si="874"/>
        <v/>
      </c>
      <c r="CI194" s="3">
        <f t="shared" si="733"/>
        <v>0</v>
      </c>
      <c r="CJ194" s="3">
        <f t="shared" si="823"/>
        <v>1</v>
      </c>
      <c r="CK194" s="3">
        <f t="shared" si="915"/>
        <v>0</v>
      </c>
      <c r="CL194" s="3" t="str">
        <f t="shared" ca="1" si="875"/>
        <v xml:space="preserve"> </v>
      </c>
      <c r="CM194" s="3" t="str">
        <f t="shared" ca="1" si="838"/>
        <v/>
      </c>
      <c r="CN194" s="3" t="str">
        <f t="shared" ca="1" si="838"/>
        <v/>
      </c>
      <c r="CO194" s="3" t="str">
        <f t="shared" ca="1" si="838"/>
        <v/>
      </c>
      <c r="CP194" s="3" t="str">
        <f t="shared" ca="1" si="833"/>
        <v/>
      </c>
      <c r="CQ194" s="3" t="str">
        <f t="shared" ca="1" si="833"/>
        <v/>
      </c>
      <c r="CR194" s="3" t="str">
        <f t="shared" ca="1" si="735"/>
        <v/>
      </c>
      <c r="CS194" s="3" t="str">
        <f t="shared" ca="1" si="876"/>
        <v/>
      </c>
      <c r="CT194" s="3" t="str">
        <f t="shared" si="736"/>
        <v/>
      </c>
      <c r="CU194" s="37" t="e">
        <f t="shared" ca="1" si="737"/>
        <v>#N/A</v>
      </c>
      <c r="CW194" s="3" t="str">
        <f t="shared" ca="1" si="916"/>
        <v/>
      </c>
      <c r="CX194" s="3">
        <f t="shared" ca="1" si="824"/>
        <v>0</v>
      </c>
      <c r="CY194" s="2">
        <f t="shared" ca="1" si="739"/>
        <v>0</v>
      </c>
      <c r="CZ194" s="3" t="str">
        <f t="shared" ca="1" si="877"/>
        <v/>
      </c>
      <c r="DA194" s="3" t="str">
        <f t="shared" ca="1" si="878"/>
        <v/>
      </c>
      <c r="DB194" s="3" t="str">
        <f t="shared" ca="1" si="879"/>
        <v/>
      </c>
      <c r="DC194" s="3" t="str">
        <f t="shared" ca="1" si="880"/>
        <v/>
      </c>
      <c r="DD194" s="37" t="e">
        <f t="shared" ca="1" si="881"/>
        <v>#N/A</v>
      </c>
      <c r="DE194" s="3" t="str">
        <f t="shared" ca="1" si="917"/>
        <v/>
      </c>
      <c r="DF194" s="3">
        <f t="shared" ca="1" si="825"/>
        <v>0</v>
      </c>
      <c r="DG194" s="2">
        <f t="shared" ca="1" si="741"/>
        <v>0</v>
      </c>
      <c r="DH194" s="3" t="str">
        <f t="shared" ca="1" si="882"/>
        <v/>
      </c>
      <c r="DI194" s="3" t="str">
        <f t="shared" ca="1" si="862"/>
        <v/>
      </c>
      <c r="DJ194" s="3" t="str">
        <f t="shared" ca="1" si="883"/>
        <v/>
      </c>
      <c r="DK194" s="3" t="str">
        <f t="shared" ca="1" si="742"/>
        <v/>
      </c>
      <c r="DL194" s="37" t="e">
        <f t="shared" ca="1" si="884"/>
        <v>#N/A</v>
      </c>
      <c r="DN194" s="2" t="str">
        <f t="shared" si="667"/>
        <v xml:space="preserve"> </v>
      </c>
      <c r="DO194" s="3" t="str">
        <f t="shared" si="743"/>
        <v xml:space="preserve"> </v>
      </c>
      <c r="DP194" s="3" t="str">
        <f t="shared" si="744"/>
        <v xml:space="preserve"> </v>
      </c>
      <c r="DT194" s="37" t="e">
        <f t="shared" si="885"/>
        <v>#N/A</v>
      </c>
      <c r="DU194" s="7">
        <v>187</v>
      </c>
      <c r="DV194" s="7">
        <v>79</v>
      </c>
      <c r="DW194" s="7">
        <v>108</v>
      </c>
      <c r="DX194" s="7"/>
      <c r="DY194" s="7" t="e">
        <f t="shared" si="886"/>
        <v>#NUM!</v>
      </c>
      <c r="DZ194" s="7" t="e">
        <f t="shared" si="887"/>
        <v>#NUM!</v>
      </c>
      <c r="EA194" s="7" t="e">
        <f t="shared" si="888"/>
        <v>#NUM!</v>
      </c>
      <c r="EB194" s="7" t="e">
        <f t="shared" si="918"/>
        <v>#NUM!</v>
      </c>
      <c r="EC194" s="3" t="e">
        <f t="shared" si="889"/>
        <v>#NUM!</v>
      </c>
      <c r="ED194" s="3" t="str">
        <f t="shared" si="746"/>
        <v/>
      </c>
      <c r="EE194" s="3" t="e">
        <f t="shared" si="747"/>
        <v>#DIV/0!</v>
      </c>
      <c r="EF194" s="3" t="str">
        <f t="shared" si="748"/>
        <v/>
      </c>
      <c r="EG194" s="3" t="str">
        <f t="shared" si="749"/>
        <v/>
      </c>
      <c r="EH194" s="3" t="str">
        <f t="shared" si="750"/>
        <v/>
      </c>
      <c r="EI194" s="3" t="str">
        <f t="shared" si="751"/>
        <v/>
      </c>
      <c r="EJ194" s="3" t="e">
        <f t="shared" si="752"/>
        <v>#DIV/0!</v>
      </c>
      <c r="EK194" s="3" t="e">
        <f t="shared" si="753"/>
        <v>#DIV/0!</v>
      </c>
      <c r="EL194" s="3" t="str">
        <f t="shared" si="754"/>
        <v/>
      </c>
      <c r="EM194" s="3" t="str">
        <f t="shared" si="755"/>
        <v/>
      </c>
      <c r="EN194" s="3" t="str">
        <f t="shared" si="756"/>
        <v/>
      </c>
      <c r="EO194" s="3" t="e">
        <f t="shared" si="757"/>
        <v>#DIV/0!</v>
      </c>
      <c r="EP194" s="3" t="e">
        <f t="shared" si="758"/>
        <v>#DIV/0!</v>
      </c>
      <c r="EQ194" s="3" t="str">
        <f t="shared" si="759"/>
        <v/>
      </c>
      <c r="ER194" s="3" t="str">
        <f t="shared" si="760"/>
        <v/>
      </c>
      <c r="ES194" s="3" t="e">
        <f t="shared" si="761"/>
        <v>#DIV/0!</v>
      </c>
      <c r="ET194" s="3" t="e">
        <f t="shared" si="762"/>
        <v>#DIV/0!</v>
      </c>
      <c r="EU194" s="3" t="str">
        <f t="shared" si="763"/>
        <v/>
      </c>
      <c r="EV194" s="3" t="e">
        <f t="shared" si="764"/>
        <v>#DIV/0!</v>
      </c>
      <c r="EW194" s="3" t="e">
        <f t="shared" si="765"/>
        <v>#DIV/0!</v>
      </c>
      <c r="EX194" s="3" t="e">
        <f t="shared" si="766"/>
        <v>#NUM!</v>
      </c>
      <c r="EZ194" s="40">
        <f t="shared" si="890"/>
        <v>1</v>
      </c>
      <c r="FA194" s="9" t="e">
        <f t="shared" si="891"/>
        <v>#NUM!</v>
      </c>
      <c r="FB194" s="9" t="e">
        <f t="shared" si="892"/>
        <v>#N/A</v>
      </c>
      <c r="FC194" s="9" t="e">
        <f t="shared" si="893"/>
        <v>#N/A</v>
      </c>
      <c r="FD194" s="9" t="e">
        <f t="shared" si="894"/>
        <v>#N/A</v>
      </c>
      <c r="FE194" s="3" t="e">
        <f t="shared" si="767"/>
        <v>#NUM!</v>
      </c>
      <c r="FG194" s="3" t="str">
        <f t="shared" si="768"/>
        <v/>
      </c>
      <c r="FH194" s="3" t="e">
        <f t="shared" si="769"/>
        <v>#DIV/0!</v>
      </c>
      <c r="FI194" s="3" t="str">
        <f t="shared" si="770"/>
        <v/>
      </c>
      <c r="FJ194" s="3" t="str">
        <f t="shared" si="771"/>
        <v/>
      </c>
      <c r="FK194" s="3" t="str">
        <f t="shared" si="772"/>
        <v/>
      </c>
      <c r="FL194" s="3" t="str">
        <f t="shared" si="773"/>
        <v/>
      </c>
      <c r="FM194" s="3" t="e">
        <f t="shared" si="774"/>
        <v>#DIV/0!</v>
      </c>
      <c r="FN194" s="3" t="e">
        <f t="shared" si="775"/>
        <v>#DIV/0!</v>
      </c>
      <c r="FO194" s="3" t="str">
        <f t="shared" si="776"/>
        <v/>
      </c>
      <c r="FP194" s="3" t="str">
        <f t="shared" si="777"/>
        <v/>
      </c>
      <c r="FQ194" s="3" t="str">
        <f t="shared" si="778"/>
        <v/>
      </c>
      <c r="FR194" s="3" t="e">
        <f t="shared" si="779"/>
        <v>#DIV/0!</v>
      </c>
      <c r="FS194" s="3" t="e">
        <f t="shared" si="780"/>
        <v>#DIV/0!</v>
      </c>
      <c r="FT194" s="3" t="str">
        <f t="shared" si="781"/>
        <v/>
      </c>
      <c r="FU194" s="3" t="str">
        <f t="shared" si="782"/>
        <v/>
      </c>
      <c r="FV194" s="3" t="e">
        <f t="shared" si="783"/>
        <v>#DIV/0!</v>
      </c>
      <c r="FW194" s="3" t="e">
        <f t="shared" si="784"/>
        <v>#DIV/0!</v>
      </c>
      <c r="FX194" s="3" t="str">
        <f t="shared" si="785"/>
        <v/>
      </c>
      <c r="FY194" s="3" t="e">
        <f t="shared" si="786"/>
        <v>#DIV/0!</v>
      </c>
      <c r="FZ194" s="3" t="e">
        <f t="shared" si="787"/>
        <v>#DIV/0!</v>
      </c>
      <c r="GA194" s="3" t="e">
        <f t="shared" si="788"/>
        <v>#NUM!</v>
      </c>
      <c r="GB194" s="3" t="str">
        <f t="shared" si="789"/>
        <v/>
      </c>
      <c r="GC194" s="3" t="str">
        <f t="shared" si="790"/>
        <v/>
      </c>
      <c r="GD194" s="3" t="str">
        <f t="shared" si="791"/>
        <v/>
      </c>
      <c r="GE194" s="3" t="str">
        <f t="shared" si="792"/>
        <v/>
      </c>
      <c r="GF194" s="3" t="str">
        <f t="shared" si="793"/>
        <v/>
      </c>
      <c r="GG194" s="3" t="str">
        <f t="shared" si="794"/>
        <v/>
      </c>
      <c r="GI194" s="9" t="str">
        <f t="shared" si="826"/>
        <v/>
      </c>
      <c r="GJ194" s="9" t="str">
        <f t="shared" si="919"/>
        <v/>
      </c>
      <c r="GK194" s="9" t="str">
        <f t="shared" si="920"/>
        <v/>
      </c>
      <c r="GL194" s="41" t="e">
        <f t="shared" si="797"/>
        <v>#DIV/0!</v>
      </c>
      <c r="GM194" s="41" t="e">
        <f t="shared" si="798"/>
        <v>#DIV/0!</v>
      </c>
      <c r="GN194" s="41" t="e">
        <f t="shared" si="895"/>
        <v>#N/A</v>
      </c>
      <c r="GO194" s="41" t="e">
        <f t="shared" si="896"/>
        <v>#N/A</v>
      </c>
      <c r="GP194" s="3" t="e">
        <f t="shared" si="799"/>
        <v>#NUM!</v>
      </c>
      <c r="GQ194" s="55" t="e">
        <f t="shared" si="897"/>
        <v>#NUM!</v>
      </c>
      <c r="GR194" s="55" t="e">
        <f t="shared" si="898"/>
        <v>#NUM!</v>
      </c>
      <c r="GS194" s="3" t="e">
        <f t="shared" si="899"/>
        <v>#NUM!</v>
      </c>
      <c r="GT194" s="3" t="e">
        <f t="shared" si="900"/>
        <v>#NUM!</v>
      </c>
      <c r="GU194" s="3" t="e">
        <f t="shared" si="901"/>
        <v>#NUM!</v>
      </c>
      <c r="GV194" s="3" t="e">
        <f t="shared" si="902"/>
        <v>#NUM!</v>
      </c>
      <c r="GX194" s="37" t="e">
        <f t="shared" si="903"/>
        <v>#NUM!</v>
      </c>
      <c r="GZ194" s="3" t="e">
        <f t="shared" si="904"/>
        <v>#NUM!</v>
      </c>
      <c r="HA194" s="3" t="e">
        <f t="shared" ca="1" si="924"/>
        <v>#NUM!</v>
      </c>
      <c r="HB194" s="2" t="e">
        <f t="shared" ca="1" si="830"/>
        <v>#NUM!</v>
      </c>
      <c r="HC194" s="2" t="e">
        <f t="shared" ca="1" si="834"/>
        <v>#NUM!</v>
      </c>
      <c r="HD194" s="39" t="e">
        <f t="shared" ca="1" si="800"/>
        <v>#NUM!</v>
      </c>
      <c r="HF194" s="3" t="str">
        <f t="shared" si="905"/>
        <v/>
      </c>
      <c r="HG194" s="3" t="str">
        <f t="shared" si="906"/>
        <v/>
      </c>
      <c r="HH194" s="3" t="str">
        <f t="shared" ca="1" si="930"/>
        <v xml:space="preserve"> </v>
      </c>
      <c r="HI194" s="3" t="str">
        <f t="shared" ca="1" si="844"/>
        <v/>
      </c>
      <c r="HJ194" s="3" t="str">
        <f t="shared" ca="1" si="844"/>
        <v/>
      </c>
      <c r="HK194" s="3" t="str">
        <f t="shared" ca="1" si="844"/>
        <v/>
      </c>
      <c r="HL194" s="3" t="str">
        <f t="shared" ca="1" si="839"/>
        <v/>
      </c>
      <c r="HM194" s="3" t="str">
        <f t="shared" ca="1" si="839"/>
        <v/>
      </c>
      <c r="HN194" s="3" t="str">
        <f t="shared" ca="1" si="839"/>
        <v/>
      </c>
      <c r="HO194" s="3" t="str">
        <f t="shared" ca="1" si="839"/>
        <v/>
      </c>
      <c r="HP194" s="37" t="e">
        <f t="shared" ca="1" si="907"/>
        <v>#N/A</v>
      </c>
      <c r="HQ194" s="3" t="str">
        <f t="shared" ca="1" si="931"/>
        <v xml:space="preserve"> </v>
      </c>
      <c r="HR194" s="3" t="str">
        <f t="shared" ca="1" si="846"/>
        <v/>
      </c>
      <c r="HS194" s="3" t="str">
        <f t="shared" ca="1" si="846"/>
        <v/>
      </c>
      <c r="HT194" s="3" t="str">
        <f t="shared" ca="1" si="846"/>
        <v/>
      </c>
      <c r="HU194" s="3" t="str">
        <f t="shared" ca="1" si="840"/>
        <v/>
      </c>
      <c r="HV194" s="3" t="str">
        <f t="shared" ca="1" si="840"/>
        <v/>
      </c>
      <c r="HW194" s="3" t="str">
        <f t="shared" ca="1" si="840"/>
        <v/>
      </c>
      <c r="HX194" s="3" t="str">
        <f t="shared" ca="1" si="840"/>
        <v/>
      </c>
      <c r="HY194" s="37" t="e">
        <f t="shared" ca="1" si="908"/>
        <v>#N/A</v>
      </c>
      <c r="IA194" s="3" t="e">
        <f t="shared" ca="1" si="921"/>
        <v>#NUM!</v>
      </c>
      <c r="IB194" s="3" t="e">
        <f t="shared" ca="1" si="828"/>
        <v>#NUM!</v>
      </c>
      <c r="IC194" s="2" t="e">
        <f t="shared" ca="1" si="802"/>
        <v>#NUM!</v>
      </c>
      <c r="ID194" s="37" t="e">
        <f t="shared" ca="1" si="909"/>
        <v>#NUM!</v>
      </c>
      <c r="IE194" s="3" t="e">
        <f t="shared" ca="1" si="922"/>
        <v>#NUM!</v>
      </c>
      <c r="IF194" s="3" t="e">
        <f t="shared" ca="1" si="923"/>
        <v>#NUM!</v>
      </c>
      <c r="IG194" s="2" t="e">
        <f t="shared" ca="1" si="805"/>
        <v>#NUM!</v>
      </c>
      <c r="IH194" s="37" t="e">
        <f t="shared" ca="1" si="910"/>
        <v>#NUM!</v>
      </c>
      <c r="II194" s="3" t="e">
        <f t="shared" si="806"/>
        <v>#N/A</v>
      </c>
      <c r="IJ194" s="3" t="e">
        <f t="shared" si="807"/>
        <v>#N/A</v>
      </c>
      <c r="IK194" s="3" t="e">
        <f t="shared" ca="1" si="934"/>
        <v>#N/A</v>
      </c>
      <c r="IL194" s="3" t="e">
        <f t="shared" ca="1" si="858"/>
        <v>#N/A</v>
      </c>
      <c r="IM194" s="3" t="e">
        <f t="shared" ca="1" si="858"/>
        <v>#N/A</v>
      </c>
      <c r="IN194" s="3" t="e">
        <f t="shared" ca="1" si="858"/>
        <v>#N/A</v>
      </c>
      <c r="IO194" s="3" t="e">
        <f t="shared" ca="1" si="851"/>
        <v>#N/A</v>
      </c>
      <c r="IP194" s="3" t="e">
        <f t="shared" ca="1" si="851"/>
        <v>#N/A</v>
      </c>
      <c r="IQ194" s="3" t="e">
        <f t="shared" ca="1" si="851"/>
        <v>#N/A</v>
      </c>
      <c r="IR194" s="3" t="e">
        <f t="shared" ca="1" si="851"/>
        <v>#N/A</v>
      </c>
      <c r="IS194" s="3" t="e">
        <f t="shared" ca="1" si="852"/>
        <v>#N/A</v>
      </c>
      <c r="IT194" s="3" t="e">
        <f t="shared" ca="1" si="852"/>
        <v>#N/A</v>
      </c>
      <c r="IU194" s="3" t="e">
        <f t="shared" ca="1" si="852"/>
        <v>#N/A</v>
      </c>
      <c r="IV194" s="3" t="e">
        <f t="shared" ca="1" si="852"/>
        <v>#N/A</v>
      </c>
      <c r="IW194" s="3" t="e">
        <f t="shared" ca="1" si="853"/>
        <v>#N/A</v>
      </c>
      <c r="IX194" s="3" t="e">
        <f t="shared" ca="1" si="853"/>
        <v>#N/A</v>
      </c>
      <c r="IY194" s="3" t="e">
        <f t="shared" ca="1" si="853"/>
        <v>#N/A</v>
      </c>
      <c r="IZ194" s="37" t="e">
        <f t="shared" ca="1" si="911"/>
        <v>#N/A</v>
      </c>
      <c r="JB194" s="3" t="str">
        <f t="shared" si="808"/>
        <v/>
      </c>
      <c r="JC194" s="55" t="e">
        <f t="shared" si="912"/>
        <v>#NUM!</v>
      </c>
      <c r="JD194" s="41" t="e">
        <f t="shared" si="809"/>
        <v>#NUM!</v>
      </c>
      <c r="JE194" s="41" t="e">
        <f t="shared" si="810"/>
        <v>#NUM!</v>
      </c>
      <c r="JF194" s="3" t="e">
        <f t="shared" si="811"/>
        <v>#NUM!</v>
      </c>
      <c r="JG194" s="41" t="e">
        <f t="shared" si="812"/>
        <v>#NUM!</v>
      </c>
      <c r="JH194" s="41" t="e">
        <f t="shared" si="813"/>
        <v>#NUM!</v>
      </c>
      <c r="JJ194" s="37" t="e">
        <f t="shared" si="814"/>
        <v>#NUM!</v>
      </c>
      <c r="JL194" s="3" t="e">
        <f t="shared" si="815"/>
        <v>#NUM!</v>
      </c>
      <c r="JM194" s="3" t="e">
        <f t="shared" ca="1" si="925"/>
        <v>#NUM!</v>
      </c>
      <c r="JP194" s="37" t="e">
        <f t="shared" ca="1" si="816"/>
        <v>#NUM!</v>
      </c>
      <c r="JR194" s="37" t="str">
        <f t="shared" si="817"/>
        <v/>
      </c>
      <c r="JS194" s="3" t="str">
        <f t="shared" si="818"/>
        <v/>
      </c>
      <c r="JT194" s="3" t="str">
        <f t="shared" ca="1" si="932"/>
        <v xml:space="preserve"> </v>
      </c>
      <c r="JU194" s="3" t="str">
        <f t="shared" ca="1" si="848"/>
        <v/>
      </c>
      <c r="JV194" s="3" t="str">
        <f t="shared" ca="1" si="848"/>
        <v/>
      </c>
      <c r="JW194" s="3" t="str">
        <f t="shared" ca="1" si="848"/>
        <v/>
      </c>
      <c r="JX194" s="3" t="str">
        <f t="shared" ca="1" si="841"/>
        <v/>
      </c>
      <c r="JY194" s="3" t="str">
        <f t="shared" ca="1" si="841"/>
        <v/>
      </c>
      <c r="JZ194" s="3" t="str">
        <f t="shared" ca="1" si="841"/>
        <v/>
      </c>
      <c r="KA194" s="3" t="str">
        <f t="shared" ca="1" si="841"/>
        <v/>
      </c>
      <c r="KB194" s="3" t="e">
        <f t="shared" ca="1" si="819"/>
        <v>#N/A</v>
      </c>
      <c r="KC194" s="3" t="str">
        <f t="shared" ca="1" si="933"/>
        <v xml:space="preserve"> </v>
      </c>
      <c r="KD194" s="3" t="str">
        <f t="shared" ca="1" si="850"/>
        <v/>
      </c>
      <c r="KE194" s="3" t="str">
        <f t="shared" ca="1" si="850"/>
        <v/>
      </c>
      <c r="KF194" s="3" t="str">
        <f t="shared" ca="1" si="850"/>
        <v/>
      </c>
      <c r="KG194" s="3" t="str">
        <f t="shared" ca="1" si="842"/>
        <v/>
      </c>
      <c r="KH194" s="3" t="str">
        <f t="shared" ca="1" si="842"/>
        <v/>
      </c>
      <c r="KI194" s="3" t="str">
        <f t="shared" ca="1" si="842"/>
        <v/>
      </c>
      <c r="KJ194" s="3" t="str">
        <f t="shared" ca="1" si="842"/>
        <v/>
      </c>
      <c r="KK194" s="3" t="e">
        <f t="shared" ca="1" si="820"/>
        <v>#N/A</v>
      </c>
      <c r="KU194" s="3" t="e">
        <f t="shared" si="821"/>
        <v>#NUM!</v>
      </c>
      <c r="KV194" s="3" t="e">
        <f t="shared" si="822"/>
        <v>#NUM!</v>
      </c>
      <c r="KW194" s="3" t="e">
        <f t="shared" ca="1" si="935"/>
        <v>#NUM!</v>
      </c>
      <c r="KX194" s="3" t="e">
        <f t="shared" ca="1" si="860"/>
        <v>#NUM!</v>
      </c>
      <c r="KY194" s="3" t="e">
        <f t="shared" ca="1" si="860"/>
        <v>#NUM!</v>
      </c>
      <c r="KZ194" s="3" t="e">
        <f t="shared" ca="1" si="860"/>
        <v>#NUM!</v>
      </c>
      <c r="LA194" s="3" t="e">
        <f t="shared" ca="1" si="854"/>
        <v>#NUM!</v>
      </c>
      <c r="LB194" s="3" t="e">
        <f t="shared" ca="1" si="854"/>
        <v>#NUM!</v>
      </c>
      <c r="LC194" s="3" t="e">
        <f t="shared" ca="1" si="854"/>
        <v>#NUM!</v>
      </c>
      <c r="LD194" s="3" t="e">
        <f t="shared" ca="1" si="854"/>
        <v>#NUM!</v>
      </c>
      <c r="LE194" s="3" t="e">
        <f t="shared" ca="1" si="855"/>
        <v>#NUM!</v>
      </c>
      <c r="LF194" s="3" t="e">
        <f t="shared" ca="1" si="855"/>
        <v>#NUM!</v>
      </c>
      <c r="LG194" s="3" t="e">
        <f t="shared" ca="1" si="855"/>
        <v>#NUM!</v>
      </c>
      <c r="LH194" s="3" t="e">
        <f t="shared" ca="1" si="855"/>
        <v>#NUM!</v>
      </c>
      <c r="LI194" s="3" t="e">
        <f t="shared" ca="1" si="856"/>
        <v>#NUM!</v>
      </c>
      <c r="LJ194" s="3" t="e">
        <f t="shared" ca="1" si="856"/>
        <v>#NUM!</v>
      </c>
      <c r="LK194" s="3" t="e">
        <f t="shared" ca="1" si="856"/>
        <v>#NUM!</v>
      </c>
      <c r="LL194" s="37" t="e">
        <f t="shared" ca="1" si="913"/>
        <v>#NUM!</v>
      </c>
    </row>
    <row r="195" spans="1:324" s="3" customFormat="1">
      <c r="A195" s="42" t="e">
        <f>IF(D195="","",Data!C203)</f>
        <v>#N/A</v>
      </c>
      <c r="B195" s="5" t="e">
        <f>IF(D195="","",Data!B203)</f>
        <v>#N/A</v>
      </c>
      <c r="C195" s="3">
        <v>187</v>
      </c>
      <c r="D195" s="3" t="e">
        <f>IF(Data!C203="", NA(), Data!C203)</f>
        <v>#N/A</v>
      </c>
      <c r="E195" s="3" t="str">
        <f>IF(Data!C203="", " ", Data!D203)</f>
        <v xml:space="preserve"> </v>
      </c>
      <c r="F195" s="3" t="str">
        <f>IF(E195=" "," ",Data!F$26)</f>
        <v xml:space="preserve"> </v>
      </c>
      <c r="G195" s="3" t="str">
        <f>IF($C195&lt;Data!$F$37,"x"," ")</f>
        <v xml:space="preserve"> </v>
      </c>
      <c r="H195" s="3" t="e">
        <f>IF(I195="",#REF!,I195)</f>
        <v>#N/A</v>
      </c>
      <c r="I195" s="2" t="e">
        <f t="shared" si="697"/>
        <v>#N/A</v>
      </c>
      <c r="J195" s="3" t="str">
        <f>IF(AND(Data!$F$37&lt;&gt;""),IF(AD195=$E195,1,""))</f>
        <v/>
      </c>
      <c r="K195" s="3">
        <f>IF(AND(Data!$F$40&lt;&gt;""),IF(AE195=$E195,2,""))</f>
        <v>2</v>
      </c>
      <c r="L195" s="3" t="str">
        <f>IF(AND(Data!$F$43&lt;&gt;""),IF(AF195=$E195,3,""))</f>
        <v/>
      </c>
      <c r="M195" s="3" t="str">
        <f>IF(AND(Data!$F$46&lt;&gt;""),IF(AG195=$E195,4,""))</f>
        <v/>
      </c>
      <c r="N195" s="3" t="str">
        <f>IF(AND(Data!$F$49&lt;&gt;""),IF(AH195=$E195,5,""))</f>
        <v/>
      </c>
      <c r="O195" s="3" t="str">
        <f>IF(AND(Calc!$LQ$3&lt;&gt;""),IF(AI195=$E195,6,""))</f>
        <v/>
      </c>
      <c r="P195" s="3">
        <f t="shared" si="698"/>
        <v>2</v>
      </c>
      <c r="Q195" s="3">
        <f t="shared" si="699"/>
        <v>2</v>
      </c>
      <c r="R195" s="3" t="str">
        <f t="shared" si="700"/>
        <v/>
      </c>
      <c r="S195" s="3" t="str">
        <f t="shared" si="701"/>
        <v/>
      </c>
      <c r="T195" s="3" t="str">
        <f t="shared" si="702"/>
        <v/>
      </c>
      <c r="U195" s="3">
        <f t="shared" si="703"/>
        <v>2</v>
      </c>
      <c r="V195" s="3">
        <f t="shared" si="704"/>
        <v>2</v>
      </c>
      <c r="W195" s="3" t="str">
        <f t="shared" si="705"/>
        <v/>
      </c>
      <c r="X195" s="3" t="str">
        <f t="shared" si="706"/>
        <v/>
      </c>
      <c r="Y195" s="3">
        <f t="shared" si="707"/>
        <v>2</v>
      </c>
      <c r="Z195" s="3">
        <f t="shared" si="708"/>
        <v>2</v>
      </c>
      <c r="AA195" s="3" t="str">
        <f t="shared" si="709"/>
        <v/>
      </c>
      <c r="AB195" s="3">
        <f t="shared" si="710"/>
        <v>2</v>
      </c>
      <c r="AC195" s="49">
        <f t="shared" si="711"/>
        <v>2</v>
      </c>
      <c r="AD195" s="3" t="str">
        <f>IF($C195&lt;Data!$F$37,E195,"")</f>
        <v/>
      </c>
      <c r="AE195" s="3" t="str">
        <f>IF(AND($C195&gt;=Data!$F$37),IF($C195&lt;Data!$F$40,E195,""))</f>
        <v xml:space="preserve"> </v>
      </c>
      <c r="AF195" s="3" t="b">
        <f>IF(AND($C195&gt;=Data!$F$40),IF($C195&lt;Data!$F$43,E195,""))</f>
        <v>0</v>
      </c>
      <c r="AG195" s="3" t="b">
        <f>IF(AND($C195&gt;=Data!$F$43),IF($C195&lt;Data!$F$46,E195,""))</f>
        <v>0</v>
      </c>
      <c r="AH195" s="3" t="b">
        <f>IF(AND($C195&gt;=Data!$F$46),IF($C195&lt;Data!$F$49,E195,""))</f>
        <v>0</v>
      </c>
      <c r="AI195" s="3" t="b">
        <f>IF(AND($C195&gt;=Data!$F$49),IF($C195&lt;=Calc!$LQ$3,E195,""))</f>
        <v>0</v>
      </c>
      <c r="AJ195" s="3" t="str">
        <f t="shared" si="863"/>
        <v xml:space="preserve"> </v>
      </c>
      <c r="AK195" s="3" t="str">
        <f t="shared" si="644"/>
        <v/>
      </c>
      <c r="AL195" s="3" t="e">
        <f t="shared" si="712"/>
        <v>#NUM!</v>
      </c>
      <c r="AM195" s="3" t="str">
        <f t="shared" si="713"/>
        <v/>
      </c>
      <c r="AN195" s="3" t="str">
        <f t="shared" si="714"/>
        <v/>
      </c>
      <c r="AO195" s="3" t="str">
        <f t="shared" si="715"/>
        <v/>
      </c>
      <c r="AP195" s="3" t="str">
        <f t="shared" si="716"/>
        <v/>
      </c>
      <c r="AQ195" s="3" t="e">
        <f t="shared" si="926"/>
        <v>#NUM!</v>
      </c>
      <c r="AR195" s="3" t="e">
        <f t="shared" si="927"/>
        <v>#NUM!</v>
      </c>
      <c r="AS195" s="3" t="str">
        <f t="shared" si="928"/>
        <v/>
      </c>
      <c r="AT195" s="3" t="str">
        <f t="shared" si="717"/>
        <v/>
      </c>
      <c r="AU195" s="3" t="str">
        <f t="shared" si="718"/>
        <v/>
      </c>
      <c r="AV195" s="3" t="e">
        <f t="shared" si="719"/>
        <v>#NUM!</v>
      </c>
      <c r="AW195" s="3" t="e">
        <f t="shared" si="720"/>
        <v>#NUM!</v>
      </c>
      <c r="AX195" s="3" t="str">
        <f t="shared" si="721"/>
        <v/>
      </c>
      <c r="AY195" s="3" t="str">
        <f t="shared" si="722"/>
        <v/>
      </c>
      <c r="AZ195" s="3" t="e">
        <f t="shared" si="723"/>
        <v>#NUM!</v>
      </c>
      <c r="BA195" s="3" t="e">
        <f t="shared" si="724"/>
        <v>#NUM!</v>
      </c>
      <c r="BB195" s="3" t="str">
        <f t="shared" si="725"/>
        <v/>
      </c>
      <c r="BC195" s="3" t="e">
        <f t="shared" si="726"/>
        <v>#NUM!</v>
      </c>
      <c r="BD195" s="3" t="e">
        <f t="shared" si="727"/>
        <v>#NUM!</v>
      </c>
      <c r="BE195" s="3" t="e">
        <f t="shared" si="728"/>
        <v>#NUM!</v>
      </c>
      <c r="BF195" s="9" t="e">
        <f t="shared" si="864"/>
        <v>#N/A</v>
      </c>
      <c r="BG195" s="3" t="e">
        <f t="shared" si="865"/>
        <v>#N/A</v>
      </c>
      <c r="BH195" s="3" t="e">
        <f t="shared" si="936"/>
        <v>#N/A</v>
      </c>
      <c r="BI195" s="3" t="e">
        <f t="shared" si="729"/>
        <v>#NUM!</v>
      </c>
      <c r="BJ195" s="44" t="str">
        <f t="shared" si="730"/>
        <v/>
      </c>
      <c r="BK195" s="52">
        <f t="shared" si="866"/>
        <v>2</v>
      </c>
      <c r="BL195" s="52" t="str">
        <f t="shared" ca="1" si="929"/>
        <v xml:space="preserve"> </v>
      </c>
      <c r="BM195" s="52" t="str">
        <f t="shared" ca="1" si="836"/>
        <v xml:space="preserve"> </v>
      </c>
      <c r="BN195" s="52" t="str">
        <f t="shared" ca="1" si="836"/>
        <v xml:space="preserve"> </v>
      </c>
      <c r="BO195" s="52" t="str">
        <f t="shared" ca="1" si="836"/>
        <v xml:space="preserve"> </v>
      </c>
      <c r="BP195" s="52" t="str">
        <f t="shared" ca="1" si="831"/>
        <v xml:space="preserve"> </v>
      </c>
      <c r="BQ195" s="52" t="str">
        <f t="shared" ca="1" si="831"/>
        <v xml:space="preserve"> </v>
      </c>
      <c r="BR195" s="52" t="e">
        <f t="shared" ca="1" si="867"/>
        <v>#N/A</v>
      </c>
      <c r="BS195" s="52"/>
      <c r="BT195" s="3" t="str">
        <f t="shared" si="868"/>
        <v/>
      </c>
      <c r="BU195" s="3">
        <f t="shared" si="869"/>
        <v>0</v>
      </c>
      <c r="BV195" s="3">
        <f t="shared" si="731"/>
        <v>1</v>
      </c>
      <c r="BW195" s="3">
        <f t="shared" si="914"/>
        <v>0</v>
      </c>
      <c r="BX195" s="3" t="str">
        <f t="shared" ca="1" si="870"/>
        <v xml:space="preserve"> </v>
      </c>
      <c r="BY195" s="3" t="str">
        <f t="shared" ca="1" si="837"/>
        <v/>
      </c>
      <c r="BZ195" s="3" t="str">
        <f t="shared" ca="1" si="837"/>
        <v/>
      </c>
      <c r="CA195" s="3" t="str">
        <f t="shared" ca="1" si="837"/>
        <v/>
      </c>
      <c r="CB195" s="3" t="str">
        <f t="shared" ca="1" si="832"/>
        <v/>
      </c>
      <c r="CC195" s="3" t="str">
        <f t="shared" ca="1" si="832"/>
        <v/>
      </c>
      <c r="CD195" s="3" t="str">
        <f t="shared" ca="1" si="652"/>
        <v/>
      </c>
      <c r="CE195" s="3" t="str">
        <f t="shared" ca="1" si="871"/>
        <v/>
      </c>
      <c r="CF195" s="3" t="str">
        <f t="shared" si="872"/>
        <v/>
      </c>
      <c r="CG195" s="37" t="e">
        <f t="shared" ca="1" si="873"/>
        <v>#N/A</v>
      </c>
      <c r="CH195" s="3" t="str">
        <f t="shared" si="874"/>
        <v/>
      </c>
      <c r="CI195" s="3">
        <f t="shared" si="733"/>
        <v>0</v>
      </c>
      <c r="CJ195" s="3">
        <f t="shared" si="823"/>
        <v>1</v>
      </c>
      <c r="CK195" s="3">
        <f t="shared" si="915"/>
        <v>0</v>
      </c>
      <c r="CL195" s="3" t="str">
        <f t="shared" ca="1" si="875"/>
        <v xml:space="preserve"> </v>
      </c>
      <c r="CM195" s="3" t="str">
        <f t="shared" ca="1" si="838"/>
        <v/>
      </c>
      <c r="CN195" s="3" t="str">
        <f t="shared" ca="1" si="838"/>
        <v/>
      </c>
      <c r="CO195" s="3" t="str">
        <f t="shared" ca="1" si="838"/>
        <v/>
      </c>
      <c r="CP195" s="3" t="str">
        <f t="shared" ca="1" si="833"/>
        <v/>
      </c>
      <c r="CQ195" s="3" t="str">
        <f t="shared" ca="1" si="833"/>
        <v/>
      </c>
      <c r="CR195" s="3" t="str">
        <f t="shared" ca="1" si="735"/>
        <v/>
      </c>
      <c r="CS195" s="3" t="str">
        <f t="shared" ca="1" si="876"/>
        <v/>
      </c>
      <c r="CT195" s="3" t="str">
        <f t="shared" si="736"/>
        <v/>
      </c>
      <c r="CU195" s="37" t="e">
        <f t="shared" ca="1" si="737"/>
        <v>#N/A</v>
      </c>
      <c r="CW195" s="3" t="str">
        <f t="shared" ca="1" si="916"/>
        <v/>
      </c>
      <c r="CX195" s="3">
        <f t="shared" ca="1" si="824"/>
        <v>0</v>
      </c>
      <c r="CY195" s="2">
        <f t="shared" ca="1" si="739"/>
        <v>0</v>
      </c>
      <c r="CZ195" s="3" t="str">
        <f t="shared" ca="1" si="877"/>
        <v/>
      </c>
      <c r="DA195" s="3" t="str">
        <f t="shared" ca="1" si="878"/>
        <v/>
      </c>
      <c r="DB195" s="3" t="str">
        <f t="shared" ca="1" si="879"/>
        <v/>
      </c>
      <c r="DC195" s="3" t="str">
        <f t="shared" ca="1" si="880"/>
        <v/>
      </c>
      <c r="DD195" s="37" t="e">
        <f t="shared" ca="1" si="881"/>
        <v>#N/A</v>
      </c>
      <c r="DE195" s="3" t="str">
        <f t="shared" ca="1" si="917"/>
        <v/>
      </c>
      <c r="DF195" s="3">
        <f t="shared" ca="1" si="825"/>
        <v>0</v>
      </c>
      <c r="DG195" s="2">
        <f t="shared" ca="1" si="741"/>
        <v>0</v>
      </c>
      <c r="DH195" s="3" t="str">
        <f t="shared" ca="1" si="882"/>
        <v/>
      </c>
      <c r="DI195" s="3" t="str">
        <f t="shared" ca="1" si="862"/>
        <v/>
      </c>
      <c r="DJ195" s="3" t="str">
        <f t="shared" ca="1" si="883"/>
        <v/>
      </c>
      <c r="DK195" s="3" t="str">
        <f t="shared" ca="1" si="742"/>
        <v/>
      </c>
      <c r="DL195" s="37" t="e">
        <f t="shared" ca="1" si="884"/>
        <v>#N/A</v>
      </c>
      <c r="DN195" s="2" t="str">
        <f t="shared" si="667"/>
        <v xml:space="preserve"> </v>
      </c>
      <c r="DO195" s="3" t="str">
        <f t="shared" si="743"/>
        <v xml:space="preserve"> </v>
      </c>
      <c r="DP195" s="3" t="str">
        <f t="shared" si="744"/>
        <v xml:space="preserve"> </v>
      </c>
      <c r="DT195" s="37" t="e">
        <f t="shared" si="885"/>
        <v>#N/A</v>
      </c>
      <c r="DU195" s="7">
        <v>188</v>
      </c>
      <c r="DV195" s="7">
        <v>80</v>
      </c>
      <c r="DW195" s="7">
        <v>109</v>
      </c>
      <c r="DX195" s="7"/>
      <c r="DY195" s="7" t="e">
        <f t="shared" si="886"/>
        <v>#NUM!</v>
      </c>
      <c r="DZ195" s="7" t="e">
        <f t="shared" si="887"/>
        <v>#NUM!</v>
      </c>
      <c r="EA195" s="7" t="e">
        <f t="shared" si="888"/>
        <v>#NUM!</v>
      </c>
      <c r="EB195" s="7" t="e">
        <f t="shared" si="918"/>
        <v>#NUM!</v>
      </c>
      <c r="EC195" s="3" t="e">
        <f t="shared" si="889"/>
        <v>#NUM!</v>
      </c>
      <c r="ED195" s="3" t="str">
        <f t="shared" si="746"/>
        <v/>
      </c>
      <c r="EE195" s="3" t="e">
        <f t="shared" si="747"/>
        <v>#DIV/0!</v>
      </c>
      <c r="EF195" s="3" t="str">
        <f t="shared" si="748"/>
        <v/>
      </c>
      <c r="EG195" s="3" t="str">
        <f t="shared" si="749"/>
        <v/>
      </c>
      <c r="EH195" s="3" t="str">
        <f t="shared" si="750"/>
        <v/>
      </c>
      <c r="EI195" s="3" t="str">
        <f t="shared" si="751"/>
        <v/>
      </c>
      <c r="EJ195" s="3" t="e">
        <f t="shared" si="752"/>
        <v>#DIV/0!</v>
      </c>
      <c r="EK195" s="3" t="e">
        <f t="shared" si="753"/>
        <v>#DIV/0!</v>
      </c>
      <c r="EL195" s="3" t="str">
        <f t="shared" si="754"/>
        <v/>
      </c>
      <c r="EM195" s="3" t="str">
        <f t="shared" si="755"/>
        <v/>
      </c>
      <c r="EN195" s="3" t="str">
        <f t="shared" si="756"/>
        <v/>
      </c>
      <c r="EO195" s="3" t="e">
        <f t="shared" si="757"/>
        <v>#DIV/0!</v>
      </c>
      <c r="EP195" s="3" t="e">
        <f t="shared" si="758"/>
        <v>#DIV/0!</v>
      </c>
      <c r="EQ195" s="3" t="str">
        <f t="shared" si="759"/>
        <v/>
      </c>
      <c r="ER195" s="3" t="str">
        <f t="shared" si="760"/>
        <v/>
      </c>
      <c r="ES195" s="3" t="e">
        <f t="shared" si="761"/>
        <v>#DIV/0!</v>
      </c>
      <c r="ET195" s="3" t="e">
        <f t="shared" si="762"/>
        <v>#DIV/0!</v>
      </c>
      <c r="EU195" s="3" t="str">
        <f t="shared" si="763"/>
        <v/>
      </c>
      <c r="EV195" s="3" t="e">
        <f t="shared" si="764"/>
        <v>#DIV/0!</v>
      </c>
      <c r="EW195" s="3" t="e">
        <f t="shared" si="765"/>
        <v>#DIV/0!</v>
      </c>
      <c r="EX195" s="3" t="e">
        <f t="shared" si="766"/>
        <v>#NUM!</v>
      </c>
      <c r="EZ195" s="40">
        <f t="shared" si="890"/>
        <v>1</v>
      </c>
      <c r="FA195" s="9" t="e">
        <f t="shared" si="891"/>
        <v>#NUM!</v>
      </c>
      <c r="FB195" s="9" t="e">
        <f t="shared" si="892"/>
        <v>#N/A</v>
      </c>
      <c r="FC195" s="9" t="e">
        <f t="shared" si="893"/>
        <v>#N/A</v>
      </c>
      <c r="FD195" s="9" t="e">
        <f t="shared" si="894"/>
        <v>#N/A</v>
      </c>
      <c r="FE195" s="3" t="e">
        <f t="shared" si="767"/>
        <v>#NUM!</v>
      </c>
      <c r="FG195" s="3" t="str">
        <f t="shared" si="768"/>
        <v/>
      </c>
      <c r="FH195" s="3" t="e">
        <f t="shared" si="769"/>
        <v>#DIV/0!</v>
      </c>
      <c r="FI195" s="3" t="str">
        <f t="shared" si="770"/>
        <v/>
      </c>
      <c r="FJ195" s="3" t="str">
        <f t="shared" si="771"/>
        <v/>
      </c>
      <c r="FK195" s="3" t="str">
        <f t="shared" si="772"/>
        <v/>
      </c>
      <c r="FL195" s="3" t="str">
        <f t="shared" si="773"/>
        <v/>
      </c>
      <c r="FM195" s="3" t="e">
        <f t="shared" si="774"/>
        <v>#DIV/0!</v>
      </c>
      <c r="FN195" s="3" t="e">
        <f t="shared" si="775"/>
        <v>#DIV/0!</v>
      </c>
      <c r="FO195" s="3" t="str">
        <f t="shared" si="776"/>
        <v/>
      </c>
      <c r="FP195" s="3" t="str">
        <f t="shared" si="777"/>
        <v/>
      </c>
      <c r="FQ195" s="3" t="str">
        <f t="shared" si="778"/>
        <v/>
      </c>
      <c r="FR195" s="3" t="e">
        <f t="shared" si="779"/>
        <v>#DIV/0!</v>
      </c>
      <c r="FS195" s="3" t="e">
        <f t="shared" si="780"/>
        <v>#DIV/0!</v>
      </c>
      <c r="FT195" s="3" t="str">
        <f t="shared" si="781"/>
        <v/>
      </c>
      <c r="FU195" s="3" t="str">
        <f t="shared" si="782"/>
        <v/>
      </c>
      <c r="FV195" s="3" t="e">
        <f t="shared" si="783"/>
        <v>#DIV/0!</v>
      </c>
      <c r="FW195" s="3" t="e">
        <f t="shared" si="784"/>
        <v>#DIV/0!</v>
      </c>
      <c r="FX195" s="3" t="str">
        <f t="shared" si="785"/>
        <v/>
      </c>
      <c r="FY195" s="3" t="e">
        <f t="shared" si="786"/>
        <v>#DIV/0!</v>
      </c>
      <c r="FZ195" s="3" t="e">
        <f t="shared" si="787"/>
        <v>#DIV/0!</v>
      </c>
      <c r="GA195" s="3" t="e">
        <f t="shared" si="788"/>
        <v>#NUM!</v>
      </c>
      <c r="GB195" s="3" t="str">
        <f t="shared" si="789"/>
        <v/>
      </c>
      <c r="GC195" s="3" t="str">
        <f t="shared" si="790"/>
        <v/>
      </c>
      <c r="GD195" s="3" t="str">
        <f t="shared" si="791"/>
        <v/>
      </c>
      <c r="GE195" s="3" t="str">
        <f t="shared" si="792"/>
        <v/>
      </c>
      <c r="GF195" s="3" t="str">
        <f t="shared" si="793"/>
        <v/>
      </c>
      <c r="GG195" s="3" t="str">
        <f t="shared" si="794"/>
        <v/>
      </c>
      <c r="GI195" s="9" t="str">
        <f t="shared" si="826"/>
        <v/>
      </c>
      <c r="GJ195" s="9" t="str">
        <f t="shared" si="919"/>
        <v/>
      </c>
      <c r="GK195" s="9" t="str">
        <f t="shared" si="920"/>
        <v/>
      </c>
      <c r="GL195" s="41" t="e">
        <f t="shared" si="797"/>
        <v>#DIV/0!</v>
      </c>
      <c r="GM195" s="41" t="e">
        <f t="shared" si="798"/>
        <v>#DIV/0!</v>
      </c>
      <c r="GN195" s="41" t="e">
        <f t="shared" si="895"/>
        <v>#N/A</v>
      </c>
      <c r="GO195" s="41" t="e">
        <f t="shared" si="896"/>
        <v>#N/A</v>
      </c>
      <c r="GP195" s="3" t="e">
        <f t="shared" si="799"/>
        <v>#NUM!</v>
      </c>
      <c r="GQ195" s="55" t="e">
        <f t="shared" si="897"/>
        <v>#NUM!</v>
      </c>
      <c r="GR195" s="55" t="e">
        <f t="shared" si="898"/>
        <v>#NUM!</v>
      </c>
      <c r="GS195" s="3" t="e">
        <f t="shared" si="899"/>
        <v>#NUM!</v>
      </c>
      <c r="GT195" s="3" t="e">
        <f t="shared" si="900"/>
        <v>#NUM!</v>
      </c>
      <c r="GU195" s="3" t="e">
        <f t="shared" si="901"/>
        <v>#NUM!</v>
      </c>
      <c r="GV195" s="3" t="e">
        <f t="shared" si="902"/>
        <v>#NUM!</v>
      </c>
      <c r="GX195" s="37" t="e">
        <f t="shared" si="903"/>
        <v>#NUM!</v>
      </c>
      <c r="GZ195" s="3" t="e">
        <f t="shared" si="904"/>
        <v>#NUM!</v>
      </c>
      <c r="HA195" s="3" t="e">
        <f t="shared" ca="1" si="924"/>
        <v>#NUM!</v>
      </c>
      <c r="HB195" s="2" t="e">
        <f t="shared" ca="1" si="830"/>
        <v>#NUM!</v>
      </c>
      <c r="HC195" s="2" t="e">
        <f t="shared" ca="1" si="834"/>
        <v>#NUM!</v>
      </c>
      <c r="HD195" s="39" t="e">
        <f t="shared" ca="1" si="800"/>
        <v>#NUM!</v>
      </c>
      <c r="HF195" s="3" t="str">
        <f t="shared" si="905"/>
        <v/>
      </c>
      <c r="HG195" s="3" t="str">
        <f t="shared" si="906"/>
        <v/>
      </c>
      <c r="HH195" s="3" t="str">
        <f t="shared" ca="1" si="930"/>
        <v xml:space="preserve"> </v>
      </c>
      <c r="HI195" s="3" t="str">
        <f t="shared" ca="1" si="844"/>
        <v/>
      </c>
      <c r="HJ195" s="3" t="str">
        <f t="shared" ca="1" si="844"/>
        <v/>
      </c>
      <c r="HK195" s="3" t="str">
        <f t="shared" ca="1" si="844"/>
        <v/>
      </c>
      <c r="HL195" s="3" t="str">
        <f t="shared" ca="1" si="839"/>
        <v/>
      </c>
      <c r="HM195" s="3" t="str">
        <f t="shared" ca="1" si="839"/>
        <v/>
      </c>
      <c r="HN195" s="3" t="str">
        <f t="shared" ca="1" si="839"/>
        <v/>
      </c>
      <c r="HO195" s="3" t="str">
        <f t="shared" ca="1" si="839"/>
        <v/>
      </c>
      <c r="HP195" s="37" t="e">
        <f t="shared" ca="1" si="907"/>
        <v>#N/A</v>
      </c>
      <c r="HQ195" s="3" t="str">
        <f t="shared" ca="1" si="931"/>
        <v xml:space="preserve"> </v>
      </c>
      <c r="HR195" s="3" t="str">
        <f t="shared" ca="1" si="846"/>
        <v/>
      </c>
      <c r="HS195" s="3" t="str">
        <f t="shared" ca="1" si="846"/>
        <v/>
      </c>
      <c r="HT195" s="3" t="str">
        <f t="shared" ca="1" si="846"/>
        <v/>
      </c>
      <c r="HU195" s="3" t="str">
        <f t="shared" ca="1" si="840"/>
        <v/>
      </c>
      <c r="HV195" s="3" t="str">
        <f t="shared" ca="1" si="840"/>
        <v/>
      </c>
      <c r="HW195" s="3" t="str">
        <f t="shared" ca="1" si="840"/>
        <v/>
      </c>
      <c r="HX195" s="3" t="str">
        <f t="shared" ca="1" si="840"/>
        <v/>
      </c>
      <c r="HY195" s="37" t="e">
        <f t="shared" ca="1" si="908"/>
        <v>#N/A</v>
      </c>
      <c r="IA195" s="3" t="e">
        <f t="shared" ca="1" si="921"/>
        <v>#NUM!</v>
      </c>
      <c r="IB195" s="3" t="e">
        <f t="shared" ca="1" si="828"/>
        <v>#NUM!</v>
      </c>
      <c r="IC195" s="2" t="e">
        <f t="shared" ca="1" si="802"/>
        <v>#NUM!</v>
      </c>
      <c r="ID195" s="37" t="e">
        <f t="shared" ca="1" si="909"/>
        <v>#NUM!</v>
      </c>
      <c r="IE195" s="3" t="e">
        <f t="shared" ca="1" si="922"/>
        <v>#NUM!</v>
      </c>
      <c r="IF195" s="3" t="e">
        <f t="shared" ca="1" si="923"/>
        <v>#NUM!</v>
      </c>
      <c r="IG195" s="2" t="e">
        <f t="shared" ca="1" si="805"/>
        <v>#NUM!</v>
      </c>
      <c r="IH195" s="37" t="e">
        <f t="shared" ca="1" si="910"/>
        <v>#NUM!</v>
      </c>
      <c r="II195" s="3" t="e">
        <f t="shared" si="806"/>
        <v>#N/A</v>
      </c>
      <c r="IJ195" s="3" t="e">
        <f t="shared" si="807"/>
        <v>#N/A</v>
      </c>
      <c r="IK195" s="3" t="e">
        <f t="shared" ca="1" si="934"/>
        <v>#N/A</v>
      </c>
      <c r="IL195" s="3" t="e">
        <f t="shared" ca="1" si="858"/>
        <v>#N/A</v>
      </c>
      <c r="IM195" s="3" t="e">
        <f t="shared" ca="1" si="858"/>
        <v>#N/A</v>
      </c>
      <c r="IN195" s="3" t="e">
        <f t="shared" ca="1" si="858"/>
        <v>#N/A</v>
      </c>
      <c r="IO195" s="3" t="e">
        <f t="shared" ca="1" si="851"/>
        <v>#N/A</v>
      </c>
      <c r="IP195" s="3" t="e">
        <f t="shared" ca="1" si="851"/>
        <v>#N/A</v>
      </c>
      <c r="IQ195" s="3" t="e">
        <f t="shared" ca="1" si="851"/>
        <v>#N/A</v>
      </c>
      <c r="IR195" s="3" t="e">
        <f t="shared" ca="1" si="851"/>
        <v>#N/A</v>
      </c>
      <c r="IS195" s="3" t="e">
        <f t="shared" ca="1" si="852"/>
        <v>#N/A</v>
      </c>
      <c r="IT195" s="3" t="e">
        <f t="shared" ca="1" si="852"/>
        <v>#N/A</v>
      </c>
      <c r="IU195" s="3" t="e">
        <f t="shared" ca="1" si="852"/>
        <v>#N/A</v>
      </c>
      <c r="IV195" s="3" t="e">
        <f t="shared" ca="1" si="852"/>
        <v>#N/A</v>
      </c>
      <c r="IW195" s="3" t="e">
        <f t="shared" ca="1" si="853"/>
        <v>#N/A</v>
      </c>
      <c r="IX195" s="3" t="e">
        <f t="shared" ca="1" si="853"/>
        <v>#N/A</v>
      </c>
      <c r="IY195" s="3" t="str">
        <f t="shared" si="853"/>
        <v/>
      </c>
      <c r="IZ195" s="37" t="e">
        <f t="shared" ca="1" si="911"/>
        <v>#N/A</v>
      </c>
      <c r="JB195" s="3" t="str">
        <f t="shared" si="808"/>
        <v/>
      </c>
      <c r="JC195" s="55" t="e">
        <f t="shared" si="912"/>
        <v>#NUM!</v>
      </c>
      <c r="JD195" s="41" t="e">
        <f t="shared" si="809"/>
        <v>#NUM!</v>
      </c>
      <c r="JE195" s="41" t="e">
        <f t="shared" si="810"/>
        <v>#NUM!</v>
      </c>
      <c r="JF195" s="3" t="e">
        <f t="shared" si="811"/>
        <v>#NUM!</v>
      </c>
      <c r="JG195" s="41" t="e">
        <f t="shared" si="812"/>
        <v>#NUM!</v>
      </c>
      <c r="JH195" s="41" t="e">
        <f t="shared" si="813"/>
        <v>#NUM!</v>
      </c>
      <c r="JJ195" s="37" t="e">
        <f t="shared" si="814"/>
        <v>#NUM!</v>
      </c>
      <c r="JL195" s="3" t="e">
        <f t="shared" si="815"/>
        <v>#NUM!</v>
      </c>
      <c r="JM195" s="3" t="e">
        <f t="shared" ca="1" si="925"/>
        <v>#NUM!</v>
      </c>
      <c r="JP195" s="37" t="e">
        <f t="shared" ca="1" si="816"/>
        <v>#NUM!</v>
      </c>
      <c r="JR195" s="37" t="str">
        <f t="shared" si="817"/>
        <v/>
      </c>
      <c r="JS195" s="3" t="str">
        <f t="shared" si="818"/>
        <v/>
      </c>
      <c r="JT195" s="3" t="str">
        <f t="shared" ca="1" si="932"/>
        <v xml:space="preserve"> </v>
      </c>
      <c r="JU195" s="3" t="str">
        <f t="shared" ca="1" si="848"/>
        <v/>
      </c>
      <c r="JV195" s="3" t="str">
        <f t="shared" ca="1" si="848"/>
        <v/>
      </c>
      <c r="JW195" s="3" t="str">
        <f t="shared" ca="1" si="848"/>
        <v/>
      </c>
      <c r="JX195" s="3" t="str">
        <f t="shared" ca="1" si="841"/>
        <v/>
      </c>
      <c r="JY195" s="3" t="str">
        <f t="shared" ca="1" si="841"/>
        <v/>
      </c>
      <c r="JZ195" s="3" t="str">
        <f t="shared" ca="1" si="841"/>
        <v/>
      </c>
      <c r="KA195" s="3" t="str">
        <f t="shared" ca="1" si="841"/>
        <v/>
      </c>
      <c r="KB195" s="3" t="e">
        <f t="shared" ca="1" si="819"/>
        <v>#N/A</v>
      </c>
      <c r="KC195" s="3" t="str">
        <f t="shared" ca="1" si="933"/>
        <v xml:space="preserve"> </v>
      </c>
      <c r="KD195" s="3" t="str">
        <f t="shared" ca="1" si="850"/>
        <v/>
      </c>
      <c r="KE195" s="3" t="str">
        <f t="shared" ca="1" si="850"/>
        <v/>
      </c>
      <c r="KF195" s="3" t="str">
        <f t="shared" ca="1" si="850"/>
        <v/>
      </c>
      <c r="KG195" s="3" t="str">
        <f t="shared" ca="1" si="842"/>
        <v/>
      </c>
      <c r="KH195" s="3" t="str">
        <f t="shared" ca="1" si="842"/>
        <v/>
      </c>
      <c r="KI195" s="3" t="str">
        <f t="shared" ca="1" si="842"/>
        <v/>
      </c>
      <c r="KJ195" s="3" t="str">
        <f t="shared" ca="1" si="842"/>
        <v/>
      </c>
      <c r="KK195" s="3" t="e">
        <f t="shared" ca="1" si="820"/>
        <v>#N/A</v>
      </c>
      <c r="KU195" s="3" t="e">
        <f t="shared" si="821"/>
        <v>#NUM!</v>
      </c>
      <c r="KV195" s="3" t="e">
        <f t="shared" si="822"/>
        <v>#NUM!</v>
      </c>
      <c r="KW195" s="3" t="e">
        <f t="shared" ca="1" si="935"/>
        <v>#NUM!</v>
      </c>
      <c r="KX195" s="3" t="e">
        <f t="shared" ca="1" si="860"/>
        <v>#NUM!</v>
      </c>
      <c r="KY195" s="3" t="e">
        <f t="shared" ca="1" si="860"/>
        <v>#NUM!</v>
      </c>
      <c r="KZ195" s="3" t="e">
        <f t="shared" ca="1" si="860"/>
        <v>#NUM!</v>
      </c>
      <c r="LA195" s="3" t="e">
        <f t="shared" ca="1" si="854"/>
        <v>#NUM!</v>
      </c>
      <c r="LB195" s="3" t="e">
        <f t="shared" ca="1" si="854"/>
        <v>#NUM!</v>
      </c>
      <c r="LC195" s="3" t="e">
        <f t="shared" ca="1" si="854"/>
        <v>#NUM!</v>
      </c>
      <c r="LD195" s="3" t="e">
        <f t="shared" ca="1" si="854"/>
        <v>#NUM!</v>
      </c>
      <c r="LE195" s="3" t="e">
        <f t="shared" ca="1" si="855"/>
        <v>#NUM!</v>
      </c>
      <c r="LF195" s="3" t="e">
        <f t="shared" ca="1" si="855"/>
        <v>#NUM!</v>
      </c>
      <c r="LG195" s="3" t="e">
        <f t="shared" ca="1" si="855"/>
        <v>#NUM!</v>
      </c>
      <c r="LH195" s="3" t="e">
        <f t="shared" ca="1" si="855"/>
        <v>#NUM!</v>
      </c>
      <c r="LI195" s="3" t="e">
        <f t="shared" ca="1" si="856"/>
        <v>#NUM!</v>
      </c>
      <c r="LJ195" s="3" t="e">
        <f t="shared" ca="1" si="856"/>
        <v>#NUM!</v>
      </c>
      <c r="LK195" s="3" t="str">
        <f t="shared" si="856"/>
        <v/>
      </c>
      <c r="LL195" s="37" t="e">
        <f t="shared" ca="1" si="913"/>
        <v>#NUM!</v>
      </c>
    </row>
    <row r="196" spans="1:324" s="3" customFormat="1">
      <c r="A196" s="42" t="e">
        <f>IF(D196="","",Data!C204)</f>
        <v>#N/A</v>
      </c>
      <c r="B196" s="5" t="e">
        <f>IF(D196="","",Data!B204)</f>
        <v>#N/A</v>
      </c>
      <c r="C196" s="3">
        <v>188</v>
      </c>
      <c r="D196" s="3" t="e">
        <f>IF(Data!C204="", NA(), Data!C204)</f>
        <v>#N/A</v>
      </c>
      <c r="E196" s="3" t="str">
        <f>IF(Data!C204="", " ", Data!D204)</f>
        <v xml:space="preserve"> </v>
      </c>
      <c r="F196" s="3" t="str">
        <f>IF(E196=" "," ",Data!F$26)</f>
        <v xml:space="preserve"> </v>
      </c>
      <c r="G196" s="3" t="str">
        <f>IF($C196&lt;Data!$F$37,"x"," ")</f>
        <v xml:space="preserve"> </v>
      </c>
      <c r="H196" s="3" t="e">
        <f>IF(I196="",#REF!,I196)</f>
        <v>#N/A</v>
      </c>
      <c r="I196" s="2" t="e">
        <f t="shared" si="697"/>
        <v>#N/A</v>
      </c>
      <c r="J196" s="3" t="str">
        <f>IF(AND(Data!$F$37&lt;&gt;""),IF(AD196=$E196,1,""))</f>
        <v/>
      </c>
      <c r="K196" s="3">
        <f>IF(AND(Data!$F$40&lt;&gt;""),IF(AE196=$E196,2,""))</f>
        <v>2</v>
      </c>
      <c r="L196" s="3" t="str">
        <f>IF(AND(Data!$F$43&lt;&gt;""),IF(AF196=$E196,3,""))</f>
        <v/>
      </c>
      <c r="M196" s="3" t="str">
        <f>IF(AND(Data!$F$46&lt;&gt;""),IF(AG196=$E196,4,""))</f>
        <v/>
      </c>
      <c r="N196" s="3" t="str">
        <f>IF(AND(Data!$F$49&lt;&gt;""),IF(AH196=$E196,5,""))</f>
        <v/>
      </c>
      <c r="O196" s="3" t="str">
        <f>IF(AND(Calc!$LQ$3&lt;&gt;""),IF(AI196=$E196,6,""))</f>
        <v/>
      </c>
      <c r="P196" s="3">
        <f t="shared" si="698"/>
        <v>2</v>
      </c>
      <c r="Q196" s="3">
        <f t="shared" si="699"/>
        <v>2</v>
      </c>
      <c r="R196" s="3" t="str">
        <f t="shared" si="700"/>
        <v/>
      </c>
      <c r="S196" s="3" t="str">
        <f t="shared" si="701"/>
        <v/>
      </c>
      <c r="T196" s="3" t="str">
        <f t="shared" si="702"/>
        <v/>
      </c>
      <c r="U196" s="3">
        <f t="shared" si="703"/>
        <v>2</v>
      </c>
      <c r="V196" s="3">
        <f t="shared" si="704"/>
        <v>2</v>
      </c>
      <c r="W196" s="3" t="str">
        <f t="shared" si="705"/>
        <v/>
      </c>
      <c r="X196" s="3" t="str">
        <f t="shared" si="706"/>
        <v/>
      </c>
      <c r="Y196" s="3">
        <f t="shared" si="707"/>
        <v>2</v>
      </c>
      <c r="Z196" s="3">
        <f t="shared" si="708"/>
        <v>2</v>
      </c>
      <c r="AA196" s="3" t="str">
        <f t="shared" si="709"/>
        <v/>
      </c>
      <c r="AB196" s="3">
        <f t="shared" si="710"/>
        <v>2</v>
      </c>
      <c r="AC196" s="49">
        <f t="shared" si="711"/>
        <v>2</v>
      </c>
      <c r="AD196" s="3" t="str">
        <f>IF($C196&lt;Data!$F$37,E196,"")</f>
        <v/>
      </c>
      <c r="AE196" s="3" t="str">
        <f>IF(AND($C196&gt;=Data!$F$37),IF($C196&lt;Data!$F$40,E196,""))</f>
        <v xml:space="preserve"> </v>
      </c>
      <c r="AF196" s="3" t="b">
        <f>IF(AND($C196&gt;=Data!$F$40),IF($C196&lt;Data!$F$43,E196,""))</f>
        <v>0</v>
      </c>
      <c r="AG196" s="3" t="b">
        <f>IF(AND($C196&gt;=Data!$F$43),IF($C196&lt;Data!$F$46,E196,""))</f>
        <v>0</v>
      </c>
      <c r="AH196" s="3" t="b">
        <f>IF(AND($C196&gt;=Data!$F$46),IF($C196&lt;Data!$F$49,E196,""))</f>
        <v>0</v>
      </c>
      <c r="AI196" s="3" t="b">
        <f>IF(AND($C196&gt;=Data!$F$49),IF($C196&lt;=Calc!$LQ$3,E196,""))</f>
        <v>0</v>
      </c>
      <c r="AJ196" s="3" t="str">
        <f t="shared" si="863"/>
        <v xml:space="preserve"> </v>
      </c>
      <c r="AK196" s="3" t="str">
        <f t="shared" si="644"/>
        <v/>
      </c>
      <c r="AL196" s="3" t="e">
        <f t="shared" si="712"/>
        <v>#NUM!</v>
      </c>
      <c r="AM196" s="3" t="str">
        <f t="shared" si="713"/>
        <v/>
      </c>
      <c r="AN196" s="3" t="str">
        <f t="shared" si="714"/>
        <v/>
      </c>
      <c r="AO196" s="3" t="str">
        <f t="shared" si="715"/>
        <v/>
      </c>
      <c r="AP196" s="3" t="str">
        <f t="shared" si="716"/>
        <v/>
      </c>
      <c r="AQ196" s="3" t="e">
        <f t="shared" si="926"/>
        <v>#NUM!</v>
      </c>
      <c r="AR196" s="3" t="e">
        <f t="shared" si="927"/>
        <v>#NUM!</v>
      </c>
      <c r="AS196" s="3" t="str">
        <f t="shared" si="928"/>
        <v/>
      </c>
      <c r="AT196" s="3" t="str">
        <f t="shared" si="717"/>
        <v/>
      </c>
      <c r="AU196" s="3" t="str">
        <f t="shared" si="718"/>
        <v/>
      </c>
      <c r="AV196" s="3" t="e">
        <f t="shared" si="719"/>
        <v>#NUM!</v>
      </c>
      <c r="AW196" s="3" t="e">
        <f t="shared" si="720"/>
        <v>#NUM!</v>
      </c>
      <c r="AX196" s="3" t="str">
        <f t="shared" si="721"/>
        <v/>
      </c>
      <c r="AY196" s="3" t="str">
        <f t="shared" si="722"/>
        <v/>
      </c>
      <c r="AZ196" s="3" t="e">
        <f t="shared" si="723"/>
        <v>#NUM!</v>
      </c>
      <c r="BA196" s="3" t="e">
        <f t="shared" si="724"/>
        <v>#NUM!</v>
      </c>
      <c r="BB196" s="3" t="str">
        <f t="shared" si="725"/>
        <v/>
      </c>
      <c r="BC196" s="3" t="e">
        <f t="shared" si="726"/>
        <v>#NUM!</v>
      </c>
      <c r="BD196" s="3" t="e">
        <f t="shared" si="727"/>
        <v>#NUM!</v>
      </c>
      <c r="BE196" s="3" t="e">
        <f t="shared" si="728"/>
        <v>#NUM!</v>
      </c>
      <c r="BF196" s="9" t="e">
        <f t="shared" si="864"/>
        <v>#N/A</v>
      </c>
      <c r="BG196" s="3" t="e">
        <f t="shared" si="865"/>
        <v>#N/A</v>
      </c>
      <c r="BH196" s="3" t="e">
        <f t="shared" si="936"/>
        <v>#N/A</v>
      </c>
      <c r="BI196" s="3" t="e">
        <f t="shared" si="729"/>
        <v>#NUM!</v>
      </c>
      <c r="BJ196" s="44" t="str">
        <f t="shared" si="730"/>
        <v/>
      </c>
      <c r="BK196" s="52">
        <f t="shared" si="866"/>
        <v>2</v>
      </c>
      <c r="BL196" s="52" t="str">
        <f t="shared" ca="1" si="929"/>
        <v xml:space="preserve"> </v>
      </c>
      <c r="BM196" s="52" t="str">
        <f t="shared" ca="1" si="836"/>
        <v xml:space="preserve"> </v>
      </c>
      <c r="BN196" s="52" t="str">
        <f t="shared" ca="1" si="836"/>
        <v xml:space="preserve"> </v>
      </c>
      <c r="BO196" s="52" t="str">
        <f t="shared" ca="1" si="836"/>
        <v xml:space="preserve"> </v>
      </c>
      <c r="BP196" s="52" t="str">
        <f t="shared" ca="1" si="831"/>
        <v xml:space="preserve"> </v>
      </c>
      <c r="BQ196" s="52" t="str">
        <f t="shared" ca="1" si="831"/>
        <v xml:space="preserve"> </v>
      </c>
      <c r="BR196" s="52" t="e">
        <f t="shared" ca="1" si="867"/>
        <v>#N/A</v>
      </c>
      <c r="BS196" s="52"/>
      <c r="BT196" s="3" t="str">
        <f t="shared" si="868"/>
        <v/>
      </c>
      <c r="BU196" s="3">
        <f t="shared" si="869"/>
        <v>0</v>
      </c>
      <c r="BV196" s="3">
        <f t="shared" si="731"/>
        <v>1</v>
      </c>
      <c r="BW196" s="3">
        <f t="shared" si="914"/>
        <v>0</v>
      </c>
      <c r="BX196" s="3" t="str">
        <f t="shared" ca="1" si="870"/>
        <v xml:space="preserve"> </v>
      </c>
      <c r="BY196" s="3" t="str">
        <f t="shared" ca="1" si="837"/>
        <v/>
      </c>
      <c r="BZ196" s="3" t="str">
        <f t="shared" ca="1" si="837"/>
        <v/>
      </c>
      <c r="CA196" s="3" t="str">
        <f t="shared" ca="1" si="837"/>
        <v/>
      </c>
      <c r="CB196" s="3" t="str">
        <f t="shared" ca="1" si="832"/>
        <v/>
      </c>
      <c r="CC196" s="3" t="str">
        <f t="shared" ca="1" si="832"/>
        <v/>
      </c>
      <c r="CD196" s="3" t="str">
        <f t="shared" ca="1" si="652"/>
        <v/>
      </c>
      <c r="CE196" s="3" t="str">
        <f t="shared" ca="1" si="871"/>
        <v/>
      </c>
      <c r="CF196" s="3" t="str">
        <f t="shared" si="872"/>
        <v/>
      </c>
      <c r="CG196" s="37" t="e">
        <f t="shared" ca="1" si="873"/>
        <v>#N/A</v>
      </c>
      <c r="CH196" s="3" t="str">
        <f t="shared" si="874"/>
        <v/>
      </c>
      <c r="CI196" s="3">
        <f t="shared" si="733"/>
        <v>0</v>
      </c>
      <c r="CJ196" s="3">
        <f t="shared" si="823"/>
        <v>1</v>
      </c>
      <c r="CK196" s="3">
        <f t="shared" si="915"/>
        <v>0</v>
      </c>
      <c r="CL196" s="3" t="str">
        <f t="shared" ca="1" si="875"/>
        <v xml:space="preserve"> </v>
      </c>
      <c r="CM196" s="3" t="str">
        <f t="shared" ca="1" si="838"/>
        <v/>
      </c>
      <c r="CN196" s="3" t="str">
        <f t="shared" ca="1" si="838"/>
        <v/>
      </c>
      <c r="CO196" s="3" t="str">
        <f t="shared" ca="1" si="838"/>
        <v/>
      </c>
      <c r="CP196" s="3" t="str">
        <f t="shared" ca="1" si="833"/>
        <v/>
      </c>
      <c r="CQ196" s="3" t="str">
        <f t="shared" ca="1" si="833"/>
        <v/>
      </c>
      <c r="CR196" s="3" t="str">
        <f t="shared" ca="1" si="735"/>
        <v/>
      </c>
      <c r="CS196" s="3" t="str">
        <f t="shared" ca="1" si="876"/>
        <v/>
      </c>
      <c r="CT196" s="3" t="str">
        <f t="shared" si="736"/>
        <v/>
      </c>
      <c r="CU196" s="37" t="e">
        <f t="shared" ca="1" si="737"/>
        <v>#N/A</v>
      </c>
      <c r="CW196" s="3" t="str">
        <f t="shared" ca="1" si="916"/>
        <v/>
      </c>
      <c r="CX196" s="3">
        <f t="shared" ca="1" si="824"/>
        <v>0</v>
      </c>
      <c r="CY196" s="2">
        <f t="shared" ca="1" si="739"/>
        <v>0</v>
      </c>
      <c r="CZ196" s="3" t="str">
        <f t="shared" ca="1" si="877"/>
        <v/>
      </c>
      <c r="DA196" s="3" t="str">
        <f t="shared" ca="1" si="878"/>
        <v/>
      </c>
      <c r="DB196" s="3" t="str">
        <f t="shared" ca="1" si="879"/>
        <v/>
      </c>
      <c r="DC196" s="3" t="str">
        <f t="shared" ca="1" si="880"/>
        <v/>
      </c>
      <c r="DD196" s="37" t="e">
        <f t="shared" ca="1" si="881"/>
        <v>#N/A</v>
      </c>
      <c r="DE196" s="3" t="str">
        <f t="shared" ca="1" si="917"/>
        <v/>
      </c>
      <c r="DF196" s="3">
        <f t="shared" ca="1" si="825"/>
        <v>0</v>
      </c>
      <c r="DG196" s="2">
        <f t="shared" ca="1" si="741"/>
        <v>0</v>
      </c>
      <c r="DH196" s="3" t="str">
        <f t="shared" ca="1" si="882"/>
        <v/>
      </c>
      <c r="DI196" s="3" t="str">
        <f t="shared" ca="1" si="862"/>
        <v/>
      </c>
      <c r="DJ196" s="3" t="str">
        <f t="shared" ca="1" si="883"/>
        <v/>
      </c>
      <c r="DK196" s="3" t="str">
        <f t="shared" ca="1" si="742"/>
        <v/>
      </c>
      <c r="DL196" s="37" t="e">
        <f t="shared" ca="1" si="884"/>
        <v>#N/A</v>
      </c>
      <c r="DN196" s="2" t="str">
        <f t="shared" si="667"/>
        <v xml:space="preserve"> </v>
      </c>
      <c r="DO196" s="3" t="str">
        <f t="shared" si="743"/>
        <v xml:space="preserve"> </v>
      </c>
      <c r="DP196" s="3" t="str">
        <f t="shared" si="744"/>
        <v xml:space="preserve"> </v>
      </c>
      <c r="DT196" s="37" t="e">
        <f t="shared" si="885"/>
        <v>#N/A</v>
      </c>
      <c r="DU196" s="7">
        <v>189</v>
      </c>
      <c r="DV196" s="7">
        <v>80</v>
      </c>
      <c r="DW196" s="7">
        <v>109</v>
      </c>
      <c r="DX196" s="7"/>
      <c r="DY196" s="7" t="e">
        <f t="shared" si="886"/>
        <v>#NUM!</v>
      </c>
      <c r="DZ196" s="7" t="e">
        <f t="shared" si="887"/>
        <v>#NUM!</v>
      </c>
      <c r="EA196" s="7" t="e">
        <f t="shared" si="888"/>
        <v>#NUM!</v>
      </c>
      <c r="EB196" s="7" t="e">
        <f t="shared" si="918"/>
        <v>#NUM!</v>
      </c>
      <c r="EC196" s="3" t="e">
        <f t="shared" si="889"/>
        <v>#NUM!</v>
      </c>
      <c r="ED196" s="3" t="str">
        <f t="shared" si="746"/>
        <v/>
      </c>
      <c r="EE196" s="3" t="e">
        <f t="shared" si="747"/>
        <v>#DIV/0!</v>
      </c>
      <c r="EF196" s="3" t="str">
        <f t="shared" si="748"/>
        <v/>
      </c>
      <c r="EG196" s="3" t="str">
        <f t="shared" si="749"/>
        <v/>
      </c>
      <c r="EH196" s="3" t="str">
        <f t="shared" si="750"/>
        <v/>
      </c>
      <c r="EI196" s="3" t="str">
        <f t="shared" si="751"/>
        <v/>
      </c>
      <c r="EJ196" s="3" t="e">
        <f t="shared" si="752"/>
        <v>#DIV/0!</v>
      </c>
      <c r="EK196" s="3" t="e">
        <f t="shared" si="753"/>
        <v>#DIV/0!</v>
      </c>
      <c r="EL196" s="3" t="str">
        <f t="shared" si="754"/>
        <v/>
      </c>
      <c r="EM196" s="3" t="str">
        <f t="shared" si="755"/>
        <v/>
      </c>
      <c r="EN196" s="3" t="str">
        <f t="shared" si="756"/>
        <v/>
      </c>
      <c r="EO196" s="3" t="e">
        <f t="shared" si="757"/>
        <v>#DIV/0!</v>
      </c>
      <c r="EP196" s="3" t="e">
        <f t="shared" si="758"/>
        <v>#DIV/0!</v>
      </c>
      <c r="EQ196" s="3" t="str">
        <f t="shared" si="759"/>
        <v/>
      </c>
      <c r="ER196" s="3" t="str">
        <f t="shared" si="760"/>
        <v/>
      </c>
      <c r="ES196" s="3" t="e">
        <f t="shared" si="761"/>
        <v>#DIV/0!</v>
      </c>
      <c r="ET196" s="3" t="e">
        <f t="shared" si="762"/>
        <v>#DIV/0!</v>
      </c>
      <c r="EU196" s="3" t="str">
        <f t="shared" si="763"/>
        <v/>
      </c>
      <c r="EV196" s="3" t="e">
        <f t="shared" si="764"/>
        <v>#DIV/0!</v>
      </c>
      <c r="EW196" s="3" t="e">
        <f t="shared" si="765"/>
        <v>#DIV/0!</v>
      </c>
      <c r="EX196" s="3" t="e">
        <f t="shared" si="766"/>
        <v>#NUM!</v>
      </c>
      <c r="EZ196" s="40">
        <f t="shared" si="890"/>
        <v>1</v>
      </c>
      <c r="FA196" s="9" t="e">
        <f t="shared" si="891"/>
        <v>#NUM!</v>
      </c>
      <c r="FB196" s="9" t="e">
        <f t="shared" si="892"/>
        <v>#N/A</v>
      </c>
      <c r="FC196" s="9" t="e">
        <f t="shared" si="893"/>
        <v>#N/A</v>
      </c>
      <c r="FD196" s="9" t="e">
        <f t="shared" si="894"/>
        <v>#N/A</v>
      </c>
      <c r="FE196" s="3" t="e">
        <f t="shared" si="767"/>
        <v>#NUM!</v>
      </c>
      <c r="FG196" s="3" t="str">
        <f t="shared" si="768"/>
        <v/>
      </c>
      <c r="FH196" s="3" t="e">
        <f t="shared" si="769"/>
        <v>#DIV/0!</v>
      </c>
      <c r="FI196" s="3" t="str">
        <f t="shared" si="770"/>
        <v/>
      </c>
      <c r="FJ196" s="3" t="str">
        <f t="shared" si="771"/>
        <v/>
      </c>
      <c r="FK196" s="3" t="str">
        <f t="shared" si="772"/>
        <v/>
      </c>
      <c r="FL196" s="3" t="str">
        <f t="shared" si="773"/>
        <v/>
      </c>
      <c r="FM196" s="3" t="e">
        <f t="shared" si="774"/>
        <v>#DIV/0!</v>
      </c>
      <c r="FN196" s="3" t="e">
        <f t="shared" si="775"/>
        <v>#DIV/0!</v>
      </c>
      <c r="FO196" s="3" t="str">
        <f t="shared" si="776"/>
        <v/>
      </c>
      <c r="FP196" s="3" t="str">
        <f t="shared" si="777"/>
        <v/>
      </c>
      <c r="FQ196" s="3" t="str">
        <f t="shared" si="778"/>
        <v/>
      </c>
      <c r="FR196" s="3" t="e">
        <f t="shared" si="779"/>
        <v>#DIV/0!</v>
      </c>
      <c r="FS196" s="3" t="e">
        <f t="shared" si="780"/>
        <v>#DIV/0!</v>
      </c>
      <c r="FT196" s="3" t="str">
        <f t="shared" si="781"/>
        <v/>
      </c>
      <c r="FU196" s="3" t="str">
        <f t="shared" si="782"/>
        <v/>
      </c>
      <c r="FV196" s="3" t="e">
        <f t="shared" si="783"/>
        <v>#DIV/0!</v>
      </c>
      <c r="FW196" s="3" t="e">
        <f t="shared" si="784"/>
        <v>#DIV/0!</v>
      </c>
      <c r="FX196" s="3" t="str">
        <f t="shared" si="785"/>
        <v/>
      </c>
      <c r="FY196" s="3" t="e">
        <f t="shared" si="786"/>
        <v>#DIV/0!</v>
      </c>
      <c r="FZ196" s="3" t="e">
        <f t="shared" si="787"/>
        <v>#DIV/0!</v>
      </c>
      <c r="GA196" s="3" t="e">
        <f t="shared" si="788"/>
        <v>#NUM!</v>
      </c>
      <c r="GB196" s="3" t="str">
        <f t="shared" si="789"/>
        <v/>
      </c>
      <c r="GC196" s="3" t="str">
        <f t="shared" si="790"/>
        <v/>
      </c>
      <c r="GD196" s="3" t="str">
        <f t="shared" si="791"/>
        <v/>
      </c>
      <c r="GE196" s="3" t="str">
        <f t="shared" si="792"/>
        <v/>
      </c>
      <c r="GF196" s="3" t="str">
        <f t="shared" si="793"/>
        <v/>
      </c>
      <c r="GG196" s="3" t="str">
        <f t="shared" si="794"/>
        <v/>
      </c>
      <c r="GI196" s="9" t="str">
        <f t="shared" si="826"/>
        <v/>
      </c>
      <c r="GJ196" s="9" t="str">
        <f t="shared" si="919"/>
        <v/>
      </c>
      <c r="GK196" s="9" t="str">
        <f t="shared" si="920"/>
        <v/>
      </c>
      <c r="GL196" s="41" t="e">
        <f t="shared" si="797"/>
        <v>#DIV/0!</v>
      </c>
      <c r="GM196" s="41" t="e">
        <f t="shared" si="798"/>
        <v>#DIV/0!</v>
      </c>
      <c r="GN196" s="41" t="e">
        <f t="shared" si="895"/>
        <v>#N/A</v>
      </c>
      <c r="GO196" s="41" t="e">
        <f t="shared" si="896"/>
        <v>#N/A</v>
      </c>
      <c r="GP196" s="3" t="e">
        <f t="shared" si="799"/>
        <v>#NUM!</v>
      </c>
      <c r="GQ196" s="55" t="e">
        <f t="shared" si="897"/>
        <v>#NUM!</v>
      </c>
      <c r="GR196" s="55" t="e">
        <f t="shared" si="898"/>
        <v>#NUM!</v>
      </c>
      <c r="GS196" s="3" t="e">
        <f t="shared" si="899"/>
        <v>#NUM!</v>
      </c>
      <c r="GT196" s="3" t="e">
        <f t="shared" si="900"/>
        <v>#NUM!</v>
      </c>
      <c r="GU196" s="3" t="e">
        <f t="shared" si="901"/>
        <v>#NUM!</v>
      </c>
      <c r="GV196" s="3" t="e">
        <f t="shared" si="902"/>
        <v>#NUM!</v>
      </c>
      <c r="GX196" s="37" t="e">
        <f t="shared" si="903"/>
        <v>#NUM!</v>
      </c>
      <c r="GZ196" s="3" t="e">
        <f t="shared" si="904"/>
        <v>#NUM!</v>
      </c>
      <c r="HA196" s="3" t="e">
        <f t="shared" ca="1" si="924"/>
        <v>#NUM!</v>
      </c>
      <c r="HB196" s="2" t="e">
        <f t="shared" ca="1" si="830"/>
        <v>#NUM!</v>
      </c>
      <c r="HC196" s="2" t="e">
        <f t="shared" ca="1" si="834"/>
        <v>#NUM!</v>
      </c>
      <c r="HD196" s="39" t="e">
        <f t="shared" ca="1" si="800"/>
        <v>#NUM!</v>
      </c>
      <c r="HF196" s="3" t="str">
        <f t="shared" si="905"/>
        <v/>
      </c>
      <c r="HG196" s="3" t="str">
        <f t="shared" si="906"/>
        <v/>
      </c>
      <c r="HH196" s="3" t="str">
        <f t="shared" ca="1" si="930"/>
        <v xml:space="preserve"> </v>
      </c>
      <c r="HI196" s="3" t="str">
        <f t="shared" ca="1" si="844"/>
        <v/>
      </c>
      <c r="HJ196" s="3" t="str">
        <f t="shared" ca="1" si="844"/>
        <v/>
      </c>
      <c r="HK196" s="3" t="str">
        <f t="shared" ca="1" si="844"/>
        <v/>
      </c>
      <c r="HL196" s="3" t="str">
        <f t="shared" ca="1" si="839"/>
        <v/>
      </c>
      <c r="HM196" s="3" t="str">
        <f t="shared" ca="1" si="839"/>
        <v/>
      </c>
      <c r="HN196" s="3" t="str">
        <f t="shared" ca="1" si="839"/>
        <v/>
      </c>
      <c r="HO196" s="3" t="str">
        <f t="shared" ca="1" si="839"/>
        <v/>
      </c>
      <c r="HP196" s="37" t="e">
        <f t="shared" ca="1" si="907"/>
        <v>#N/A</v>
      </c>
      <c r="HQ196" s="3" t="str">
        <f t="shared" ca="1" si="931"/>
        <v xml:space="preserve"> </v>
      </c>
      <c r="HR196" s="3" t="str">
        <f t="shared" ca="1" si="846"/>
        <v/>
      </c>
      <c r="HS196" s="3" t="str">
        <f t="shared" ca="1" si="846"/>
        <v/>
      </c>
      <c r="HT196" s="3" t="str">
        <f t="shared" ca="1" si="846"/>
        <v/>
      </c>
      <c r="HU196" s="3" t="str">
        <f t="shared" ca="1" si="840"/>
        <v/>
      </c>
      <c r="HV196" s="3" t="str">
        <f t="shared" ca="1" si="840"/>
        <v/>
      </c>
      <c r="HW196" s="3" t="str">
        <f t="shared" ca="1" si="840"/>
        <v/>
      </c>
      <c r="HX196" s="3" t="str">
        <f t="shared" ca="1" si="840"/>
        <v/>
      </c>
      <c r="HY196" s="37" t="e">
        <f t="shared" ca="1" si="908"/>
        <v>#N/A</v>
      </c>
      <c r="IA196" s="3" t="e">
        <f t="shared" ca="1" si="921"/>
        <v>#NUM!</v>
      </c>
      <c r="IB196" s="3" t="e">
        <f t="shared" ca="1" si="828"/>
        <v>#NUM!</v>
      </c>
      <c r="IC196" s="2" t="e">
        <f t="shared" ca="1" si="802"/>
        <v>#NUM!</v>
      </c>
      <c r="ID196" s="37" t="e">
        <f t="shared" ca="1" si="909"/>
        <v>#NUM!</v>
      </c>
      <c r="IE196" s="3" t="e">
        <f t="shared" ca="1" si="922"/>
        <v>#NUM!</v>
      </c>
      <c r="IF196" s="3" t="e">
        <f t="shared" ca="1" si="923"/>
        <v>#NUM!</v>
      </c>
      <c r="IG196" s="2" t="e">
        <f t="shared" ca="1" si="805"/>
        <v>#NUM!</v>
      </c>
      <c r="IH196" s="37" t="e">
        <f t="shared" ca="1" si="910"/>
        <v>#NUM!</v>
      </c>
      <c r="II196" s="3" t="e">
        <f t="shared" si="806"/>
        <v>#N/A</v>
      </c>
      <c r="IJ196" s="3" t="e">
        <f t="shared" si="807"/>
        <v>#N/A</v>
      </c>
      <c r="IK196" s="3" t="e">
        <f t="shared" ca="1" si="934"/>
        <v>#N/A</v>
      </c>
      <c r="IL196" s="3" t="e">
        <f t="shared" ca="1" si="858"/>
        <v>#N/A</v>
      </c>
      <c r="IM196" s="3" t="e">
        <f t="shared" ca="1" si="858"/>
        <v>#N/A</v>
      </c>
      <c r="IN196" s="3" t="e">
        <f t="shared" ca="1" si="858"/>
        <v>#N/A</v>
      </c>
      <c r="IO196" s="3" t="e">
        <f t="shared" ca="1" si="851"/>
        <v>#N/A</v>
      </c>
      <c r="IP196" s="3" t="e">
        <f t="shared" ca="1" si="851"/>
        <v>#N/A</v>
      </c>
      <c r="IQ196" s="3" t="e">
        <f t="shared" ca="1" si="851"/>
        <v>#N/A</v>
      </c>
      <c r="IR196" s="3" t="e">
        <f t="shared" ca="1" si="851"/>
        <v>#N/A</v>
      </c>
      <c r="IS196" s="3" t="e">
        <f t="shared" ca="1" si="852"/>
        <v>#N/A</v>
      </c>
      <c r="IT196" s="3" t="e">
        <f t="shared" ca="1" si="852"/>
        <v>#N/A</v>
      </c>
      <c r="IU196" s="3" t="e">
        <f t="shared" ca="1" si="852"/>
        <v>#N/A</v>
      </c>
      <c r="IV196" s="3" t="e">
        <f t="shared" ca="1" si="852"/>
        <v>#N/A</v>
      </c>
      <c r="IW196" s="3" t="e">
        <f t="shared" ca="1" si="853"/>
        <v>#N/A</v>
      </c>
      <c r="IX196" s="3" t="str">
        <f t="shared" si="853"/>
        <v/>
      </c>
      <c r="IY196" s="3" t="str">
        <f t="shared" si="853"/>
        <v/>
      </c>
      <c r="IZ196" s="37" t="e">
        <f t="shared" ca="1" si="911"/>
        <v>#N/A</v>
      </c>
      <c r="JB196" s="3" t="str">
        <f t="shared" si="808"/>
        <v/>
      </c>
      <c r="JC196" s="55" t="e">
        <f t="shared" si="912"/>
        <v>#NUM!</v>
      </c>
      <c r="JD196" s="41" t="e">
        <f t="shared" si="809"/>
        <v>#NUM!</v>
      </c>
      <c r="JE196" s="41" t="e">
        <f t="shared" si="810"/>
        <v>#NUM!</v>
      </c>
      <c r="JF196" s="3" t="e">
        <f t="shared" si="811"/>
        <v>#NUM!</v>
      </c>
      <c r="JG196" s="41" t="e">
        <f t="shared" si="812"/>
        <v>#NUM!</v>
      </c>
      <c r="JH196" s="41" t="e">
        <f t="shared" si="813"/>
        <v>#NUM!</v>
      </c>
      <c r="JJ196" s="37" t="e">
        <f t="shared" si="814"/>
        <v>#NUM!</v>
      </c>
      <c r="JL196" s="3" t="e">
        <f t="shared" si="815"/>
        <v>#NUM!</v>
      </c>
      <c r="JM196" s="3" t="e">
        <f t="shared" ca="1" si="925"/>
        <v>#NUM!</v>
      </c>
      <c r="JP196" s="37" t="e">
        <f t="shared" ca="1" si="816"/>
        <v>#NUM!</v>
      </c>
      <c r="JR196" s="37" t="str">
        <f t="shared" si="817"/>
        <v/>
      </c>
      <c r="JS196" s="3" t="str">
        <f t="shared" si="818"/>
        <v/>
      </c>
      <c r="JT196" s="3" t="str">
        <f t="shared" ca="1" si="932"/>
        <v xml:space="preserve"> </v>
      </c>
      <c r="JU196" s="3" t="str">
        <f t="shared" ca="1" si="848"/>
        <v/>
      </c>
      <c r="JV196" s="3" t="str">
        <f t="shared" ca="1" si="848"/>
        <v/>
      </c>
      <c r="JW196" s="3" t="str">
        <f t="shared" ca="1" si="848"/>
        <v/>
      </c>
      <c r="JX196" s="3" t="str">
        <f t="shared" ca="1" si="841"/>
        <v/>
      </c>
      <c r="JY196" s="3" t="str">
        <f t="shared" ca="1" si="841"/>
        <v/>
      </c>
      <c r="JZ196" s="3" t="str">
        <f t="shared" ca="1" si="841"/>
        <v/>
      </c>
      <c r="KA196" s="3" t="str">
        <f t="shared" ca="1" si="841"/>
        <v/>
      </c>
      <c r="KB196" s="3" t="e">
        <f t="shared" ca="1" si="819"/>
        <v>#N/A</v>
      </c>
      <c r="KC196" s="3" t="str">
        <f t="shared" ca="1" si="933"/>
        <v xml:space="preserve"> </v>
      </c>
      <c r="KD196" s="3" t="str">
        <f t="shared" ca="1" si="850"/>
        <v/>
      </c>
      <c r="KE196" s="3" t="str">
        <f t="shared" ca="1" si="850"/>
        <v/>
      </c>
      <c r="KF196" s="3" t="str">
        <f t="shared" ca="1" si="850"/>
        <v/>
      </c>
      <c r="KG196" s="3" t="str">
        <f t="shared" ca="1" si="842"/>
        <v/>
      </c>
      <c r="KH196" s="3" t="str">
        <f t="shared" ca="1" si="842"/>
        <v/>
      </c>
      <c r="KI196" s="3" t="str">
        <f t="shared" ca="1" si="842"/>
        <v/>
      </c>
      <c r="KJ196" s="3" t="str">
        <f t="shared" ca="1" si="842"/>
        <v/>
      </c>
      <c r="KK196" s="3" t="e">
        <f t="shared" ca="1" si="820"/>
        <v>#N/A</v>
      </c>
      <c r="KU196" s="3" t="e">
        <f t="shared" si="821"/>
        <v>#NUM!</v>
      </c>
      <c r="KV196" s="3" t="e">
        <f t="shared" si="822"/>
        <v>#NUM!</v>
      </c>
      <c r="KW196" s="3" t="e">
        <f t="shared" ca="1" si="935"/>
        <v>#NUM!</v>
      </c>
      <c r="KX196" s="3" t="e">
        <f t="shared" ca="1" si="860"/>
        <v>#NUM!</v>
      </c>
      <c r="KY196" s="3" t="e">
        <f t="shared" ca="1" si="860"/>
        <v>#NUM!</v>
      </c>
      <c r="KZ196" s="3" t="e">
        <f t="shared" ca="1" si="860"/>
        <v>#NUM!</v>
      </c>
      <c r="LA196" s="3" t="e">
        <f t="shared" ca="1" si="854"/>
        <v>#NUM!</v>
      </c>
      <c r="LB196" s="3" t="e">
        <f t="shared" ca="1" si="854"/>
        <v>#NUM!</v>
      </c>
      <c r="LC196" s="3" t="e">
        <f t="shared" ca="1" si="854"/>
        <v>#NUM!</v>
      </c>
      <c r="LD196" s="3" t="e">
        <f t="shared" ca="1" si="854"/>
        <v>#NUM!</v>
      </c>
      <c r="LE196" s="3" t="e">
        <f t="shared" ca="1" si="855"/>
        <v>#NUM!</v>
      </c>
      <c r="LF196" s="3" t="e">
        <f t="shared" ca="1" si="855"/>
        <v>#NUM!</v>
      </c>
      <c r="LG196" s="3" t="e">
        <f t="shared" ca="1" si="855"/>
        <v>#NUM!</v>
      </c>
      <c r="LH196" s="3" t="e">
        <f t="shared" ca="1" si="855"/>
        <v>#NUM!</v>
      </c>
      <c r="LI196" s="3" t="e">
        <f t="shared" ca="1" si="856"/>
        <v>#NUM!</v>
      </c>
      <c r="LJ196" s="3" t="str">
        <f t="shared" si="856"/>
        <v/>
      </c>
      <c r="LK196" s="3" t="str">
        <f t="shared" si="856"/>
        <v/>
      </c>
      <c r="LL196" s="37" t="e">
        <f t="shared" ca="1" si="913"/>
        <v>#NUM!</v>
      </c>
    </row>
    <row r="197" spans="1:324" s="3" customFormat="1">
      <c r="A197" s="42" t="e">
        <f>IF(D197="","",Data!C205)</f>
        <v>#N/A</v>
      </c>
      <c r="B197" s="5" t="e">
        <f>IF(D197="","",Data!B205)</f>
        <v>#N/A</v>
      </c>
      <c r="C197" s="3">
        <v>189</v>
      </c>
      <c r="D197" s="3" t="e">
        <f>IF(Data!C205="", NA(), Data!C205)</f>
        <v>#N/A</v>
      </c>
      <c r="E197" s="3" t="str">
        <f>IF(Data!C205="", " ", Data!D205)</f>
        <v xml:space="preserve"> </v>
      </c>
      <c r="F197" s="3" t="str">
        <f>IF(E197=" "," ",Data!F$26)</f>
        <v xml:space="preserve"> </v>
      </c>
      <c r="G197" s="3" t="str">
        <f>IF($C197&lt;Data!$F$37,"x"," ")</f>
        <v xml:space="preserve"> </v>
      </c>
      <c r="H197" s="3" t="e">
        <f>IF(I197="",#REF!,I197)</f>
        <v>#N/A</v>
      </c>
      <c r="I197" s="2" t="e">
        <f t="shared" si="697"/>
        <v>#N/A</v>
      </c>
      <c r="J197" s="3" t="str">
        <f>IF(AND(Data!$F$37&lt;&gt;""),IF(AD197=$E197,1,""))</f>
        <v/>
      </c>
      <c r="K197" s="3">
        <f>IF(AND(Data!$F$40&lt;&gt;""),IF(AE197=$E197,2,""))</f>
        <v>2</v>
      </c>
      <c r="L197" s="3" t="str">
        <f>IF(AND(Data!$F$43&lt;&gt;""),IF(AF197=$E197,3,""))</f>
        <v/>
      </c>
      <c r="M197" s="3" t="str">
        <f>IF(AND(Data!$F$46&lt;&gt;""),IF(AG197=$E197,4,""))</f>
        <v/>
      </c>
      <c r="N197" s="3" t="str">
        <f>IF(AND(Data!$F$49&lt;&gt;""),IF(AH197=$E197,5,""))</f>
        <v/>
      </c>
      <c r="O197" s="3" t="str">
        <f>IF(AND(Calc!$LQ$3&lt;&gt;""),IF(AI197=$E197,6,""))</f>
        <v/>
      </c>
      <c r="P197" s="3">
        <f t="shared" si="698"/>
        <v>2</v>
      </c>
      <c r="Q197" s="3">
        <f t="shared" si="699"/>
        <v>2</v>
      </c>
      <c r="R197" s="3" t="str">
        <f t="shared" si="700"/>
        <v/>
      </c>
      <c r="S197" s="3" t="str">
        <f t="shared" si="701"/>
        <v/>
      </c>
      <c r="T197" s="3" t="str">
        <f t="shared" si="702"/>
        <v/>
      </c>
      <c r="U197" s="3">
        <f t="shared" si="703"/>
        <v>2</v>
      </c>
      <c r="V197" s="3">
        <f t="shared" si="704"/>
        <v>2</v>
      </c>
      <c r="W197" s="3" t="str">
        <f t="shared" si="705"/>
        <v/>
      </c>
      <c r="X197" s="3" t="str">
        <f t="shared" si="706"/>
        <v/>
      </c>
      <c r="Y197" s="3">
        <f t="shared" si="707"/>
        <v>2</v>
      </c>
      <c r="Z197" s="3">
        <f t="shared" si="708"/>
        <v>2</v>
      </c>
      <c r="AA197" s="3" t="str">
        <f t="shared" si="709"/>
        <v/>
      </c>
      <c r="AB197" s="3">
        <f t="shared" si="710"/>
        <v>2</v>
      </c>
      <c r="AC197" s="49">
        <f t="shared" si="711"/>
        <v>2</v>
      </c>
      <c r="AD197" s="3" t="str">
        <f>IF($C197&lt;Data!$F$37,E197,"")</f>
        <v/>
      </c>
      <c r="AE197" s="3" t="str">
        <f>IF(AND($C197&gt;=Data!$F$37),IF($C197&lt;Data!$F$40,E197,""))</f>
        <v xml:space="preserve"> </v>
      </c>
      <c r="AF197" s="3" t="b">
        <f>IF(AND($C197&gt;=Data!$F$40),IF($C197&lt;Data!$F$43,E197,""))</f>
        <v>0</v>
      </c>
      <c r="AG197" s="3" t="b">
        <f>IF(AND($C197&gt;=Data!$F$43),IF($C197&lt;Data!$F$46,E197,""))</f>
        <v>0</v>
      </c>
      <c r="AH197" s="3" t="b">
        <f>IF(AND($C197&gt;=Data!$F$46),IF($C197&lt;Data!$F$49,E197,""))</f>
        <v>0</v>
      </c>
      <c r="AI197" s="3" t="b">
        <f>IF(AND($C197&gt;=Data!$F$49),IF($C197&lt;=Calc!$LQ$3,E197,""))</f>
        <v>0</v>
      </c>
      <c r="AJ197" s="3" t="str">
        <f t="shared" si="863"/>
        <v xml:space="preserve"> </v>
      </c>
      <c r="AK197" s="3" t="str">
        <f t="shared" si="644"/>
        <v/>
      </c>
      <c r="AL197" s="3" t="e">
        <f t="shared" si="712"/>
        <v>#NUM!</v>
      </c>
      <c r="AM197" s="3" t="str">
        <f t="shared" si="713"/>
        <v/>
      </c>
      <c r="AN197" s="3" t="str">
        <f t="shared" si="714"/>
        <v/>
      </c>
      <c r="AO197" s="3" t="str">
        <f t="shared" si="715"/>
        <v/>
      </c>
      <c r="AP197" s="3" t="str">
        <f t="shared" si="716"/>
        <v/>
      </c>
      <c r="AQ197" s="3" t="e">
        <f t="shared" si="926"/>
        <v>#NUM!</v>
      </c>
      <c r="AR197" s="3" t="e">
        <f t="shared" si="927"/>
        <v>#NUM!</v>
      </c>
      <c r="AS197" s="3" t="str">
        <f t="shared" si="928"/>
        <v/>
      </c>
      <c r="AT197" s="3" t="str">
        <f t="shared" si="717"/>
        <v/>
      </c>
      <c r="AU197" s="3" t="str">
        <f t="shared" si="718"/>
        <v/>
      </c>
      <c r="AV197" s="3" t="e">
        <f t="shared" si="719"/>
        <v>#NUM!</v>
      </c>
      <c r="AW197" s="3" t="e">
        <f t="shared" si="720"/>
        <v>#NUM!</v>
      </c>
      <c r="AX197" s="3" t="str">
        <f t="shared" si="721"/>
        <v/>
      </c>
      <c r="AY197" s="3" t="str">
        <f t="shared" si="722"/>
        <v/>
      </c>
      <c r="AZ197" s="3" t="e">
        <f t="shared" si="723"/>
        <v>#NUM!</v>
      </c>
      <c r="BA197" s="3" t="e">
        <f t="shared" si="724"/>
        <v>#NUM!</v>
      </c>
      <c r="BB197" s="3" t="str">
        <f t="shared" si="725"/>
        <v/>
      </c>
      <c r="BC197" s="3" t="e">
        <f t="shared" si="726"/>
        <v>#NUM!</v>
      </c>
      <c r="BD197" s="3" t="e">
        <f t="shared" si="727"/>
        <v>#NUM!</v>
      </c>
      <c r="BE197" s="3" t="e">
        <f t="shared" si="728"/>
        <v>#NUM!</v>
      </c>
      <c r="BF197" s="9" t="e">
        <f t="shared" si="864"/>
        <v>#N/A</v>
      </c>
      <c r="BG197" s="3" t="e">
        <f t="shared" si="865"/>
        <v>#N/A</v>
      </c>
      <c r="BH197" s="3" t="e">
        <f t="shared" si="936"/>
        <v>#N/A</v>
      </c>
      <c r="BI197" s="3" t="e">
        <f t="shared" si="729"/>
        <v>#NUM!</v>
      </c>
      <c r="BJ197" s="44" t="str">
        <f t="shared" si="730"/>
        <v/>
      </c>
      <c r="BK197" s="52">
        <f t="shared" si="866"/>
        <v>2</v>
      </c>
      <c r="BL197" s="52" t="str">
        <f t="shared" ca="1" si="929"/>
        <v xml:space="preserve"> </v>
      </c>
      <c r="BM197" s="52" t="str">
        <f t="shared" ca="1" si="836"/>
        <v xml:space="preserve"> </v>
      </c>
      <c r="BN197" s="52" t="str">
        <f t="shared" ca="1" si="836"/>
        <v xml:space="preserve"> </v>
      </c>
      <c r="BO197" s="52" t="str">
        <f t="shared" ca="1" si="836"/>
        <v xml:space="preserve"> </v>
      </c>
      <c r="BP197" s="52" t="str">
        <f t="shared" ca="1" si="831"/>
        <v xml:space="preserve"> </v>
      </c>
      <c r="BQ197" s="52" t="str">
        <f t="shared" ca="1" si="831"/>
        <v xml:space="preserve"> </v>
      </c>
      <c r="BR197" s="52" t="e">
        <f t="shared" ca="1" si="867"/>
        <v>#N/A</v>
      </c>
      <c r="BS197" s="52"/>
      <c r="BT197" s="3" t="str">
        <f t="shared" si="868"/>
        <v/>
      </c>
      <c r="BU197" s="3">
        <f t="shared" si="869"/>
        <v>0</v>
      </c>
      <c r="BV197" s="3">
        <f t="shared" si="731"/>
        <v>1</v>
      </c>
      <c r="BW197" s="3">
        <f t="shared" si="914"/>
        <v>0</v>
      </c>
      <c r="BX197" s="3" t="str">
        <f t="shared" ca="1" si="870"/>
        <v xml:space="preserve"> </v>
      </c>
      <c r="BY197" s="3" t="str">
        <f t="shared" ca="1" si="837"/>
        <v/>
      </c>
      <c r="BZ197" s="3" t="str">
        <f t="shared" ca="1" si="837"/>
        <v/>
      </c>
      <c r="CA197" s="3" t="str">
        <f t="shared" ca="1" si="837"/>
        <v/>
      </c>
      <c r="CB197" s="3" t="str">
        <f t="shared" ca="1" si="832"/>
        <v/>
      </c>
      <c r="CC197" s="3" t="str">
        <f t="shared" ca="1" si="832"/>
        <v/>
      </c>
      <c r="CD197" s="3" t="str">
        <f t="shared" ca="1" si="652"/>
        <v/>
      </c>
      <c r="CE197" s="3" t="str">
        <f t="shared" ca="1" si="871"/>
        <v/>
      </c>
      <c r="CF197" s="3" t="str">
        <f t="shared" si="872"/>
        <v/>
      </c>
      <c r="CG197" s="37" t="e">
        <f t="shared" ca="1" si="873"/>
        <v>#N/A</v>
      </c>
      <c r="CH197" s="3" t="str">
        <f t="shared" si="874"/>
        <v/>
      </c>
      <c r="CI197" s="3">
        <f t="shared" si="733"/>
        <v>0</v>
      </c>
      <c r="CJ197" s="3">
        <f t="shared" si="823"/>
        <v>1</v>
      </c>
      <c r="CK197" s="3">
        <f t="shared" si="915"/>
        <v>0</v>
      </c>
      <c r="CL197" s="3" t="str">
        <f t="shared" ca="1" si="875"/>
        <v xml:space="preserve"> </v>
      </c>
      <c r="CM197" s="3" t="str">
        <f t="shared" ca="1" si="838"/>
        <v/>
      </c>
      <c r="CN197" s="3" t="str">
        <f t="shared" ca="1" si="838"/>
        <v/>
      </c>
      <c r="CO197" s="3" t="str">
        <f t="shared" ca="1" si="838"/>
        <v/>
      </c>
      <c r="CP197" s="3" t="str">
        <f t="shared" ca="1" si="833"/>
        <v/>
      </c>
      <c r="CQ197" s="3" t="str">
        <f t="shared" ca="1" si="833"/>
        <v/>
      </c>
      <c r="CR197" s="3" t="str">
        <f t="shared" ca="1" si="735"/>
        <v/>
      </c>
      <c r="CS197" s="3" t="str">
        <f t="shared" ca="1" si="876"/>
        <v/>
      </c>
      <c r="CT197" s="3" t="str">
        <f t="shared" si="736"/>
        <v/>
      </c>
      <c r="CU197" s="37" t="e">
        <f t="shared" ca="1" si="737"/>
        <v>#N/A</v>
      </c>
      <c r="CW197" s="3" t="str">
        <f t="shared" ca="1" si="916"/>
        <v/>
      </c>
      <c r="CX197" s="3">
        <f t="shared" ca="1" si="824"/>
        <v>0</v>
      </c>
      <c r="CY197" s="2">
        <f t="shared" ca="1" si="739"/>
        <v>0</v>
      </c>
      <c r="CZ197" s="3" t="str">
        <f t="shared" ca="1" si="877"/>
        <v/>
      </c>
      <c r="DA197" s="3" t="str">
        <f t="shared" ca="1" si="878"/>
        <v/>
      </c>
      <c r="DB197" s="3" t="str">
        <f t="shared" ca="1" si="879"/>
        <v/>
      </c>
      <c r="DC197" s="3" t="str">
        <f t="shared" ca="1" si="880"/>
        <v/>
      </c>
      <c r="DD197" s="37" t="e">
        <f t="shared" ca="1" si="881"/>
        <v>#N/A</v>
      </c>
      <c r="DE197" s="3" t="str">
        <f t="shared" ca="1" si="917"/>
        <v/>
      </c>
      <c r="DF197" s="3">
        <f t="shared" ca="1" si="825"/>
        <v>0</v>
      </c>
      <c r="DG197" s="2">
        <f t="shared" ca="1" si="741"/>
        <v>0</v>
      </c>
      <c r="DH197" s="3" t="str">
        <f t="shared" ca="1" si="882"/>
        <v/>
      </c>
      <c r="DI197" s="3" t="str">
        <f t="shared" ca="1" si="862"/>
        <v/>
      </c>
      <c r="DJ197" s="3" t="str">
        <f t="shared" ca="1" si="883"/>
        <v/>
      </c>
      <c r="DK197" s="3" t="str">
        <f t="shared" ca="1" si="742"/>
        <v/>
      </c>
      <c r="DL197" s="37" t="e">
        <f t="shared" ca="1" si="884"/>
        <v>#N/A</v>
      </c>
      <c r="DN197" s="2" t="str">
        <f t="shared" si="667"/>
        <v xml:space="preserve"> </v>
      </c>
      <c r="DO197" s="3" t="str">
        <f t="shared" si="743"/>
        <v xml:space="preserve"> </v>
      </c>
      <c r="DP197" s="3" t="str">
        <f t="shared" si="744"/>
        <v xml:space="preserve"> </v>
      </c>
      <c r="DT197" s="37" t="e">
        <f t="shared" si="885"/>
        <v>#N/A</v>
      </c>
      <c r="DU197" s="7">
        <v>190</v>
      </c>
      <c r="DV197" s="7">
        <v>81</v>
      </c>
      <c r="DW197" s="7">
        <v>110</v>
      </c>
      <c r="DX197" s="7"/>
      <c r="DY197" s="7" t="e">
        <f t="shared" si="886"/>
        <v>#NUM!</v>
      </c>
      <c r="DZ197" s="7" t="e">
        <f t="shared" si="887"/>
        <v>#NUM!</v>
      </c>
      <c r="EA197" s="7" t="e">
        <f t="shared" si="888"/>
        <v>#NUM!</v>
      </c>
      <c r="EB197" s="7" t="e">
        <f t="shared" si="918"/>
        <v>#NUM!</v>
      </c>
      <c r="EC197" s="3" t="e">
        <f t="shared" si="889"/>
        <v>#NUM!</v>
      </c>
      <c r="ED197" s="3" t="str">
        <f t="shared" si="746"/>
        <v/>
      </c>
      <c r="EE197" s="3" t="e">
        <f t="shared" si="747"/>
        <v>#DIV/0!</v>
      </c>
      <c r="EF197" s="3" t="str">
        <f t="shared" si="748"/>
        <v/>
      </c>
      <c r="EG197" s="3" t="str">
        <f t="shared" si="749"/>
        <v/>
      </c>
      <c r="EH197" s="3" t="str">
        <f t="shared" si="750"/>
        <v/>
      </c>
      <c r="EI197" s="3" t="str">
        <f t="shared" si="751"/>
        <v/>
      </c>
      <c r="EJ197" s="3" t="e">
        <f t="shared" si="752"/>
        <v>#DIV/0!</v>
      </c>
      <c r="EK197" s="3" t="e">
        <f t="shared" si="753"/>
        <v>#DIV/0!</v>
      </c>
      <c r="EL197" s="3" t="str">
        <f t="shared" si="754"/>
        <v/>
      </c>
      <c r="EM197" s="3" t="str">
        <f t="shared" si="755"/>
        <v/>
      </c>
      <c r="EN197" s="3" t="str">
        <f t="shared" si="756"/>
        <v/>
      </c>
      <c r="EO197" s="3" t="e">
        <f t="shared" si="757"/>
        <v>#DIV/0!</v>
      </c>
      <c r="EP197" s="3" t="e">
        <f t="shared" si="758"/>
        <v>#DIV/0!</v>
      </c>
      <c r="EQ197" s="3" t="str">
        <f t="shared" si="759"/>
        <v/>
      </c>
      <c r="ER197" s="3" t="str">
        <f t="shared" si="760"/>
        <v/>
      </c>
      <c r="ES197" s="3" t="e">
        <f t="shared" si="761"/>
        <v>#DIV/0!</v>
      </c>
      <c r="ET197" s="3" t="e">
        <f t="shared" si="762"/>
        <v>#DIV/0!</v>
      </c>
      <c r="EU197" s="3" t="str">
        <f t="shared" si="763"/>
        <v/>
      </c>
      <c r="EV197" s="3" t="e">
        <f t="shared" si="764"/>
        <v>#DIV/0!</v>
      </c>
      <c r="EW197" s="3" t="e">
        <f t="shared" si="765"/>
        <v>#DIV/0!</v>
      </c>
      <c r="EX197" s="3" t="e">
        <f t="shared" si="766"/>
        <v>#NUM!</v>
      </c>
      <c r="EZ197" s="40">
        <f t="shared" si="890"/>
        <v>1</v>
      </c>
      <c r="FA197" s="9" t="e">
        <f t="shared" si="891"/>
        <v>#NUM!</v>
      </c>
      <c r="FB197" s="9" t="e">
        <f t="shared" si="892"/>
        <v>#N/A</v>
      </c>
      <c r="FC197" s="9" t="e">
        <f t="shared" si="893"/>
        <v>#N/A</v>
      </c>
      <c r="FD197" s="9" t="e">
        <f t="shared" si="894"/>
        <v>#N/A</v>
      </c>
      <c r="FE197" s="3" t="e">
        <f t="shared" si="767"/>
        <v>#NUM!</v>
      </c>
      <c r="FG197" s="3" t="str">
        <f t="shared" si="768"/>
        <v/>
      </c>
      <c r="FH197" s="3" t="e">
        <f t="shared" si="769"/>
        <v>#DIV/0!</v>
      </c>
      <c r="FI197" s="3" t="str">
        <f t="shared" si="770"/>
        <v/>
      </c>
      <c r="FJ197" s="3" t="str">
        <f t="shared" si="771"/>
        <v/>
      </c>
      <c r="FK197" s="3" t="str">
        <f t="shared" si="772"/>
        <v/>
      </c>
      <c r="FL197" s="3" t="str">
        <f t="shared" si="773"/>
        <v/>
      </c>
      <c r="FM197" s="3" t="e">
        <f t="shared" si="774"/>
        <v>#DIV/0!</v>
      </c>
      <c r="FN197" s="3" t="e">
        <f t="shared" si="775"/>
        <v>#DIV/0!</v>
      </c>
      <c r="FO197" s="3" t="str">
        <f t="shared" si="776"/>
        <v/>
      </c>
      <c r="FP197" s="3" t="str">
        <f t="shared" si="777"/>
        <v/>
      </c>
      <c r="FQ197" s="3" t="str">
        <f t="shared" si="778"/>
        <v/>
      </c>
      <c r="FR197" s="3" t="e">
        <f t="shared" si="779"/>
        <v>#DIV/0!</v>
      </c>
      <c r="FS197" s="3" t="e">
        <f t="shared" si="780"/>
        <v>#DIV/0!</v>
      </c>
      <c r="FT197" s="3" t="str">
        <f t="shared" si="781"/>
        <v/>
      </c>
      <c r="FU197" s="3" t="str">
        <f t="shared" si="782"/>
        <v/>
      </c>
      <c r="FV197" s="3" t="e">
        <f t="shared" si="783"/>
        <v>#DIV/0!</v>
      </c>
      <c r="FW197" s="3" t="e">
        <f t="shared" si="784"/>
        <v>#DIV/0!</v>
      </c>
      <c r="FX197" s="3" t="str">
        <f t="shared" si="785"/>
        <v/>
      </c>
      <c r="FY197" s="3" t="e">
        <f t="shared" si="786"/>
        <v>#DIV/0!</v>
      </c>
      <c r="FZ197" s="3" t="e">
        <f t="shared" si="787"/>
        <v>#DIV/0!</v>
      </c>
      <c r="GA197" s="3" t="e">
        <f t="shared" si="788"/>
        <v>#NUM!</v>
      </c>
      <c r="GB197" s="3" t="str">
        <f t="shared" si="789"/>
        <v/>
      </c>
      <c r="GC197" s="3" t="str">
        <f t="shared" si="790"/>
        <v/>
      </c>
      <c r="GD197" s="3" t="str">
        <f t="shared" si="791"/>
        <v/>
      </c>
      <c r="GE197" s="3" t="str">
        <f t="shared" si="792"/>
        <v/>
      </c>
      <c r="GF197" s="3" t="str">
        <f t="shared" si="793"/>
        <v/>
      </c>
      <c r="GG197" s="3" t="str">
        <f t="shared" si="794"/>
        <v/>
      </c>
      <c r="GI197" s="9" t="str">
        <f t="shared" si="826"/>
        <v/>
      </c>
      <c r="GJ197" s="9" t="str">
        <f t="shared" si="919"/>
        <v/>
      </c>
      <c r="GK197" s="9" t="str">
        <f t="shared" si="920"/>
        <v/>
      </c>
      <c r="GL197" s="41" t="e">
        <f t="shared" si="797"/>
        <v>#DIV/0!</v>
      </c>
      <c r="GM197" s="41" t="e">
        <f t="shared" si="798"/>
        <v>#DIV/0!</v>
      </c>
      <c r="GN197" s="41" t="e">
        <f t="shared" si="895"/>
        <v>#N/A</v>
      </c>
      <c r="GO197" s="41" t="e">
        <f t="shared" si="896"/>
        <v>#N/A</v>
      </c>
      <c r="GP197" s="3" t="e">
        <f t="shared" si="799"/>
        <v>#NUM!</v>
      </c>
      <c r="GQ197" s="55" t="e">
        <f t="shared" si="897"/>
        <v>#NUM!</v>
      </c>
      <c r="GR197" s="55" t="e">
        <f t="shared" si="898"/>
        <v>#NUM!</v>
      </c>
      <c r="GS197" s="3" t="e">
        <f t="shared" si="899"/>
        <v>#NUM!</v>
      </c>
      <c r="GT197" s="3" t="e">
        <f t="shared" si="900"/>
        <v>#NUM!</v>
      </c>
      <c r="GU197" s="3" t="e">
        <f t="shared" si="901"/>
        <v>#NUM!</v>
      </c>
      <c r="GV197" s="3" t="e">
        <f t="shared" si="902"/>
        <v>#NUM!</v>
      </c>
      <c r="GX197" s="37" t="e">
        <f t="shared" si="903"/>
        <v>#NUM!</v>
      </c>
      <c r="GZ197" s="3" t="e">
        <f t="shared" si="904"/>
        <v>#NUM!</v>
      </c>
      <c r="HA197" s="3" t="e">
        <f t="shared" ca="1" si="924"/>
        <v>#NUM!</v>
      </c>
      <c r="HB197" s="2" t="e">
        <f t="shared" ca="1" si="830"/>
        <v>#NUM!</v>
      </c>
      <c r="HC197" s="2" t="e">
        <f t="shared" ca="1" si="834"/>
        <v>#NUM!</v>
      </c>
      <c r="HD197" s="39" t="e">
        <f t="shared" ca="1" si="800"/>
        <v>#NUM!</v>
      </c>
      <c r="HF197" s="3" t="str">
        <f t="shared" si="905"/>
        <v/>
      </c>
      <c r="HG197" s="3" t="str">
        <f t="shared" si="906"/>
        <v/>
      </c>
      <c r="HH197" s="3" t="str">
        <f t="shared" ca="1" si="930"/>
        <v xml:space="preserve"> </v>
      </c>
      <c r="HI197" s="3" t="str">
        <f t="shared" ca="1" si="844"/>
        <v/>
      </c>
      <c r="HJ197" s="3" t="str">
        <f t="shared" ca="1" si="844"/>
        <v/>
      </c>
      <c r="HK197" s="3" t="str">
        <f t="shared" ca="1" si="844"/>
        <v/>
      </c>
      <c r="HL197" s="3" t="str">
        <f t="shared" ca="1" si="839"/>
        <v/>
      </c>
      <c r="HM197" s="3" t="str">
        <f t="shared" ca="1" si="839"/>
        <v/>
      </c>
      <c r="HN197" s="3" t="str">
        <f t="shared" ca="1" si="839"/>
        <v/>
      </c>
      <c r="HO197" s="3" t="str">
        <f t="shared" ca="1" si="839"/>
        <v/>
      </c>
      <c r="HP197" s="37" t="e">
        <f t="shared" ca="1" si="907"/>
        <v>#N/A</v>
      </c>
      <c r="HQ197" s="3" t="str">
        <f t="shared" ca="1" si="931"/>
        <v xml:space="preserve"> </v>
      </c>
      <c r="HR197" s="3" t="str">
        <f t="shared" ca="1" si="846"/>
        <v/>
      </c>
      <c r="HS197" s="3" t="str">
        <f t="shared" ca="1" si="846"/>
        <v/>
      </c>
      <c r="HT197" s="3" t="str">
        <f t="shared" ca="1" si="846"/>
        <v/>
      </c>
      <c r="HU197" s="3" t="str">
        <f t="shared" ca="1" si="840"/>
        <v/>
      </c>
      <c r="HV197" s="3" t="str">
        <f t="shared" ca="1" si="840"/>
        <v/>
      </c>
      <c r="HW197" s="3" t="str">
        <f t="shared" ca="1" si="840"/>
        <v/>
      </c>
      <c r="HX197" s="3" t="str">
        <f t="shared" ca="1" si="840"/>
        <v/>
      </c>
      <c r="HY197" s="37" t="e">
        <f t="shared" ca="1" si="908"/>
        <v>#N/A</v>
      </c>
      <c r="IA197" s="3" t="e">
        <f t="shared" ca="1" si="921"/>
        <v>#NUM!</v>
      </c>
      <c r="IB197" s="3" t="e">
        <f t="shared" ca="1" si="828"/>
        <v>#NUM!</v>
      </c>
      <c r="IC197" s="2" t="e">
        <f t="shared" ca="1" si="802"/>
        <v>#NUM!</v>
      </c>
      <c r="ID197" s="37" t="e">
        <f t="shared" ca="1" si="909"/>
        <v>#NUM!</v>
      </c>
      <c r="IE197" s="3" t="e">
        <f t="shared" ca="1" si="922"/>
        <v>#NUM!</v>
      </c>
      <c r="IF197" s="3" t="e">
        <f t="shared" ca="1" si="923"/>
        <v>#NUM!</v>
      </c>
      <c r="IG197" s="2" t="e">
        <f t="shared" ca="1" si="805"/>
        <v>#NUM!</v>
      </c>
      <c r="IH197" s="37" t="e">
        <f t="shared" ca="1" si="910"/>
        <v>#NUM!</v>
      </c>
      <c r="II197" s="3" t="e">
        <f t="shared" si="806"/>
        <v>#N/A</v>
      </c>
      <c r="IJ197" s="3" t="e">
        <f t="shared" si="807"/>
        <v>#N/A</v>
      </c>
      <c r="IK197" s="3" t="e">
        <f t="shared" ca="1" si="934"/>
        <v>#N/A</v>
      </c>
      <c r="IL197" s="3" t="e">
        <f t="shared" ca="1" si="858"/>
        <v>#N/A</v>
      </c>
      <c r="IM197" s="3" t="e">
        <f t="shared" ca="1" si="858"/>
        <v>#N/A</v>
      </c>
      <c r="IN197" s="3" t="e">
        <f t="shared" ca="1" si="858"/>
        <v>#N/A</v>
      </c>
      <c r="IO197" s="3" t="e">
        <f t="shared" ca="1" si="851"/>
        <v>#N/A</v>
      </c>
      <c r="IP197" s="3" t="e">
        <f t="shared" ca="1" si="851"/>
        <v>#N/A</v>
      </c>
      <c r="IQ197" s="3" t="e">
        <f t="shared" ca="1" si="851"/>
        <v>#N/A</v>
      </c>
      <c r="IR197" s="3" t="e">
        <f t="shared" ca="1" si="851"/>
        <v>#N/A</v>
      </c>
      <c r="IS197" s="3" t="e">
        <f t="shared" ca="1" si="852"/>
        <v>#N/A</v>
      </c>
      <c r="IT197" s="3" t="e">
        <f t="shared" ca="1" si="852"/>
        <v>#N/A</v>
      </c>
      <c r="IU197" s="3" t="e">
        <f t="shared" ca="1" si="852"/>
        <v>#N/A</v>
      </c>
      <c r="IV197" s="3" t="e">
        <f t="shared" ca="1" si="852"/>
        <v>#N/A</v>
      </c>
      <c r="IW197" s="3" t="str">
        <f t="shared" si="853"/>
        <v/>
      </c>
      <c r="IX197" s="3" t="str">
        <f t="shared" si="853"/>
        <v/>
      </c>
      <c r="IY197" s="3" t="str">
        <f t="shared" si="853"/>
        <v/>
      </c>
      <c r="IZ197" s="37" t="e">
        <f t="shared" ca="1" si="911"/>
        <v>#N/A</v>
      </c>
      <c r="JB197" s="3" t="str">
        <f t="shared" si="808"/>
        <v/>
      </c>
      <c r="JC197" s="55" t="e">
        <f t="shared" si="912"/>
        <v>#NUM!</v>
      </c>
      <c r="JD197" s="41" t="e">
        <f t="shared" si="809"/>
        <v>#NUM!</v>
      </c>
      <c r="JE197" s="41" t="e">
        <f t="shared" si="810"/>
        <v>#NUM!</v>
      </c>
      <c r="JF197" s="3" t="e">
        <f t="shared" si="811"/>
        <v>#NUM!</v>
      </c>
      <c r="JG197" s="41" t="e">
        <f t="shared" si="812"/>
        <v>#NUM!</v>
      </c>
      <c r="JH197" s="41" t="e">
        <f t="shared" si="813"/>
        <v>#NUM!</v>
      </c>
      <c r="JJ197" s="37" t="e">
        <f t="shared" si="814"/>
        <v>#NUM!</v>
      </c>
      <c r="JL197" s="3" t="e">
        <f t="shared" si="815"/>
        <v>#NUM!</v>
      </c>
      <c r="JM197" s="3" t="e">
        <f t="shared" ca="1" si="925"/>
        <v>#NUM!</v>
      </c>
      <c r="JP197" s="37" t="e">
        <f t="shared" ca="1" si="816"/>
        <v>#NUM!</v>
      </c>
      <c r="JR197" s="37" t="str">
        <f t="shared" si="817"/>
        <v/>
      </c>
      <c r="JS197" s="3" t="str">
        <f t="shared" si="818"/>
        <v/>
      </c>
      <c r="JT197" s="3" t="str">
        <f t="shared" ca="1" si="932"/>
        <v xml:space="preserve"> </v>
      </c>
      <c r="JU197" s="3" t="str">
        <f t="shared" ca="1" si="848"/>
        <v/>
      </c>
      <c r="JV197" s="3" t="str">
        <f t="shared" ca="1" si="848"/>
        <v/>
      </c>
      <c r="JW197" s="3" t="str">
        <f t="shared" ca="1" si="848"/>
        <v/>
      </c>
      <c r="JX197" s="3" t="str">
        <f t="shared" ca="1" si="841"/>
        <v/>
      </c>
      <c r="JY197" s="3" t="str">
        <f t="shared" ca="1" si="841"/>
        <v/>
      </c>
      <c r="JZ197" s="3" t="str">
        <f t="shared" ca="1" si="841"/>
        <v/>
      </c>
      <c r="KA197" s="3" t="str">
        <f t="shared" ca="1" si="841"/>
        <v/>
      </c>
      <c r="KB197" s="3" t="e">
        <f t="shared" ca="1" si="819"/>
        <v>#N/A</v>
      </c>
      <c r="KC197" s="3" t="str">
        <f t="shared" ca="1" si="933"/>
        <v xml:space="preserve"> </v>
      </c>
      <c r="KD197" s="3" t="str">
        <f t="shared" ca="1" si="850"/>
        <v/>
      </c>
      <c r="KE197" s="3" t="str">
        <f t="shared" ca="1" si="850"/>
        <v/>
      </c>
      <c r="KF197" s="3" t="str">
        <f t="shared" ca="1" si="850"/>
        <v/>
      </c>
      <c r="KG197" s="3" t="str">
        <f t="shared" ca="1" si="842"/>
        <v/>
      </c>
      <c r="KH197" s="3" t="str">
        <f t="shared" ca="1" si="842"/>
        <v/>
      </c>
      <c r="KI197" s="3" t="str">
        <f t="shared" ca="1" si="842"/>
        <v/>
      </c>
      <c r="KJ197" s="3" t="str">
        <f t="shared" ca="1" si="842"/>
        <v/>
      </c>
      <c r="KK197" s="3" t="e">
        <f t="shared" ca="1" si="820"/>
        <v>#N/A</v>
      </c>
      <c r="KU197" s="3" t="e">
        <f t="shared" si="821"/>
        <v>#NUM!</v>
      </c>
      <c r="KV197" s="3" t="e">
        <f t="shared" si="822"/>
        <v>#NUM!</v>
      </c>
      <c r="KW197" s="3" t="e">
        <f t="shared" ca="1" si="935"/>
        <v>#NUM!</v>
      </c>
      <c r="KX197" s="3" t="e">
        <f t="shared" ca="1" si="860"/>
        <v>#NUM!</v>
      </c>
      <c r="KY197" s="3" t="e">
        <f t="shared" ca="1" si="860"/>
        <v>#NUM!</v>
      </c>
      <c r="KZ197" s="3" t="e">
        <f t="shared" ca="1" si="860"/>
        <v>#NUM!</v>
      </c>
      <c r="LA197" s="3" t="e">
        <f t="shared" ca="1" si="854"/>
        <v>#NUM!</v>
      </c>
      <c r="LB197" s="3" t="e">
        <f t="shared" ca="1" si="854"/>
        <v>#NUM!</v>
      </c>
      <c r="LC197" s="3" t="e">
        <f t="shared" ca="1" si="854"/>
        <v>#NUM!</v>
      </c>
      <c r="LD197" s="3" t="e">
        <f t="shared" ca="1" si="854"/>
        <v>#NUM!</v>
      </c>
      <c r="LE197" s="3" t="e">
        <f t="shared" ca="1" si="855"/>
        <v>#NUM!</v>
      </c>
      <c r="LF197" s="3" t="e">
        <f t="shared" ca="1" si="855"/>
        <v>#NUM!</v>
      </c>
      <c r="LG197" s="3" t="e">
        <f t="shared" ca="1" si="855"/>
        <v>#NUM!</v>
      </c>
      <c r="LH197" s="3" t="e">
        <f t="shared" ca="1" si="855"/>
        <v>#NUM!</v>
      </c>
      <c r="LI197" s="3" t="str">
        <f t="shared" si="856"/>
        <v/>
      </c>
      <c r="LJ197" s="3" t="str">
        <f t="shared" si="856"/>
        <v/>
      </c>
      <c r="LK197" s="3" t="str">
        <f t="shared" si="856"/>
        <v/>
      </c>
      <c r="LL197" s="37" t="e">
        <f t="shared" ca="1" si="913"/>
        <v>#NUM!</v>
      </c>
    </row>
    <row r="198" spans="1:324" s="3" customFormat="1">
      <c r="A198" s="42" t="e">
        <f>IF(D198="","",Data!C206)</f>
        <v>#N/A</v>
      </c>
      <c r="B198" s="5" t="e">
        <f>IF(D198="","",Data!B206)</f>
        <v>#N/A</v>
      </c>
      <c r="C198" s="3">
        <v>190</v>
      </c>
      <c r="D198" s="3" t="e">
        <f>IF(Data!C206="", NA(), Data!C206)</f>
        <v>#N/A</v>
      </c>
      <c r="E198" s="3" t="str">
        <f>IF(Data!C206="", " ", Data!D206)</f>
        <v xml:space="preserve"> </v>
      </c>
      <c r="F198" s="3" t="str">
        <f>IF(E198=" "," ",Data!F$26)</f>
        <v xml:space="preserve"> </v>
      </c>
      <c r="G198" s="3" t="str">
        <f>IF($C198&lt;Data!$F$37,"x"," ")</f>
        <v xml:space="preserve"> </v>
      </c>
      <c r="H198" s="3" t="e">
        <f>IF(I198="",#REF!,I198)</f>
        <v>#N/A</v>
      </c>
      <c r="I198" s="2" t="e">
        <f t="shared" si="697"/>
        <v>#N/A</v>
      </c>
      <c r="J198" s="3" t="str">
        <f>IF(AND(Data!$F$37&lt;&gt;""),IF(AD198=$E198,1,""))</f>
        <v/>
      </c>
      <c r="K198" s="3">
        <f>IF(AND(Data!$F$40&lt;&gt;""),IF(AE198=$E198,2,""))</f>
        <v>2</v>
      </c>
      <c r="L198" s="3" t="str">
        <f>IF(AND(Data!$F$43&lt;&gt;""),IF(AF198=$E198,3,""))</f>
        <v/>
      </c>
      <c r="M198" s="3" t="str">
        <f>IF(AND(Data!$F$46&lt;&gt;""),IF(AG198=$E198,4,""))</f>
        <v/>
      </c>
      <c r="N198" s="3" t="str">
        <f>IF(AND(Data!$F$49&lt;&gt;""),IF(AH198=$E198,5,""))</f>
        <v/>
      </c>
      <c r="O198" s="3" t="str">
        <f>IF(AND(Calc!$LQ$3&lt;&gt;""),IF(AI198=$E198,6,""))</f>
        <v/>
      </c>
      <c r="P198" s="3">
        <f t="shared" si="698"/>
        <v>2</v>
      </c>
      <c r="Q198" s="3">
        <f t="shared" si="699"/>
        <v>2</v>
      </c>
      <c r="R198" s="3" t="str">
        <f t="shared" si="700"/>
        <v/>
      </c>
      <c r="S198" s="3" t="str">
        <f t="shared" si="701"/>
        <v/>
      </c>
      <c r="T198" s="3" t="str">
        <f t="shared" si="702"/>
        <v/>
      </c>
      <c r="U198" s="3">
        <f t="shared" si="703"/>
        <v>2</v>
      </c>
      <c r="V198" s="3">
        <f t="shared" si="704"/>
        <v>2</v>
      </c>
      <c r="W198" s="3" t="str">
        <f t="shared" si="705"/>
        <v/>
      </c>
      <c r="X198" s="3" t="str">
        <f t="shared" si="706"/>
        <v/>
      </c>
      <c r="Y198" s="3">
        <f t="shared" si="707"/>
        <v>2</v>
      </c>
      <c r="Z198" s="3">
        <f t="shared" si="708"/>
        <v>2</v>
      </c>
      <c r="AA198" s="3" t="str">
        <f t="shared" si="709"/>
        <v/>
      </c>
      <c r="AB198" s="3">
        <f t="shared" si="710"/>
        <v>2</v>
      </c>
      <c r="AC198" s="49">
        <f t="shared" si="711"/>
        <v>2</v>
      </c>
      <c r="AD198" s="3" t="str">
        <f>IF($C198&lt;Data!$F$37,E198,"")</f>
        <v/>
      </c>
      <c r="AE198" s="3" t="str">
        <f>IF(AND($C198&gt;=Data!$F$37),IF($C198&lt;Data!$F$40,E198,""))</f>
        <v xml:space="preserve"> </v>
      </c>
      <c r="AF198" s="3" t="b">
        <f>IF(AND($C198&gt;=Data!$F$40),IF($C198&lt;Data!$F$43,E198,""))</f>
        <v>0</v>
      </c>
      <c r="AG198" s="3" t="b">
        <f>IF(AND($C198&gt;=Data!$F$43),IF($C198&lt;Data!$F$46,E198,""))</f>
        <v>0</v>
      </c>
      <c r="AH198" s="3" t="b">
        <f>IF(AND($C198&gt;=Data!$F$46),IF($C198&lt;Data!$F$49,E198,""))</f>
        <v>0</v>
      </c>
      <c r="AI198" s="3" t="b">
        <f>IF(AND($C198&gt;=Data!$F$49),IF($C198&lt;=Calc!$LQ$3,E198,""))</f>
        <v>0</v>
      </c>
      <c r="AJ198" s="3" t="str">
        <f t="shared" si="863"/>
        <v xml:space="preserve"> </v>
      </c>
      <c r="AK198" s="3" t="str">
        <f t="shared" si="644"/>
        <v/>
      </c>
      <c r="AL198" s="3" t="e">
        <f t="shared" si="712"/>
        <v>#NUM!</v>
      </c>
      <c r="AM198" s="3" t="str">
        <f t="shared" si="713"/>
        <v/>
      </c>
      <c r="AN198" s="3" t="str">
        <f t="shared" si="714"/>
        <v/>
      </c>
      <c r="AO198" s="3" t="str">
        <f t="shared" si="715"/>
        <v/>
      </c>
      <c r="AP198" s="3" t="str">
        <f t="shared" si="716"/>
        <v/>
      </c>
      <c r="AQ198" s="3" t="e">
        <f t="shared" si="926"/>
        <v>#NUM!</v>
      </c>
      <c r="AR198" s="3" t="e">
        <f t="shared" si="927"/>
        <v>#NUM!</v>
      </c>
      <c r="AS198" s="3" t="str">
        <f t="shared" si="928"/>
        <v/>
      </c>
      <c r="AT198" s="3" t="str">
        <f t="shared" si="717"/>
        <v/>
      </c>
      <c r="AU198" s="3" t="str">
        <f t="shared" si="718"/>
        <v/>
      </c>
      <c r="AV198" s="3" t="e">
        <f t="shared" si="719"/>
        <v>#NUM!</v>
      </c>
      <c r="AW198" s="3" t="e">
        <f t="shared" si="720"/>
        <v>#NUM!</v>
      </c>
      <c r="AX198" s="3" t="str">
        <f t="shared" si="721"/>
        <v/>
      </c>
      <c r="AY198" s="3" t="str">
        <f t="shared" si="722"/>
        <v/>
      </c>
      <c r="AZ198" s="3" t="e">
        <f t="shared" si="723"/>
        <v>#NUM!</v>
      </c>
      <c r="BA198" s="3" t="e">
        <f t="shared" si="724"/>
        <v>#NUM!</v>
      </c>
      <c r="BB198" s="3" t="str">
        <f t="shared" si="725"/>
        <v/>
      </c>
      <c r="BC198" s="3" t="e">
        <f t="shared" si="726"/>
        <v>#NUM!</v>
      </c>
      <c r="BD198" s="3" t="e">
        <f t="shared" si="727"/>
        <v>#NUM!</v>
      </c>
      <c r="BE198" s="3" t="e">
        <f t="shared" si="728"/>
        <v>#NUM!</v>
      </c>
      <c r="BF198" s="9" t="e">
        <f t="shared" si="864"/>
        <v>#N/A</v>
      </c>
      <c r="BG198" s="3" t="e">
        <f t="shared" si="865"/>
        <v>#N/A</v>
      </c>
      <c r="BH198" s="3" t="e">
        <f t="shared" si="936"/>
        <v>#N/A</v>
      </c>
      <c r="BI198" s="3" t="e">
        <f t="shared" si="729"/>
        <v>#NUM!</v>
      </c>
      <c r="BJ198" s="44" t="str">
        <f t="shared" si="730"/>
        <v/>
      </c>
      <c r="BK198" s="52">
        <f t="shared" si="866"/>
        <v>2</v>
      </c>
      <c r="BL198" s="52" t="str">
        <f t="shared" ca="1" si="929"/>
        <v xml:space="preserve"> </v>
      </c>
      <c r="BM198" s="52" t="str">
        <f t="shared" ca="1" si="836"/>
        <v xml:space="preserve"> </v>
      </c>
      <c r="BN198" s="52" t="str">
        <f t="shared" ca="1" si="836"/>
        <v xml:space="preserve"> </v>
      </c>
      <c r="BO198" s="52" t="str">
        <f t="shared" ca="1" si="836"/>
        <v xml:space="preserve"> </v>
      </c>
      <c r="BP198" s="52" t="str">
        <f t="shared" ca="1" si="831"/>
        <v xml:space="preserve"> </v>
      </c>
      <c r="BQ198" s="52" t="str">
        <f t="shared" ca="1" si="831"/>
        <v xml:space="preserve"> </v>
      </c>
      <c r="BR198" s="52" t="e">
        <f t="shared" ca="1" si="867"/>
        <v>#N/A</v>
      </c>
      <c r="BS198" s="52"/>
      <c r="BT198" s="3" t="str">
        <f t="shared" si="868"/>
        <v/>
      </c>
      <c r="BU198" s="3">
        <f t="shared" si="869"/>
        <v>0</v>
      </c>
      <c r="BV198" s="3">
        <f t="shared" si="731"/>
        <v>1</v>
      </c>
      <c r="BW198" s="3">
        <f t="shared" si="914"/>
        <v>0</v>
      </c>
      <c r="BX198" s="3" t="str">
        <f t="shared" ca="1" si="870"/>
        <v xml:space="preserve"> </v>
      </c>
      <c r="BY198" s="3" t="str">
        <f t="shared" ca="1" si="837"/>
        <v/>
      </c>
      <c r="BZ198" s="3" t="str">
        <f t="shared" ca="1" si="837"/>
        <v/>
      </c>
      <c r="CA198" s="3" t="str">
        <f t="shared" ca="1" si="837"/>
        <v/>
      </c>
      <c r="CB198" s="3" t="str">
        <f t="shared" ca="1" si="832"/>
        <v/>
      </c>
      <c r="CC198" s="3" t="str">
        <f t="shared" ca="1" si="832"/>
        <v/>
      </c>
      <c r="CD198" s="3" t="str">
        <f t="shared" ca="1" si="652"/>
        <v/>
      </c>
      <c r="CE198" s="3" t="str">
        <f t="shared" ca="1" si="871"/>
        <v/>
      </c>
      <c r="CF198" s="3" t="str">
        <f t="shared" si="872"/>
        <v/>
      </c>
      <c r="CG198" s="37" t="e">
        <f t="shared" ca="1" si="873"/>
        <v>#N/A</v>
      </c>
      <c r="CH198" s="3" t="str">
        <f t="shared" si="874"/>
        <v/>
      </c>
      <c r="CI198" s="3">
        <f t="shared" si="733"/>
        <v>0</v>
      </c>
      <c r="CJ198" s="3">
        <f t="shared" si="823"/>
        <v>1</v>
      </c>
      <c r="CK198" s="3">
        <f t="shared" si="915"/>
        <v>0</v>
      </c>
      <c r="CL198" s="3" t="str">
        <f t="shared" ca="1" si="875"/>
        <v xml:space="preserve"> </v>
      </c>
      <c r="CM198" s="3" t="str">
        <f t="shared" ca="1" si="838"/>
        <v/>
      </c>
      <c r="CN198" s="3" t="str">
        <f t="shared" ca="1" si="838"/>
        <v/>
      </c>
      <c r="CO198" s="3" t="str">
        <f t="shared" ca="1" si="838"/>
        <v/>
      </c>
      <c r="CP198" s="3" t="str">
        <f t="shared" ca="1" si="833"/>
        <v/>
      </c>
      <c r="CQ198" s="3" t="str">
        <f t="shared" ca="1" si="833"/>
        <v/>
      </c>
      <c r="CR198" s="3" t="str">
        <f t="shared" ca="1" si="735"/>
        <v/>
      </c>
      <c r="CS198" s="3" t="str">
        <f t="shared" ca="1" si="876"/>
        <v/>
      </c>
      <c r="CT198" s="3" t="str">
        <f t="shared" si="736"/>
        <v/>
      </c>
      <c r="CU198" s="37" t="e">
        <f t="shared" ca="1" si="737"/>
        <v>#N/A</v>
      </c>
      <c r="CW198" s="3" t="str">
        <f t="shared" ca="1" si="916"/>
        <v/>
      </c>
      <c r="CX198" s="3">
        <f t="shared" ca="1" si="824"/>
        <v>0</v>
      </c>
      <c r="CY198" s="2">
        <f t="shared" ca="1" si="739"/>
        <v>0</v>
      </c>
      <c r="CZ198" s="3" t="str">
        <f t="shared" ca="1" si="877"/>
        <v/>
      </c>
      <c r="DA198" s="3" t="str">
        <f t="shared" ca="1" si="878"/>
        <v/>
      </c>
      <c r="DB198" s="3" t="str">
        <f t="shared" ca="1" si="879"/>
        <v/>
      </c>
      <c r="DC198" s="3" t="str">
        <f t="shared" ca="1" si="880"/>
        <v/>
      </c>
      <c r="DD198" s="37" t="e">
        <f t="shared" ca="1" si="881"/>
        <v>#N/A</v>
      </c>
      <c r="DE198" s="3" t="str">
        <f t="shared" ca="1" si="917"/>
        <v/>
      </c>
      <c r="DF198" s="3">
        <f t="shared" ca="1" si="825"/>
        <v>0</v>
      </c>
      <c r="DG198" s="2">
        <f t="shared" ca="1" si="741"/>
        <v>0</v>
      </c>
      <c r="DH198" s="3" t="str">
        <f t="shared" ca="1" si="882"/>
        <v/>
      </c>
      <c r="DI198" s="3" t="str">
        <f t="shared" ca="1" si="862"/>
        <v/>
      </c>
      <c r="DJ198" s="3" t="str">
        <f t="shared" ca="1" si="883"/>
        <v/>
      </c>
      <c r="DK198" s="3" t="str">
        <f t="shared" ca="1" si="742"/>
        <v/>
      </c>
      <c r="DL198" s="37" t="e">
        <f t="shared" ca="1" si="884"/>
        <v>#N/A</v>
      </c>
      <c r="DN198" s="2" t="str">
        <f t="shared" si="667"/>
        <v xml:space="preserve"> </v>
      </c>
      <c r="DO198" s="3" t="str">
        <f t="shared" si="743"/>
        <v xml:space="preserve"> </v>
      </c>
      <c r="DP198" s="3" t="str">
        <f t="shared" si="744"/>
        <v xml:space="preserve"> </v>
      </c>
      <c r="DT198" s="37" t="e">
        <f t="shared" si="885"/>
        <v>#N/A</v>
      </c>
      <c r="DU198" s="7">
        <v>191</v>
      </c>
      <c r="DV198" s="7">
        <v>81</v>
      </c>
      <c r="DW198" s="7">
        <v>110</v>
      </c>
      <c r="DX198" s="7"/>
      <c r="DY198" s="7" t="e">
        <f t="shared" si="886"/>
        <v>#NUM!</v>
      </c>
      <c r="DZ198" s="7" t="e">
        <f t="shared" si="887"/>
        <v>#NUM!</v>
      </c>
      <c r="EA198" s="7" t="e">
        <f t="shared" si="888"/>
        <v>#NUM!</v>
      </c>
      <c r="EB198" s="7" t="e">
        <f t="shared" si="918"/>
        <v>#NUM!</v>
      </c>
      <c r="EC198" s="3" t="e">
        <f t="shared" si="889"/>
        <v>#NUM!</v>
      </c>
      <c r="ED198" s="3" t="str">
        <f t="shared" si="746"/>
        <v/>
      </c>
      <c r="EE198" s="3" t="e">
        <f t="shared" si="747"/>
        <v>#DIV/0!</v>
      </c>
      <c r="EF198" s="3" t="str">
        <f t="shared" si="748"/>
        <v/>
      </c>
      <c r="EG198" s="3" t="str">
        <f t="shared" si="749"/>
        <v/>
      </c>
      <c r="EH198" s="3" t="str">
        <f t="shared" si="750"/>
        <v/>
      </c>
      <c r="EI198" s="3" t="str">
        <f t="shared" si="751"/>
        <v/>
      </c>
      <c r="EJ198" s="3" t="e">
        <f t="shared" si="752"/>
        <v>#DIV/0!</v>
      </c>
      <c r="EK198" s="3" t="e">
        <f t="shared" si="753"/>
        <v>#DIV/0!</v>
      </c>
      <c r="EL198" s="3" t="str">
        <f t="shared" si="754"/>
        <v/>
      </c>
      <c r="EM198" s="3" t="str">
        <f t="shared" si="755"/>
        <v/>
      </c>
      <c r="EN198" s="3" t="str">
        <f t="shared" si="756"/>
        <v/>
      </c>
      <c r="EO198" s="3" t="e">
        <f t="shared" si="757"/>
        <v>#DIV/0!</v>
      </c>
      <c r="EP198" s="3" t="e">
        <f t="shared" si="758"/>
        <v>#DIV/0!</v>
      </c>
      <c r="EQ198" s="3" t="str">
        <f t="shared" si="759"/>
        <v/>
      </c>
      <c r="ER198" s="3" t="str">
        <f t="shared" si="760"/>
        <v/>
      </c>
      <c r="ES198" s="3" t="e">
        <f t="shared" si="761"/>
        <v>#DIV/0!</v>
      </c>
      <c r="ET198" s="3" t="e">
        <f t="shared" si="762"/>
        <v>#DIV/0!</v>
      </c>
      <c r="EU198" s="3" t="str">
        <f t="shared" si="763"/>
        <v/>
      </c>
      <c r="EV198" s="3" t="e">
        <f t="shared" si="764"/>
        <v>#DIV/0!</v>
      </c>
      <c r="EW198" s="3" t="e">
        <f t="shared" si="765"/>
        <v>#DIV/0!</v>
      </c>
      <c r="EX198" s="3" t="e">
        <f t="shared" si="766"/>
        <v>#NUM!</v>
      </c>
      <c r="EZ198" s="40">
        <f t="shared" si="890"/>
        <v>1</v>
      </c>
      <c r="FA198" s="9" t="e">
        <f t="shared" si="891"/>
        <v>#NUM!</v>
      </c>
      <c r="FB198" s="9" t="e">
        <f t="shared" si="892"/>
        <v>#N/A</v>
      </c>
      <c r="FC198" s="9" t="e">
        <f t="shared" si="893"/>
        <v>#N/A</v>
      </c>
      <c r="FD198" s="9" t="e">
        <f t="shared" si="894"/>
        <v>#N/A</v>
      </c>
      <c r="FE198" s="3" t="e">
        <f t="shared" si="767"/>
        <v>#NUM!</v>
      </c>
      <c r="FG198" s="3" t="str">
        <f t="shared" si="768"/>
        <v/>
      </c>
      <c r="FH198" s="3" t="e">
        <f t="shared" si="769"/>
        <v>#DIV/0!</v>
      </c>
      <c r="FI198" s="3" t="str">
        <f t="shared" si="770"/>
        <v/>
      </c>
      <c r="FJ198" s="3" t="str">
        <f t="shared" si="771"/>
        <v/>
      </c>
      <c r="FK198" s="3" t="str">
        <f t="shared" si="772"/>
        <v/>
      </c>
      <c r="FL198" s="3" t="str">
        <f t="shared" si="773"/>
        <v/>
      </c>
      <c r="FM198" s="3" t="e">
        <f t="shared" si="774"/>
        <v>#DIV/0!</v>
      </c>
      <c r="FN198" s="3" t="e">
        <f t="shared" si="775"/>
        <v>#DIV/0!</v>
      </c>
      <c r="FO198" s="3" t="str">
        <f t="shared" si="776"/>
        <v/>
      </c>
      <c r="FP198" s="3" t="str">
        <f t="shared" si="777"/>
        <v/>
      </c>
      <c r="FQ198" s="3" t="str">
        <f t="shared" si="778"/>
        <v/>
      </c>
      <c r="FR198" s="3" t="e">
        <f t="shared" si="779"/>
        <v>#DIV/0!</v>
      </c>
      <c r="FS198" s="3" t="e">
        <f t="shared" si="780"/>
        <v>#DIV/0!</v>
      </c>
      <c r="FT198" s="3" t="str">
        <f t="shared" si="781"/>
        <v/>
      </c>
      <c r="FU198" s="3" t="str">
        <f t="shared" si="782"/>
        <v/>
      </c>
      <c r="FV198" s="3" t="e">
        <f t="shared" si="783"/>
        <v>#DIV/0!</v>
      </c>
      <c r="FW198" s="3" t="e">
        <f t="shared" si="784"/>
        <v>#DIV/0!</v>
      </c>
      <c r="FX198" s="3" t="str">
        <f t="shared" si="785"/>
        <v/>
      </c>
      <c r="FY198" s="3" t="e">
        <f t="shared" si="786"/>
        <v>#DIV/0!</v>
      </c>
      <c r="FZ198" s="3" t="e">
        <f t="shared" si="787"/>
        <v>#DIV/0!</v>
      </c>
      <c r="GA198" s="3" t="e">
        <f t="shared" si="788"/>
        <v>#NUM!</v>
      </c>
      <c r="GB198" s="3" t="str">
        <f t="shared" si="789"/>
        <v/>
      </c>
      <c r="GC198" s="3" t="str">
        <f t="shared" si="790"/>
        <v/>
      </c>
      <c r="GD198" s="3" t="str">
        <f t="shared" si="791"/>
        <v/>
      </c>
      <c r="GE198" s="3" t="str">
        <f t="shared" si="792"/>
        <v/>
      </c>
      <c r="GF198" s="3" t="str">
        <f t="shared" si="793"/>
        <v/>
      </c>
      <c r="GG198" s="3" t="str">
        <f t="shared" si="794"/>
        <v/>
      </c>
      <c r="GI198" s="9" t="str">
        <f t="shared" si="826"/>
        <v/>
      </c>
      <c r="GJ198" s="9" t="str">
        <f t="shared" si="919"/>
        <v/>
      </c>
      <c r="GK198" s="9" t="str">
        <f t="shared" si="920"/>
        <v/>
      </c>
      <c r="GL198" s="41" t="e">
        <f t="shared" si="797"/>
        <v>#DIV/0!</v>
      </c>
      <c r="GM198" s="41" t="e">
        <f t="shared" si="798"/>
        <v>#DIV/0!</v>
      </c>
      <c r="GN198" s="41" t="e">
        <f t="shared" si="895"/>
        <v>#N/A</v>
      </c>
      <c r="GO198" s="41" t="e">
        <f t="shared" si="896"/>
        <v>#N/A</v>
      </c>
      <c r="GP198" s="3" t="e">
        <f t="shared" si="799"/>
        <v>#NUM!</v>
      </c>
      <c r="GQ198" s="55" t="e">
        <f t="shared" si="897"/>
        <v>#NUM!</v>
      </c>
      <c r="GR198" s="55" t="e">
        <f t="shared" si="898"/>
        <v>#NUM!</v>
      </c>
      <c r="GS198" s="3" t="e">
        <f t="shared" si="899"/>
        <v>#NUM!</v>
      </c>
      <c r="GT198" s="3" t="e">
        <f t="shared" si="900"/>
        <v>#NUM!</v>
      </c>
      <c r="GU198" s="3" t="e">
        <f t="shared" si="901"/>
        <v>#NUM!</v>
      </c>
      <c r="GV198" s="3" t="e">
        <f t="shared" si="902"/>
        <v>#NUM!</v>
      </c>
      <c r="GX198" s="37" t="e">
        <f t="shared" si="903"/>
        <v>#NUM!</v>
      </c>
      <c r="GZ198" s="3" t="e">
        <f t="shared" si="904"/>
        <v>#NUM!</v>
      </c>
      <c r="HA198" s="3" t="e">
        <f t="shared" ca="1" si="924"/>
        <v>#NUM!</v>
      </c>
      <c r="HB198" s="2" t="e">
        <f t="shared" ca="1" si="830"/>
        <v>#NUM!</v>
      </c>
      <c r="HC198" s="2" t="e">
        <f t="shared" ca="1" si="834"/>
        <v>#NUM!</v>
      </c>
      <c r="HD198" s="39" t="e">
        <f t="shared" ca="1" si="800"/>
        <v>#NUM!</v>
      </c>
      <c r="HF198" s="3" t="str">
        <f t="shared" si="905"/>
        <v/>
      </c>
      <c r="HG198" s="3" t="str">
        <f t="shared" si="906"/>
        <v/>
      </c>
      <c r="HH198" s="3" t="str">
        <f t="shared" ca="1" si="930"/>
        <v xml:space="preserve"> </v>
      </c>
      <c r="HI198" s="3" t="str">
        <f t="shared" ca="1" si="844"/>
        <v/>
      </c>
      <c r="HJ198" s="3" t="str">
        <f t="shared" ca="1" si="844"/>
        <v/>
      </c>
      <c r="HK198" s="3" t="str">
        <f t="shared" ca="1" si="844"/>
        <v/>
      </c>
      <c r="HL198" s="3" t="str">
        <f t="shared" ca="1" si="839"/>
        <v/>
      </c>
      <c r="HM198" s="3" t="str">
        <f t="shared" ca="1" si="839"/>
        <v/>
      </c>
      <c r="HN198" s="3" t="str">
        <f t="shared" ca="1" si="839"/>
        <v/>
      </c>
      <c r="HO198" s="3" t="str">
        <f t="shared" ca="1" si="839"/>
        <v/>
      </c>
      <c r="HP198" s="37" t="e">
        <f t="shared" ca="1" si="907"/>
        <v>#N/A</v>
      </c>
      <c r="HQ198" s="3" t="str">
        <f t="shared" ca="1" si="931"/>
        <v xml:space="preserve"> </v>
      </c>
      <c r="HR198" s="3" t="str">
        <f t="shared" ca="1" si="846"/>
        <v/>
      </c>
      <c r="HS198" s="3" t="str">
        <f t="shared" ca="1" si="846"/>
        <v/>
      </c>
      <c r="HT198" s="3" t="str">
        <f t="shared" ca="1" si="846"/>
        <v/>
      </c>
      <c r="HU198" s="3" t="str">
        <f t="shared" ca="1" si="840"/>
        <v/>
      </c>
      <c r="HV198" s="3" t="str">
        <f t="shared" ca="1" si="840"/>
        <v/>
      </c>
      <c r="HW198" s="3" t="str">
        <f t="shared" ca="1" si="840"/>
        <v/>
      </c>
      <c r="HX198" s="3" t="str">
        <f t="shared" ca="1" si="840"/>
        <v/>
      </c>
      <c r="HY198" s="37" t="e">
        <f t="shared" ca="1" si="908"/>
        <v>#N/A</v>
      </c>
      <c r="IA198" s="3" t="e">
        <f t="shared" ca="1" si="921"/>
        <v>#NUM!</v>
      </c>
      <c r="IB198" s="3" t="e">
        <f t="shared" ca="1" si="828"/>
        <v>#NUM!</v>
      </c>
      <c r="IC198" s="2" t="e">
        <f t="shared" ca="1" si="802"/>
        <v>#NUM!</v>
      </c>
      <c r="ID198" s="37" t="e">
        <f t="shared" ca="1" si="909"/>
        <v>#NUM!</v>
      </c>
      <c r="IE198" s="3" t="e">
        <f t="shared" ca="1" si="922"/>
        <v>#NUM!</v>
      </c>
      <c r="IF198" s="3" t="e">
        <f t="shared" ca="1" si="923"/>
        <v>#NUM!</v>
      </c>
      <c r="IG198" s="2" t="e">
        <f t="shared" ca="1" si="805"/>
        <v>#NUM!</v>
      </c>
      <c r="IH198" s="37" t="e">
        <f t="shared" ca="1" si="910"/>
        <v>#NUM!</v>
      </c>
      <c r="II198" s="3" t="e">
        <f t="shared" si="806"/>
        <v>#N/A</v>
      </c>
      <c r="IJ198" s="3" t="e">
        <f t="shared" si="807"/>
        <v>#N/A</v>
      </c>
      <c r="IK198" s="3" t="e">
        <f t="shared" ca="1" si="934"/>
        <v>#N/A</v>
      </c>
      <c r="IL198" s="3" t="e">
        <f t="shared" ca="1" si="858"/>
        <v>#N/A</v>
      </c>
      <c r="IM198" s="3" t="e">
        <f t="shared" ca="1" si="858"/>
        <v>#N/A</v>
      </c>
      <c r="IN198" s="3" t="e">
        <f t="shared" ca="1" si="858"/>
        <v>#N/A</v>
      </c>
      <c r="IO198" s="3" t="e">
        <f t="shared" ca="1" si="851"/>
        <v>#N/A</v>
      </c>
      <c r="IP198" s="3" t="e">
        <f t="shared" ca="1" si="851"/>
        <v>#N/A</v>
      </c>
      <c r="IQ198" s="3" t="e">
        <f t="shared" ca="1" si="851"/>
        <v>#N/A</v>
      </c>
      <c r="IR198" s="3" t="e">
        <f t="shared" ca="1" si="851"/>
        <v>#N/A</v>
      </c>
      <c r="IS198" s="3" t="e">
        <f t="shared" ca="1" si="852"/>
        <v>#N/A</v>
      </c>
      <c r="IT198" s="3" t="e">
        <f t="shared" ca="1" si="852"/>
        <v>#N/A</v>
      </c>
      <c r="IU198" s="3" t="e">
        <f t="shared" ca="1" si="852"/>
        <v>#N/A</v>
      </c>
      <c r="IV198" s="3" t="str">
        <f t="shared" si="852"/>
        <v/>
      </c>
      <c r="IW198" s="3" t="str">
        <f t="shared" si="853"/>
        <v/>
      </c>
      <c r="IX198" s="3" t="str">
        <f t="shared" si="853"/>
        <v/>
      </c>
      <c r="IY198" s="3" t="str">
        <f t="shared" si="853"/>
        <v/>
      </c>
      <c r="IZ198" s="37" t="e">
        <f t="shared" ca="1" si="911"/>
        <v>#N/A</v>
      </c>
      <c r="JB198" s="3" t="str">
        <f t="shared" si="808"/>
        <v/>
      </c>
      <c r="JC198" s="55" t="e">
        <f t="shared" si="912"/>
        <v>#NUM!</v>
      </c>
      <c r="JD198" s="41" t="e">
        <f t="shared" si="809"/>
        <v>#NUM!</v>
      </c>
      <c r="JE198" s="41" t="e">
        <f t="shared" si="810"/>
        <v>#NUM!</v>
      </c>
      <c r="JF198" s="3" t="e">
        <f t="shared" si="811"/>
        <v>#NUM!</v>
      </c>
      <c r="JG198" s="41" t="e">
        <f t="shared" si="812"/>
        <v>#NUM!</v>
      </c>
      <c r="JH198" s="41" t="e">
        <f t="shared" si="813"/>
        <v>#NUM!</v>
      </c>
      <c r="JJ198" s="37" t="e">
        <f t="shared" si="814"/>
        <v>#NUM!</v>
      </c>
      <c r="JL198" s="3" t="e">
        <f t="shared" si="815"/>
        <v>#NUM!</v>
      </c>
      <c r="JM198" s="3" t="e">
        <f t="shared" ca="1" si="925"/>
        <v>#NUM!</v>
      </c>
      <c r="JP198" s="37" t="e">
        <f t="shared" ca="1" si="816"/>
        <v>#NUM!</v>
      </c>
      <c r="JR198" s="37" t="str">
        <f t="shared" si="817"/>
        <v/>
      </c>
      <c r="JS198" s="3" t="str">
        <f t="shared" si="818"/>
        <v/>
      </c>
      <c r="JT198" s="3" t="str">
        <f t="shared" ca="1" si="932"/>
        <v xml:space="preserve"> </v>
      </c>
      <c r="JU198" s="3" t="str">
        <f t="shared" ca="1" si="848"/>
        <v/>
      </c>
      <c r="JV198" s="3" t="str">
        <f t="shared" ca="1" si="848"/>
        <v/>
      </c>
      <c r="JW198" s="3" t="str">
        <f t="shared" ca="1" si="848"/>
        <v/>
      </c>
      <c r="JX198" s="3" t="str">
        <f t="shared" ca="1" si="841"/>
        <v/>
      </c>
      <c r="JY198" s="3" t="str">
        <f t="shared" ca="1" si="841"/>
        <v/>
      </c>
      <c r="JZ198" s="3" t="str">
        <f t="shared" ca="1" si="841"/>
        <v/>
      </c>
      <c r="KA198" s="3" t="str">
        <f t="shared" ca="1" si="841"/>
        <v/>
      </c>
      <c r="KB198" s="3" t="e">
        <f t="shared" ca="1" si="819"/>
        <v>#N/A</v>
      </c>
      <c r="KC198" s="3" t="str">
        <f t="shared" ca="1" si="933"/>
        <v xml:space="preserve"> </v>
      </c>
      <c r="KD198" s="3" t="str">
        <f t="shared" ca="1" si="850"/>
        <v/>
      </c>
      <c r="KE198" s="3" t="str">
        <f t="shared" ca="1" si="850"/>
        <v/>
      </c>
      <c r="KF198" s="3" t="str">
        <f t="shared" ca="1" si="850"/>
        <v/>
      </c>
      <c r="KG198" s="3" t="str">
        <f t="shared" ca="1" si="842"/>
        <v/>
      </c>
      <c r="KH198" s="3" t="str">
        <f t="shared" ca="1" si="842"/>
        <v/>
      </c>
      <c r="KI198" s="3" t="str">
        <f t="shared" ca="1" si="842"/>
        <v/>
      </c>
      <c r="KJ198" s="3" t="str">
        <f t="shared" ca="1" si="842"/>
        <v/>
      </c>
      <c r="KK198" s="3" t="e">
        <f t="shared" ca="1" si="820"/>
        <v>#N/A</v>
      </c>
      <c r="KU198" s="3" t="e">
        <f t="shared" si="821"/>
        <v>#NUM!</v>
      </c>
      <c r="KV198" s="3" t="e">
        <f t="shared" si="822"/>
        <v>#NUM!</v>
      </c>
      <c r="KW198" s="3" t="e">
        <f t="shared" ca="1" si="935"/>
        <v>#NUM!</v>
      </c>
      <c r="KX198" s="3" t="e">
        <f t="shared" ca="1" si="860"/>
        <v>#NUM!</v>
      </c>
      <c r="KY198" s="3" t="e">
        <f t="shared" ca="1" si="860"/>
        <v>#NUM!</v>
      </c>
      <c r="KZ198" s="3" t="e">
        <f t="shared" ca="1" si="860"/>
        <v>#NUM!</v>
      </c>
      <c r="LA198" s="3" t="e">
        <f t="shared" ca="1" si="854"/>
        <v>#NUM!</v>
      </c>
      <c r="LB198" s="3" t="e">
        <f t="shared" ca="1" si="854"/>
        <v>#NUM!</v>
      </c>
      <c r="LC198" s="3" t="e">
        <f t="shared" ca="1" si="854"/>
        <v>#NUM!</v>
      </c>
      <c r="LD198" s="3" t="e">
        <f t="shared" ca="1" si="854"/>
        <v>#NUM!</v>
      </c>
      <c r="LE198" s="3" t="e">
        <f t="shared" ca="1" si="855"/>
        <v>#NUM!</v>
      </c>
      <c r="LF198" s="3" t="e">
        <f t="shared" ca="1" si="855"/>
        <v>#NUM!</v>
      </c>
      <c r="LG198" s="3" t="e">
        <f t="shared" ca="1" si="855"/>
        <v>#NUM!</v>
      </c>
      <c r="LH198" s="3" t="str">
        <f t="shared" si="855"/>
        <v/>
      </c>
      <c r="LI198" s="3" t="str">
        <f t="shared" si="856"/>
        <v/>
      </c>
      <c r="LJ198" s="3" t="str">
        <f t="shared" si="856"/>
        <v/>
      </c>
      <c r="LK198" s="3" t="str">
        <f t="shared" si="856"/>
        <v/>
      </c>
      <c r="LL198" s="37" t="e">
        <f t="shared" ca="1" si="913"/>
        <v>#NUM!</v>
      </c>
    </row>
    <row r="199" spans="1:324" s="3" customFormat="1">
      <c r="A199" s="42" t="e">
        <f>IF(D199="","",Data!C207)</f>
        <v>#N/A</v>
      </c>
      <c r="B199" s="5" t="e">
        <f>IF(D199="","",Data!B207)</f>
        <v>#N/A</v>
      </c>
      <c r="C199" s="3">
        <v>191</v>
      </c>
      <c r="D199" s="3" t="e">
        <f>IF(Data!C207="", NA(), Data!C207)</f>
        <v>#N/A</v>
      </c>
      <c r="E199" s="3" t="str">
        <f>IF(Data!C207="", " ", Data!D207)</f>
        <v xml:space="preserve"> </v>
      </c>
      <c r="F199" s="3" t="str">
        <f>IF(E199=" "," ",Data!F$26)</f>
        <v xml:space="preserve"> </v>
      </c>
      <c r="G199" s="3" t="str">
        <f>IF($C199&lt;Data!$F$37,"x"," ")</f>
        <v xml:space="preserve"> </v>
      </c>
      <c r="H199" s="3" t="e">
        <f>IF(I199="",#REF!,I199)</f>
        <v>#N/A</v>
      </c>
      <c r="I199" s="2" t="e">
        <f t="shared" si="697"/>
        <v>#N/A</v>
      </c>
      <c r="J199" s="3" t="str">
        <f>IF(AND(Data!$F$37&lt;&gt;""),IF(AD199=$E199,1,""))</f>
        <v/>
      </c>
      <c r="K199" s="3">
        <f>IF(AND(Data!$F$40&lt;&gt;""),IF(AE199=$E199,2,""))</f>
        <v>2</v>
      </c>
      <c r="L199" s="3" t="str">
        <f>IF(AND(Data!$F$43&lt;&gt;""),IF(AF199=$E199,3,""))</f>
        <v/>
      </c>
      <c r="M199" s="3" t="str">
        <f>IF(AND(Data!$F$46&lt;&gt;""),IF(AG199=$E199,4,""))</f>
        <v/>
      </c>
      <c r="N199" s="3" t="str">
        <f>IF(AND(Data!$F$49&lt;&gt;""),IF(AH199=$E199,5,""))</f>
        <v/>
      </c>
      <c r="O199" s="3" t="str">
        <f>IF(AND(Calc!$LQ$3&lt;&gt;""),IF(AI199=$E199,6,""))</f>
        <v/>
      </c>
      <c r="P199" s="3">
        <f t="shared" si="698"/>
        <v>2</v>
      </c>
      <c r="Q199" s="3">
        <f t="shared" si="699"/>
        <v>2</v>
      </c>
      <c r="R199" s="3" t="str">
        <f t="shared" si="700"/>
        <v/>
      </c>
      <c r="S199" s="3" t="str">
        <f t="shared" si="701"/>
        <v/>
      </c>
      <c r="T199" s="3" t="str">
        <f t="shared" si="702"/>
        <v/>
      </c>
      <c r="U199" s="3">
        <f t="shared" si="703"/>
        <v>2</v>
      </c>
      <c r="V199" s="3">
        <f t="shared" si="704"/>
        <v>2</v>
      </c>
      <c r="W199" s="3" t="str">
        <f t="shared" si="705"/>
        <v/>
      </c>
      <c r="X199" s="3" t="str">
        <f t="shared" si="706"/>
        <v/>
      </c>
      <c r="Y199" s="3">
        <f t="shared" si="707"/>
        <v>2</v>
      </c>
      <c r="Z199" s="3">
        <f t="shared" si="708"/>
        <v>2</v>
      </c>
      <c r="AA199" s="3" t="str">
        <f t="shared" si="709"/>
        <v/>
      </c>
      <c r="AB199" s="3">
        <f t="shared" si="710"/>
        <v>2</v>
      </c>
      <c r="AC199" s="49">
        <f t="shared" si="711"/>
        <v>2</v>
      </c>
      <c r="AD199" s="3" t="str">
        <f>IF($C199&lt;Data!$F$37,E199,"")</f>
        <v/>
      </c>
      <c r="AE199" s="3" t="str">
        <f>IF(AND($C199&gt;=Data!$F$37),IF($C199&lt;Data!$F$40,E199,""))</f>
        <v xml:space="preserve"> </v>
      </c>
      <c r="AF199" s="3" t="b">
        <f>IF(AND($C199&gt;=Data!$F$40),IF($C199&lt;Data!$F$43,E199,""))</f>
        <v>0</v>
      </c>
      <c r="AG199" s="3" t="b">
        <f>IF(AND($C199&gt;=Data!$F$43),IF($C199&lt;Data!$F$46,E199,""))</f>
        <v>0</v>
      </c>
      <c r="AH199" s="3" t="b">
        <f>IF(AND($C199&gt;=Data!$F$46),IF($C199&lt;Data!$F$49,E199,""))</f>
        <v>0</v>
      </c>
      <c r="AI199" s="3" t="b">
        <f>IF(AND($C199&gt;=Data!$F$49),IF($C199&lt;=Calc!$LQ$3,E199,""))</f>
        <v>0</v>
      </c>
      <c r="AJ199" s="3" t="str">
        <f t="shared" si="863"/>
        <v xml:space="preserve"> </v>
      </c>
      <c r="AK199" s="3" t="str">
        <f t="shared" si="644"/>
        <v/>
      </c>
      <c r="AL199" s="3" t="e">
        <f t="shared" si="712"/>
        <v>#NUM!</v>
      </c>
      <c r="AM199" s="3" t="str">
        <f t="shared" si="713"/>
        <v/>
      </c>
      <c r="AN199" s="3" t="str">
        <f t="shared" si="714"/>
        <v/>
      </c>
      <c r="AO199" s="3" t="str">
        <f t="shared" si="715"/>
        <v/>
      </c>
      <c r="AP199" s="3" t="str">
        <f t="shared" si="716"/>
        <v/>
      </c>
      <c r="AQ199" s="3" t="e">
        <f t="shared" si="926"/>
        <v>#NUM!</v>
      </c>
      <c r="AR199" s="3" t="e">
        <f t="shared" si="927"/>
        <v>#NUM!</v>
      </c>
      <c r="AS199" s="3" t="str">
        <f t="shared" si="928"/>
        <v/>
      </c>
      <c r="AT199" s="3" t="str">
        <f t="shared" si="717"/>
        <v/>
      </c>
      <c r="AU199" s="3" t="str">
        <f t="shared" si="718"/>
        <v/>
      </c>
      <c r="AV199" s="3" t="e">
        <f t="shared" si="719"/>
        <v>#NUM!</v>
      </c>
      <c r="AW199" s="3" t="e">
        <f t="shared" si="720"/>
        <v>#NUM!</v>
      </c>
      <c r="AX199" s="3" t="str">
        <f t="shared" si="721"/>
        <v/>
      </c>
      <c r="AY199" s="3" t="str">
        <f t="shared" si="722"/>
        <v/>
      </c>
      <c r="AZ199" s="3" t="e">
        <f t="shared" si="723"/>
        <v>#NUM!</v>
      </c>
      <c r="BA199" s="3" t="e">
        <f t="shared" si="724"/>
        <v>#NUM!</v>
      </c>
      <c r="BB199" s="3" t="str">
        <f t="shared" si="725"/>
        <v/>
      </c>
      <c r="BC199" s="3" t="e">
        <f t="shared" si="726"/>
        <v>#NUM!</v>
      </c>
      <c r="BD199" s="3" t="e">
        <f t="shared" si="727"/>
        <v>#NUM!</v>
      </c>
      <c r="BE199" s="3" t="e">
        <f t="shared" si="728"/>
        <v>#NUM!</v>
      </c>
      <c r="BF199" s="9" t="e">
        <f t="shared" si="864"/>
        <v>#N/A</v>
      </c>
      <c r="BG199" s="3" t="e">
        <f t="shared" si="865"/>
        <v>#N/A</v>
      </c>
      <c r="BH199" s="3" t="e">
        <f t="shared" si="936"/>
        <v>#N/A</v>
      </c>
      <c r="BI199" s="3" t="e">
        <f t="shared" si="729"/>
        <v>#NUM!</v>
      </c>
      <c r="BJ199" s="44" t="str">
        <f t="shared" si="730"/>
        <v/>
      </c>
      <c r="BK199" s="52">
        <f t="shared" si="866"/>
        <v>2</v>
      </c>
      <c r="BL199" s="52" t="str">
        <f t="shared" ca="1" si="929"/>
        <v xml:space="preserve"> </v>
      </c>
      <c r="BM199" s="52" t="str">
        <f t="shared" ca="1" si="836"/>
        <v xml:space="preserve"> </v>
      </c>
      <c r="BN199" s="52" t="str">
        <f t="shared" ca="1" si="836"/>
        <v xml:space="preserve"> </v>
      </c>
      <c r="BO199" s="52" t="str">
        <f t="shared" ca="1" si="836"/>
        <v xml:space="preserve"> </v>
      </c>
      <c r="BP199" s="52" t="str">
        <f t="shared" ca="1" si="831"/>
        <v xml:space="preserve"> </v>
      </c>
      <c r="BQ199" s="52" t="str">
        <f t="shared" ca="1" si="831"/>
        <v xml:space="preserve"> </v>
      </c>
      <c r="BR199" s="52" t="e">
        <f t="shared" ca="1" si="867"/>
        <v>#N/A</v>
      </c>
      <c r="BS199" s="52"/>
      <c r="BT199" s="3" t="str">
        <f t="shared" si="868"/>
        <v/>
      </c>
      <c r="BU199" s="3">
        <f t="shared" si="869"/>
        <v>0</v>
      </c>
      <c r="BV199" s="3">
        <f t="shared" si="731"/>
        <v>1</v>
      </c>
      <c r="BW199" s="3">
        <f t="shared" si="914"/>
        <v>0</v>
      </c>
      <c r="BX199" s="3" t="str">
        <f t="shared" ca="1" si="870"/>
        <v xml:space="preserve"> </v>
      </c>
      <c r="BY199" s="3" t="str">
        <f t="shared" ca="1" si="837"/>
        <v/>
      </c>
      <c r="BZ199" s="3" t="str">
        <f t="shared" ca="1" si="837"/>
        <v/>
      </c>
      <c r="CA199" s="3" t="str">
        <f t="shared" ca="1" si="837"/>
        <v/>
      </c>
      <c r="CB199" s="3" t="str">
        <f t="shared" ca="1" si="832"/>
        <v/>
      </c>
      <c r="CC199" s="3" t="str">
        <f t="shared" ca="1" si="832"/>
        <v/>
      </c>
      <c r="CD199" s="3" t="str">
        <f t="shared" ca="1" si="652"/>
        <v/>
      </c>
      <c r="CE199" s="3" t="str">
        <f t="shared" ca="1" si="871"/>
        <v/>
      </c>
      <c r="CF199" s="3" t="str">
        <f t="shared" si="872"/>
        <v/>
      </c>
      <c r="CG199" s="37" t="e">
        <f t="shared" ca="1" si="873"/>
        <v>#N/A</v>
      </c>
      <c r="CH199" s="3" t="str">
        <f t="shared" si="874"/>
        <v/>
      </c>
      <c r="CI199" s="3">
        <f t="shared" si="733"/>
        <v>0</v>
      </c>
      <c r="CJ199" s="3">
        <f t="shared" si="823"/>
        <v>1</v>
      </c>
      <c r="CK199" s="3">
        <f t="shared" si="915"/>
        <v>0</v>
      </c>
      <c r="CL199" s="3" t="str">
        <f t="shared" ca="1" si="875"/>
        <v xml:space="preserve"> </v>
      </c>
      <c r="CM199" s="3" t="str">
        <f t="shared" ca="1" si="838"/>
        <v/>
      </c>
      <c r="CN199" s="3" t="str">
        <f t="shared" ca="1" si="838"/>
        <v/>
      </c>
      <c r="CO199" s="3" t="str">
        <f t="shared" ca="1" si="838"/>
        <v/>
      </c>
      <c r="CP199" s="3" t="str">
        <f t="shared" ca="1" si="833"/>
        <v/>
      </c>
      <c r="CQ199" s="3" t="str">
        <f t="shared" ca="1" si="833"/>
        <v/>
      </c>
      <c r="CR199" s="3" t="str">
        <f t="shared" ca="1" si="735"/>
        <v/>
      </c>
      <c r="CS199" s="3" t="str">
        <f t="shared" ca="1" si="876"/>
        <v/>
      </c>
      <c r="CT199" s="3" t="str">
        <f t="shared" si="736"/>
        <v/>
      </c>
      <c r="CU199" s="37" t="e">
        <f t="shared" ca="1" si="737"/>
        <v>#N/A</v>
      </c>
      <c r="CW199" s="3" t="str">
        <f t="shared" ca="1" si="916"/>
        <v/>
      </c>
      <c r="CX199" s="3">
        <f t="shared" ca="1" si="824"/>
        <v>0</v>
      </c>
      <c r="CY199" s="2">
        <f t="shared" ca="1" si="739"/>
        <v>0</v>
      </c>
      <c r="CZ199" s="3" t="str">
        <f t="shared" ca="1" si="877"/>
        <v/>
      </c>
      <c r="DA199" s="3" t="str">
        <f t="shared" ca="1" si="878"/>
        <v/>
      </c>
      <c r="DB199" s="3" t="str">
        <f t="shared" ca="1" si="879"/>
        <v/>
      </c>
      <c r="DC199" s="3" t="str">
        <f t="shared" ca="1" si="880"/>
        <v/>
      </c>
      <c r="DD199" s="37" t="e">
        <f t="shared" ca="1" si="881"/>
        <v>#N/A</v>
      </c>
      <c r="DE199" s="3" t="str">
        <f t="shared" ca="1" si="917"/>
        <v/>
      </c>
      <c r="DF199" s="3">
        <f t="shared" ca="1" si="825"/>
        <v>0</v>
      </c>
      <c r="DG199" s="2">
        <f t="shared" ca="1" si="741"/>
        <v>0</v>
      </c>
      <c r="DH199" s="3" t="str">
        <f t="shared" ca="1" si="882"/>
        <v/>
      </c>
      <c r="DI199" s="3" t="str">
        <f t="shared" ca="1" si="862"/>
        <v/>
      </c>
      <c r="DJ199" s="3" t="str">
        <f t="shared" ca="1" si="883"/>
        <v/>
      </c>
      <c r="DK199" s="3" t="str">
        <f t="shared" ca="1" si="742"/>
        <v/>
      </c>
      <c r="DL199" s="37" t="e">
        <f t="shared" ca="1" si="884"/>
        <v>#N/A</v>
      </c>
      <c r="DN199" s="2" t="str">
        <f t="shared" si="667"/>
        <v xml:space="preserve"> </v>
      </c>
      <c r="DO199" s="3" t="str">
        <f t="shared" si="743"/>
        <v xml:space="preserve"> </v>
      </c>
      <c r="DP199" s="3" t="str">
        <f t="shared" si="744"/>
        <v xml:space="preserve"> </v>
      </c>
      <c r="DT199" s="37" t="e">
        <f t="shared" si="885"/>
        <v>#N/A</v>
      </c>
      <c r="DU199" s="7">
        <v>192</v>
      </c>
      <c r="DV199" s="7">
        <v>82</v>
      </c>
      <c r="DW199" s="7">
        <v>111</v>
      </c>
      <c r="DX199" s="7"/>
      <c r="DY199" s="7" t="e">
        <f t="shared" si="886"/>
        <v>#NUM!</v>
      </c>
      <c r="DZ199" s="7" t="e">
        <f t="shared" si="887"/>
        <v>#NUM!</v>
      </c>
      <c r="EA199" s="7" t="e">
        <f t="shared" si="888"/>
        <v>#NUM!</v>
      </c>
      <c r="EB199" s="7" t="e">
        <f t="shared" si="918"/>
        <v>#NUM!</v>
      </c>
      <c r="EC199" s="3" t="e">
        <f t="shared" si="889"/>
        <v>#NUM!</v>
      </c>
      <c r="ED199" s="3" t="str">
        <f t="shared" si="746"/>
        <v/>
      </c>
      <c r="EE199" s="3" t="e">
        <f t="shared" si="747"/>
        <v>#DIV/0!</v>
      </c>
      <c r="EF199" s="3" t="str">
        <f t="shared" si="748"/>
        <v/>
      </c>
      <c r="EG199" s="3" t="str">
        <f t="shared" si="749"/>
        <v/>
      </c>
      <c r="EH199" s="3" t="str">
        <f t="shared" si="750"/>
        <v/>
      </c>
      <c r="EI199" s="3" t="str">
        <f t="shared" si="751"/>
        <v/>
      </c>
      <c r="EJ199" s="3" t="e">
        <f t="shared" si="752"/>
        <v>#DIV/0!</v>
      </c>
      <c r="EK199" s="3" t="e">
        <f t="shared" si="753"/>
        <v>#DIV/0!</v>
      </c>
      <c r="EL199" s="3" t="str">
        <f t="shared" si="754"/>
        <v/>
      </c>
      <c r="EM199" s="3" t="str">
        <f t="shared" si="755"/>
        <v/>
      </c>
      <c r="EN199" s="3" t="str">
        <f t="shared" si="756"/>
        <v/>
      </c>
      <c r="EO199" s="3" t="e">
        <f t="shared" si="757"/>
        <v>#DIV/0!</v>
      </c>
      <c r="EP199" s="3" t="e">
        <f t="shared" si="758"/>
        <v>#DIV/0!</v>
      </c>
      <c r="EQ199" s="3" t="str">
        <f t="shared" si="759"/>
        <v/>
      </c>
      <c r="ER199" s="3" t="str">
        <f t="shared" si="760"/>
        <v/>
      </c>
      <c r="ES199" s="3" t="e">
        <f t="shared" si="761"/>
        <v>#DIV/0!</v>
      </c>
      <c r="ET199" s="3" t="e">
        <f t="shared" si="762"/>
        <v>#DIV/0!</v>
      </c>
      <c r="EU199" s="3" t="str">
        <f t="shared" si="763"/>
        <v/>
      </c>
      <c r="EV199" s="3" t="e">
        <f t="shared" si="764"/>
        <v>#DIV/0!</v>
      </c>
      <c r="EW199" s="3" t="e">
        <f t="shared" si="765"/>
        <v>#DIV/0!</v>
      </c>
      <c r="EX199" s="3" t="e">
        <f t="shared" si="766"/>
        <v>#NUM!</v>
      </c>
      <c r="EZ199" s="40">
        <f t="shared" si="890"/>
        <v>1</v>
      </c>
      <c r="FA199" s="9" t="e">
        <f t="shared" si="891"/>
        <v>#NUM!</v>
      </c>
      <c r="FB199" s="9" t="e">
        <f t="shared" si="892"/>
        <v>#N/A</v>
      </c>
      <c r="FC199" s="9" t="e">
        <f t="shared" si="893"/>
        <v>#N/A</v>
      </c>
      <c r="FD199" s="9" t="e">
        <f t="shared" si="894"/>
        <v>#N/A</v>
      </c>
      <c r="FE199" s="3" t="e">
        <f t="shared" si="767"/>
        <v>#NUM!</v>
      </c>
      <c r="FG199" s="3" t="str">
        <f t="shared" si="768"/>
        <v/>
      </c>
      <c r="FH199" s="3" t="e">
        <f t="shared" si="769"/>
        <v>#DIV/0!</v>
      </c>
      <c r="FI199" s="3" t="str">
        <f t="shared" si="770"/>
        <v/>
      </c>
      <c r="FJ199" s="3" t="str">
        <f t="shared" si="771"/>
        <v/>
      </c>
      <c r="FK199" s="3" t="str">
        <f t="shared" si="772"/>
        <v/>
      </c>
      <c r="FL199" s="3" t="str">
        <f t="shared" si="773"/>
        <v/>
      </c>
      <c r="FM199" s="3" t="e">
        <f t="shared" si="774"/>
        <v>#DIV/0!</v>
      </c>
      <c r="FN199" s="3" t="e">
        <f t="shared" si="775"/>
        <v>#DIV/0!</v>
      </c>
      <c r="FO199" s="3" t="str">
        <f t="shared" si="776"/>
        <v/>
      </c>
      <c r="FP199" s="3" t="str">
        <f t="shared" si="777"/>
        <v/>
      </c>
      <c r="FQ199" s="3" t="str">
        <f t="shared" si="778"/>
        <v/>
      </c>
      <c r="FR199" s="3" t="e">
        <f t="shared" si="779"/>
        <v>#DIV/0!</v>
      </c>
      <c r="FS199" s="3" t="e">
        <f t="shared" si="780"/>
        <v>#DIV/0!</v>
      </c>
      <c r="FT199" s="3" t="str">
        <f t="shared" si="781"/>
        <v/>
      </c>
      <c r="FU199" s="3" t="str">
        <f t="shared" si="782"/>
        <v/>
      </c>
      <c r="FV199" s="3" t="e">
        <f t="shared" si="783"/>
        <v>#DIV/0!</v>
      </c>
      <c r="FW199" s="3" t="e">
        <f t="shared" si="784"/>
        <v>#DIV/0!</v>
      </c>
      <c r="FX199" s="3" t="str">
        <f t="shared" si="785"/>
        <v/>
      </c>
      <c r="FY199" s="3" t="e">
        <f t="shared" si="786"/>
        <v>#DIV/0!</v>
      </c>
      <c r="FZ199" s="3" t="e">
        <f t="shared" si="787"/>
        <v>#DIV/0!</v>
      </c>
      <c r="GA199" s="3" t="e">
        <f t="shared" si="788"/>
        <v>#NUM!</v>
      </c>
      <c r="GB199" s="3" t="str">
        <f t="shared" si="789"/>
        <v/>
      </c>
      <c r="GC199" s="3" t="str">
        <f t="shared" si="790"/>
        <v/>
      </c>
      <c r="GD199" s="3" t="str">
        <f t="shared" si="791"/>
        <v/>
      </c>
      <c r="GE199" s="3" t="str">
        <f t="shared" si="792"/>
        <v/>
      </c>
      <c r="GF199" s="3" t="str">
        <f t="shared" si="793"/>
        <v/>
      </c>
      <c r="GG199" s="3" t="str">
        <f t="shared" si="794"/>
        <v/>
      </c>
      <c r="GI199" s="9" t="str">
        <f t="shared" si="826"/>
        <v/>
      </c>
      <c r="GJ199" s="9" t="str">
        <f t="shared" si="919"/>
        <v/>
      </c>
      <c r="GK199" s="9" t="str">
        <f t="shared" si="920"/>
        <v/>
      </c>
      <c r="GL199" s="41" t="e">
        <f t="shared" si="797"/>
        <v>#DIV/0!</v>
      </c>
      <c r="GM199" s="41" t="e">
        <f t="shared" si="798"/>
        <v>#DIV/0!</v>
      </c>
      <c r="GN199" s="41" t="e">
        <f t="shared" si="895"/>
        <v>#N/A</v>
      </c>
      <c r="GO199" s="41" t="e">
        <f t="shared" si="896"/>
        <v>#N/A</v>
      </c>
      <c r="GP199" s="3" t="e">
        <f t="shared" si="799"/>
        <v>#NUM!</v>
      </c>
      <c r="GQ199" s="55" t="e">
        <f t="shared" si="897"/>
        <v>#NUM!</v>
      </c>
      <c r="GR199" s="55" t="e">
        <f t="shared" si="898"/>
        <v>#NUM!</v>
      </c>
      <c r="GS199" s="3" t="e">
        <f t="shared" si="899"/>
        <v>#NUM!</v>
      </c>
      <c r="GT199" s="3" t="e">
        <f t="shared" si="900"/>
        <v>#NUM!</v>
      </c>
      <c r="GU199" s="3" t="e">
        <f t="shared" si="901"/>
        <v>#NUM!</v>
      </c>
      <c r="GV199" s="3" t="e">
        <f t="shared" si="902"/>
        <v>#NUM!</v>
      </c>
      <c r="GX199" s="37" t="e">
        <f t="shared" si="903"/>
        <v>#NUM!</v>
      </c>
      <c r="GZ199" s="3" t="e">
        <f t="shared" si="904"/>
        <v>#NUM!</v>
      </c>
      <c r="HA199" s="3" t="e">
        <f t="shared" ca="1" si="924"/>
        <v>#NUM!</v>
      </c>
      <c r="HB199" s="2" t="e">
        <f t="shared" ca="1" si="830"/>
        <v>#NUM!</v>
      </c>
      <c r="HC199" s="2" t="e">
        <f t="shared" ca="1" si="834"/>
        <v>#NUM!</v>
      </c>
      <c r="HD199" s="39" t="e">
        <f t="shared" ca="1" si="800"/>
        <v>#NUM!</v>
      </c>
      <c r="HF199" s="3" t="str">
        <f t="shared" si="905"/>
        <v/>
      </c>
      <c r="HG199" s="3" t="str">
        <f t="shared" si="906"/>
        <v/>
      </c>
      <c r="HH199" s="3" t="str">
        <f t="shared" ca="1" si="930"/>
        <v xml:space="preserve"> </v>
      </c>
      <c r="HI199" s="3" t="str">
        <f t="shared" ca="1" si="844"/>
        <v/>
      </c>
      <c r="HJ199" s="3" t="str">
        <f t="shared" ca="1" si="844"/>
        <v/>
      </c>
      <c r="HK199" s="3" t="str">
        <f t="shared" ca="1" si="844"/>
        <v/>
      </c>
      <c r="HL199" s="3" t="str">
        <f t="shared" ca="1" si="839"/>
        <v/>
      </c>
      <c r="HM199" s="3" t="str">
        <f t="shared" ca="1" si="839"/>
        <v/>
      </c>
      <c r="HN199" s="3" t="str">
        <f t="shared" ca="1" si="839"/>
        <v/>
      </c>
      <c r="HO199" s="3" t="str">
        <f t="shared" ca="1" si="839"/>
        <v/>
      </c>
      <c r="HP199" s="37" t="e">
        <f t="shared" ca="1" si="907"/>
        <v>#N/A</v>
      </c>
      <c r="HQ199" s="3" t="str">
        <f t="shared" ca="1" si="931"/>
        <v xml:space="preserve"> </v>
      </c>
      <c r="HR199" s="3" t="str">
        <f t="shared" ca="1" si="846"/>
        <v/>
      </c>
      <c r="HS199" s="3" t="str">
        <f t="shared" ca="1" si="846"/>
        <v/>
      </c>
      <c r="HT199" s="3" t="str">
        <f t="shared" ca="1" si="846"/>
        <v/>
      </c>
      <c r="HU199" s="3" t="str">
        <f t="shared" ca="1" si="840"/>
        <v/>
      </c>
      <c r="HV199" s="3" t="str">
        <f t="shared" ca="1" si="840"/>
        <v/>
      </c>
      <c r="HW199" s="3" t="str">
        <f t="shared" ca="1" si="840"/>
        <v/>
      </c>
      <c r="HX199" s="3" t="str">
        <f t="shared" ca="1" si="840"/>
        <v/>
      </c>
      <c r="HY199" s="37" t="e">
        <f t="shared" ca="1" si="908"/>
        <v>#N/A</v>
      </c>
      <c r="IA199" s="3" t="e">
        <f t="shared" ca="1" si="921"/>
        <v>#NUM!</v>
      </c>
      <c r="IB199" s="3" t="e">
        <f t="shared" ca="1" si="828"/>
        <v>#NUM!</v>
      </c>
      <c r="IC199" s="2" t="e">
        <f t="shared" ca="1" si="802"/>
        <v>#NUM!</v>
      </c>
      <c r="ID199" s="37" t="e">
        <f t="shared" ca="1" si="909"/>
        <v>#NUM!</v>
      </c>
      <c r="IE199" s="3" t="e">
        <f t="shared" ca="1" si="922"/>
        <v>#NUM!</v>
      </c>
      <c r="IF199" s="3" t="e">
        <f t="shared" ca="1" si="923"/>
        <v>#NUM!</v>
      </c>
      <c r="IG199" s="2" t="e">
        <f t="shared" ca="1" si="805"/>
        <v>#NUM!</v>
      </c>
      <c r="IH199" s="37" t="e">
        <f t="shared" ca="1" si="910"/>
        <v>#NUM!</v>
      </c>
      <c r="II199" s="3" t="e">
        <f t="shared" si="806"/>
        <v>#N/A</v>
      </c>
      <c r="IJ199" s="3" t="e">
        <f t="shared" si="807"/>
        <v>#N/A</v>
      </c>
      <c r="IK199" s="3" t="e">
        <f t="shared" ca="1" si="934"/>
        <v>#N/A</v>
      </c>
      <c r="IL199" s="3" t="e">
        <f t="shared" ca="1" si="858"/>
        <v>#N/A</v>
      </c>
      <c r="IM199" s="3" t="e">
        <f t="shared" ca="1" si="858"/>
        <v>#N/A</v>
      </c>
      <c r="IN199" s="3" t="e">
        <f t="shared" ca="1" si="858"/>
        <v>#N/A</v>
      </c>
      <c r="IO199" s="3" t="e">
        <f t="shared" ca="1" si="851"/>
        <v>#N/A</v>
      </c>
      <c r="IP199" s="3" t="e">
        <f t="shared" ca="1" si="851"/>
        <v>#N/A</v>
      </c>
      <c r="IQ199" s="3" t="e">
        <f t="shared" ca="1" si="851"/>
        <v>#N/A</v>
      </c>
      <c r="IR199" s="3" t="e">
        <f t="shared" ca="1" si="851"/>
        <v>#N/A</v>
      </c>
      <c r="IS199" s="3" t="e">
        <f t="shared" ca="1" si="852"/>
        <v>#N/A</v>
      </c>
      <c r="IT199" s="3" t="e">
        <f t="shared" ca="1" si="852"/>
        <v>#N/A</v>
      </c>
      <c r="IU199" s="3" t="str">
        <f t="shared" si="852"/>
        <v/>
      </c>
      <c r="IV199" s="3" t="str">
        <f t="shared" si="852"/>
        <v/>
      </c>
      <c r="IW199" s="3" t="str">
        <f t="shared" si="853"/>
        <v/>
      </c>
      <c r="IX199" s="3" t="str">
        <f t="shared" si="853"/>
        <v/>
      </c>
      <c r="IY199" s="3" t="str">
        <f t="shared" si="853"/>
        <v/>
      </c>
      <c r="IZ199" s="37" t="e">
        <f t="shared" ca="1" si="911"/>
        <v>#N/A</v>
      </c>
      <c r="JB199" s="3" t="str">
        <f t="shared" si="808"/>
        <v/>
      </c>
      <c r="JC199" s="55" t="e">
        <f t="shared" si="912"/>
        <v>#NUM!</v>
      </c>
      <c r="JD199" s="41" t="e">
        <f t="shared" si="809"/>
        <v>#NUM!</v>
      </c>
      <c r="JE199" s="41" t="e">
        <f t="shared" si="810"/>
        <v>#NUM!</v>
      </c>
      <c r="JF199" s="3" t="e">
        <f t="shared" si="811"/>
        <v>#NUM!</v>
      </c>
      <c r="JG199" s="41" t="e">
        <f t="shared" si="812"/>
        <v>#NUM!</v>
      </c>
      <c r="JH199" s="41" t="e">
        <f t="shared" si="813"/>
        <v>#NUM!</v>
      </c>
      <c r="JJ199" s="37" t="e">
        <f t="shared" si="814"/>
        <v>#NUM!</v>
      </c>
      <c r="JL199" s="3" t="e">
        <f t="shared" si="815"/>
        <v>#NUM!</v>
      </c>
      <c r="JM199" s="3" t="e">
        <f t="shared" ca="1" si="925"/>
        <v>#NUM!</v>
      </c>
      <c r="JP199" s="37" t="e">
        <f t="shared" ca="1" si="816"/>
        <v>#NUM!</v>
      </c>
      <c r="JR199" s="37" t="str">
        <f t="shared" si="817"/>
        <v/>
      </c>
      <c r="JS199" s="3" t="str">
        <f t="shared" si="818"/>
        <v/>
      </c>
      <c r="JT199" s="3" t="str">
        <f t="shared" ca="1" si="932"/>
        <v xml:space="preserve"> </v>
      </c>
      <c r="JU199" s="3" t="str">
        <f t="shared" ca="1" si="848"/>
        <v/>
      </c>
      <c r="JV199" s="3" t="str">
        <f t="shared" ca="1" si="848"/>
        <v/>
      </c>
      <c r="JW199" s="3" t="str">
        <f t="shared" ca="1" si="848"/>
        <v/>
      </c>
      <c r="JX199" s="3" t="str">
        <f t="shared" ca="1" si="841"/>
        <v/>
      </c>
      <c r="JY199" s="3" t="str">
        <f t="shared" ca="1" si="841"/>
        <v/>
      </c>
      <c r="JZ199" s="3" t="str">
        <f t="shared" ca="1" si="841"/>
        <v/>
      </c>
      <c r="KA199" s="3" t="str">
        <f t="shared" ca="1" si="841"/>
        <v/>
      </c>
      <c r="KB199" s="3" t="e">
        <f t="shared" ca="1" si="819"/>
        <v>#N/A</v>
      </c>
      <c r="KC199" s="3" t="str">
        <f t="shared" ca="1" si="933"/>
        <v xml:space="preserve"> </v>
      </c>
      <c r="KD199" s="3" t="str">
        <f t="shared" ca="1" si="850"/>
        <v/>
      </c>
      <c r="KE199" s="3" t="str">
        <f t="shared" ca="1" si="850"/>
        <v/>
      </c>
      <c r="KF199" s="3" t="str">
        <f t="shared" ca="1" si="850"/>
        <v/>
      </c>
      <c r="KG199" s="3" t="str">
        <f t="shared" ca="1" si="842"/>
        <v/>
      </c>
      <c r="KH199" s="3" t="str">
        <f t="shared" ca="1" si="842"/>
        <v/>
      </c>
      <c r="KI199" s="3" t="str">
        <f t="shared" ca="1" si="842"/>
        <v/>
      </c>
      <c r="KJ199" s="3" t="str">
        <f t="shared" ca="1" si="842"/>
        <v/>
      </c>
      <c r="KK199" s="3" t="e">
        <f t="shared" ca="1" si="820"/>
        <v>#N/A</v>
      </c>
      <c r="KU199" s="3" t="e">
        <f t="shared" si="821"/>
        <v>#NUM!</v>
      </c>
      <c r="KV199" s="3" t="e">
        <f t="shared" si="822"/>
        <v>#NUM!</v>
      </c>
      <c r="KW199" s="3" t="e">
        <f t="shared" ca="1" si="935"/>
        <v>#NUM!</v>
      </c>
      <c r="KX199" s="3" t="e">
        <f t="shared" ca="1" si="860"/>
        <v>#NUM!</v>
      </c>
      <c r="KY199" s="3" t="e">
        <f t="shared" ca="1" si="860"/>
        <v>#NUM!</v>
      </c>
      <c r="KZ199" s="3" t="e">
        <f t="shared" ca="1" si="860"/>
        <v>#NUM!</v>
      </c>
      <c r="LA199" s="3" t="e">
        <f t="shared" ca="1" si="854"/>
        <v>#NUM!</v>
      </c>
      <c r="LB199" s="3" t="e">
        <f t="shared" ca="1" si="854"/>
        <v>#NUM!</v>
      </c>
      <c r="LC199" s="3" t="e">
        <f t="shared" ca="1" si="854"/>
        <v>#NUM!</v>
      </c>
      <c r="LD199" s="3" t="e">
        <f t="shared" ca="1" si="854"/>
        <v>#NUM!</v>
      </c>
      <c r="LE199" s="3" t="e">
        <f t="shared" ca="1" si="855"/>
        <v>#NUM!</v>
      </c>
      <c r="LF199" s="3" t="e">
        <f t="shared" ca="1" si="855"/>
        <v>#NUM!</v>
      </c>
      <c r="LG199" s="3" t="str">
        <f t="shared" si="855"/>
        <v/>
      </c>
      <c r="LH199" s="3" t="str">
        <f t="shared" si="855"/>
        <v/>
      </c>
      <c r="LI199" s="3" t="str">
        <f t="shared" si="856"/>
        <v/>
      </c>
      <c r="LJ199" s="3" t="str">
        <f t="shared" si="856"/>
        <v/>
      </c>
      <c r="LK199" s="3" t="str">
        <f t="shared" si="856"/>
        <v/>
      </c>
      <c r="LL199" s="37" t="e">
        <f t="shared" ca="1" si="913"/>
        <v>#NUM!</v>
      </c>
    </row>
    <row r="200" spans="1:324" s="3" customFormat="1">
      <c r="A200" s="42" t="e">
        <f>IF(D200="","",Data!C208)</f>
        <v>#N/A</v>
      </c>
      <c r="B200" s="5" t="e">
        <f>IF(D200="","",Data!B208)</f>
        <v>#N/A</v>
      </c>
      <c r="C200" s="3">
        <v>192</v>
      </c>
      <c r="D200" s="3" t="e">
        <f>IF(Data!C208="", NA(), Data!C208)</f>
        <v>#N/A</v>
      </c>
      <c r="E200" s="3" t="str">
        <f>IF(Data!C208="", " ", Data!D208)</f>
        <v xml:space="preserve"> </v>
      </c>
      <c r="F200" s="3" t="str">
        <f>IF(E200=" "," ",Data!F$26)</f>
        <v xml:space="preserve"> </v>
      </c>
      <c r="G200" s="3" t="str">
        <f>IF($C200&lt;Data!$F$37,"x"," ")</f>
        <v xml:space="preserve"> </v>
      </c>
      <c r="H200" s="3" t="e">
        <f>IF(I200="",#REF!,I200)</f>
        <v>#N/A</v>
      </c>
      <c r="I200" s="2" t="e">
        <f t="shared" si="697"/>
        <v>#N/A</v>
      </c>
      <c r="J200" s="3" t="str">
        <f>IF(AND(Data!$F$37&lt;&gt;""),IF(AD200=$E200,1,""))</f>
        <v/>
      </c>
      <c r="K200" s="3">
        <f>IF(AND(Data!$F$40&lt;&gt;""),IF(AE200=$E200,2,""))</f>
        <v>2</v>
      </c>
      <c r="L200" s="3" t="str">
        <f>IF(AND(Data!$F$43&lt;&gt;""),IF(AF200=$E200,3,""))</f>
        <v/>
      </c>
      <c r="M200" s="3" t="str">
        <f>IF(AND(Data!$F$46&lt;&gt;""),IF(AG200=$E200,4,""))</f>
        <v/>
      </c>
      <c r="N200" s="3" t="str">
        <f>IF(AND(Data!$F$49&lt;&gt;""),IF(AH200=$E200,5,""))</f>
        <v/>
      </c>
      <c r="O200" s="3" t="str">
        <f>IF(AND(Calc!$LQ$3&lt;&gt;""),IF(AI200=$E200,6,""))</f>
        <v/>
      </c>
      <c r="P200" s="3">
        <f t="shared" si="698"/>
        <v>2</v>
      </c>
      <c r="Q200" s="3">
        <f t="shared" si="699"/>
        <v>2</v>
      </c>
      <c r="R200" s="3" t="str">
        <f t="shared" si="700"/>
        <v/>
      </c>
      <c r="S200" s="3" t="str">
        <f t="shared" si="701"/>
        <v/>
      </c>
      <c r="T200" s="3" t="str">
        <f t="shared" si="702"/>
        <v/>
      </c>
      <c r="U200" s="3">
        <f t="shared" si="703"/>
        <v>2</v>
      </c>
      <c r="V200" s="3">
        <f t="shared" si="704"/>
        <v>2</v>
      </c>
      <c r="W200" s="3" t="str">
        <f t="shared" si="705"/>
        <v/>
      </c>
      <c r="X200" s="3" t="str">
        <f t="shared" si="706"/>
        <v/>
      </c>
      <c r="Y200" s="3">
        <f t="shared" si="707"/>
        <v>2</v>
      </c>
      <c r="Z200" s="3">
        <f t="shared" si="708"/>
        <v>2</v>
      </c>
      <c r="AA200" s="3" t="str">
        <f t="shared" si="709"/>
        <v/>
      </c>
      <c r="AB200" s="3">
        <f t="shared" si="710"/>
        <v>2</v>
      </c>
      <c r="AC200" s="49">
        <f t="shared" si="711"/>
        <v>2</v>
      </c>
      <c r="AD200" s="3" t="str">
        <f>IF($C200&lt;Data!$F$37,E200,"")</f>
        <v/>
      </c>
      <c r="AE200" s="3" t="str">
        <f>IF(AND($C200&gt;=Data!$F$37),IF($C200&lt;Data!$F$40,E200,""))</f>
        <v xml:space="preserve"> </v>
      </c>
      <c r="AF200" s="3" t="b">
        <f>IF(AND($C200&gt;=Data!$F$40),IF($C200&lt;Data!$F$43,E200,""))</f>
        <v>0</v>
      </c>
      <c r="AG200" s="3" t="b">
        <f>IF(AND($C200&gt;=Data!$F$43),IF($C200&lt;Data!$F$46,E200,""))</f>
        <v>0</v>
      </c>
      <c r="AH200" s="3" t="b">
        <f>IF(AND($C200&gt;=Data!$F$46),IF($C200&lt;Data!$F$49,E200,""))</f>
        <v>0</v>
      </c>
      <c r="AI200" s="3" t="b">
        <f>IF(AND($C200&gt;=Data!$F$49),IF($C200&lt;=Calc!$LQ$3,E200,""))</f>
        <v>0</v>
      </c>
      <c r="AJ200" s="3" t="str">
        <f t="shared" si="863"/>
        <v xml:space="preserve"> </v>
      </c>
      <c r="AK200" s="3" t="str">
        <f t="shared" si="644"/>
        <v/>
      </c>
      <c r="AL200" s="3" t="e">
        <f t="shared" si="712"/>
        <v>#NUM!</v>
      </c>
      <c r="AM200" s="3" t="str">
        <f t="shared" si="713"/>
        <v/>
      </c>
      <c r="AN200" s="3" t="str">
        <f t="shared" si="714"/>
        <v/>
      </c>
      <c r="AO200" s="3" t="str">
        <f t="shared" si="715"/>
        <v/>
      </c>
      <c r="AP200" s="3" t="str">
        <f t="shared" si="716"/>
        <v/>
      </c>
      <c r="AQ200" s="3" t="e">
        <f t="shared" si="926"/>
        <v>#NUM!</v>
      </c>
      <c r="AR200" s="3" t="e">
        <f t="shared" si="927"/>
        <v>#NUM!</v>
      </c>
      <c r="AS200" s="3" t="str">
        <f t="shared" si="928"/>
        <v/>
      </c>
      <c r="AT200" s="3" t="str">
        <f t="shared" si="717"/>
        <v/>
      </c>
      <c r="AU200" s="3" t="str">
        <f t="shared" si="718"/>
        <v/>
      </c>
      <c r="AV200" s="3" t="e">
        <f t="shared" si="719"/>
        <v>#NUM!</v>
      </c>
      <c r="AW200" s="3" t="e">
        <f t="shared" si="720"/>
        <v>#NUM!</v>
      </c>
      <c r="AX200" s="3" t="str">
        <f t="shared" si="721"/>
        <v/>
      </c>
      <c r="AY200" s="3" t="str">
        <f t="shared" si="722"/>
        <v/>
      </c>
      <c r="AZ200" s="3" t="e">
        <f t="shared" si="723"/>
        <v>#NUM!</v>
      </c>
      <c r="BA200" s="3" t="e">
        <f t="shared" si="724"/>
        <v>#NUM!</v>
      </c>
      <c r="BB200" s="3" t="str">
        <f t="shared" si="725"/>
        <v/>
      </c>
      <c r="BC200" s="3" t="e">
        <f t="shared" si="726"/>
        <v>#NUM!</v>
      </c>
      <c r="BD200" s="3" t="e">
        <f t="shared" si="727"/>
        <v>#NUM!</v>
      </c>
      <c r="BE200" s="3" t="e">
        <f t="shared" si="728"/>
        <v>#NUM!</v>
      </c>
      <c r="BF200" s="9" t="e">
        <f t="shared" si="864"/>
        <v>#N/A</v>
      </c>
      <c r="BG200" s="3" t="e">
        <f t="shared" si="865"/>
        <v>#N/A</v>
      </c>
      <c r="BH200" s="3" t="e">
        <f t="shared" si="936"/>
        <v>#N/A</v>
      </c>
      <c r="BI200" s="3" t="e">
        <f t="shared" si="729"/>
        <v>#NUM!</v>
      </c>
      <c r="BJ200" s="44" t="str">
        <f t="shared" si="730"/>
        <v/>
      </c>
      <c r="BK200" s="52">
        <f t="shared" si="866"/>
        <v>2</v>
      </c>
      <c r="BL200" s="52" t="str">
        <f t="shared" ca="1" si="929"/>
        <v xml:space="preserve"> </v>
      </c>
      <c r="BM200" s="52" t="str">
        <f t="shared" ca="1" si="836"/>
        <v xml:space="preserve"> </v>
      </c>
      <c r="BN200" s="52" t="str">
        <f t="shared" ca="1" si="836"/>
        <v xml:space="preserve"> </v>
      </c>
      <c r="BO200" s="52" t="str">
        <f t="shared" ca="1" si="836"/>
        <v xml:space="preserve"> </v>
      </c>
      <c r="BP200" s="52" t="str">
        <f t="shared" ca="1" si="831"/>
        <v xml:space="preserve"> </v>
      </c>
      <c r="BQ200" s="52" t="str">
        <f t="shared" ca="1" si="831"/>
        <v xml:space="preserve"> </v>
      </c>
      <c r="BR200" s="52" t="e">
        <f t="shared" ca="1" si="867"/>
        <v>#N/A</v>
      </c>
      <c r="BS200" s="52"/>
      <c r="BT200" s="3" t="str">
        <f t="shared" si="868"/>
        <v/>
      </c>
      <c r="BU200" s="3">
        <f t="shared" si="869"/>
        <v>0</v>
      </c>
      <c r="BV200" s="3">
        <f t="shared" si="731"/>
        <v>1</v>
      </c>
      <c r="BW200" s="3">
        <f t="shared" si="914"/>
        <v>0</v>
      </c>
      <c r="BX200" s="3" t="str">
        <f t="shared" ca="1" si="870"/>
        <v xml:space="preserve"> </v>
      </c>
      <c r="BY200" s="3" t="str">
        <f t="shared" ca="1" si="837"/>
        <v/>
      </c>
      <c r="BZ200" s="3" t="str">
        <f t="shared" ca="1" si="837"/>
        <v/>
      </c>
      <c r="CA200" s="3" t="str">
        <f t="shared" ca="1" si="837"/>
        <v/>
      </c>
      <c r="CB200" s="3" t="str">
        <f t="shared" ca="1" si="832"/>
        <v/>
      </c>
      <c r="CC200" s="3" t="str">
        <f t="shared" ca="1" si="832"/>
        <v/>
      </c>
      <c r="CD200" s="3" t="str">
        <f t="shared" ca="1" si="652"/>
        <v/>
      </c>
      <c r="CE200" s="3" t="str">
        <f t="shared" ca="1" si="871"/>
        <v/>
      </c>
      <c r="CF200" s="3" t="str">
        <f t="shared" si="872"/>
        <v/>
      </c>
      <c r="CG200" s="37" t="e">
        <f t="shared" ca="1" si="873"/>
        <v>#N/A</v>
      </c>
      <c r="CH200" s="3" t="str">
        <f t="shared" si="874"/>
        <v/>
      </c>
      <c r="CI200" s="3">
        <f t="shared" si="733"/>
        <v>0</v>
      </c>
      <c r="CJ200" s="3">
        <f t="shared" si="823"/>
        <v>1</v>
      </c>
      <c r="CK200" s="3">
        <f t="shared" si="915"/>
        <v>0</v>
      </c>
      <c r="CL200" s="3" t="str">
        <f t="shared" ca="1" si="875"/>
        <v xml:space="preserve"> </v>
      </c>
      <c r="CM200" s="3" t="str">
        <f t="shared" ca="1" si="838"/>
        <v/>
      </c>
      <c r="CN200" s="3" t="str">
        <f t="shared" ca="1" si="838"/>
        <v/>
      </c>
      <c r="CO200" s="3" t="str">
        <f t="shared" ca="1" si="838"/>
        <v/>
      </c>
      <c r="CP200" s="3" t="str">
        <f t="shared" ca="1" si="833"/>
        <v/>
      </c>
      <c r="CQ200" s="3" t="str">
        <f t="shared" ca="1" si="833"/>
        <v/>
      </c>
      <c r="CR200" s="3" t="str">
        <f t="shared" ca="1" si="735"/>
        <v/>
      </c>
      <c r="CS200" s="3" t="str">
        <f t="shared" ca="1" si="876"/>
        <v/>
      </c>
      <c r="CT200" s="3" t="str">
        <f t="shared" si="736"/>
        <v/>
      </c>
      <c r="CU200" s="37" t="e">
        <f t="shared" ca="1" si="737"/>
        <v>#N/A</v>
      </c>
      <c r="CW200" s="3" t="str">
        <f t="shared" ca="1" si="916"/>
        <v/>
      </c>
      <c r="CX200" s="3">
        <f t="shared" ca="1" si="824"/>
        <v>0</v>
      </c>
      <c r="CY200" s="2">
        <f t="shared" ca="1" si="739"/>
        <v>0</v>
      </c>
      <c r="CZ200" s="3" t="str">
        <f t="shared" ca="1" si="877"/>
        <v/>
      </c>
      <c r="DA200" s="3" t="str">
        <f t="shared" ca="1" si="878"/>
        <v/>
      </c>
      <c r="DB200" s="3" t="str">
        <f t="shared" ca="1" si="879"/>
        <v/>
      </c>
      <c r="DC200" s="3" t="str">
        <f t="shared" ca="1" si="880"/>
        <v/>
      </c>
      <c r="DD200" s="37" t="e">
        <f t="shared" ca="1" si="881"/>
        <v>#N/A</v>
      </c>
      <c r="DE200" s="3" t="str">
        <f t="shared" ca="1" si="917"/>
        <v/>
      </c>
      <c r="DF200" s="3">
        <f t="shared" ca="1" si="825"/>
        <v>0</v>
      </c>
      <c r="DG200" s="2">
        <f t="shared" ca="1" si="741"/>
        <v>0</v>
      </c>
      <c r="DH200" s="3" t="str">
        <f t="shared" ca="1" si="882"/>
        <v/>
      </c>
      <c r="DI200" s="3" t="str">
        <f t="shared" ca="1" si="862"/>
        <v/>
      </c>
      <c r="DJ200" s="3" t="str">
        <f t="shared" ca="1" si="883"/>
        <v/>
      </c>
      <c r="DK200" s="3" t="str">
        <f t="shared" ca="1" si="742"/>
        <v/>
      </c>
      <c r="DL200" s="37" t="e">
        <f t="shared" ca="1" si="884"/>
        <v>#N/A</v>
      </c>
      <c r="DN200" s="2" t="str">
        <f t="shared" si="667"/>
        <v xml:space="preserve"> </v>
      </c>
      <c r="DO200" s="3" t="str">
        <f t="shared" si="743"/>
        <v xml:space="preserve"> </v>
      </c>
      <c r="DP200" s="3" t="str">
        <f t="shared" si="744"/>
        <v xml:space="preserve"> </v>
      </c>
      <c r="DT200" s="37" t="e">
        <f t="shared" si="885"/>
        <v>#N/A</v>
      </c>
      <c r="DU200" s="7">
        <v>193</v>
      </c>
      <c r="DV200" s="7">
        <v>82</v>
      </c>
      <c r="DW200" s="7">
        <v>112</v>
      </c>
      <c r="DX200" s="7"/>
      <c r="DY200" s="7" t="e">
        <f t="shared" si="886"/>
        <v>#NUM!</v>
      </c>
      <c r="DZ200" s="7" t="e">
        <f t="shared" si="887"/>
        <v>#NUM!</v>
      </c>
      <c r="EA200" s="7" t="e">
        <f t="shared" si="888"/>
        <v>#NUM!</v>
      </c>
      <c r="EB200" s="7" t="e">
        <f t="shared" si="918"/>
        <v>#NUM!</v>
      </c>
      <c r="EC200" s="3" t="e">
        <f t="shared" si="889"/>
        <v>#NUM!</v>
      </c>
      <c r="ED200" s="3" t="str">
        <f t="shared" si="746"/>
        <v/>
      </c>
      <c r="EE200" s="3" t="e">
        <f t="shared" si="747"/>
        <v>#DIV/0!</v>
      </c>
      <c r="EF200" s="3" t="str">
        <f t="shared" si="748"/>
        <v/>
      </c>
      <c r="EG200" s="3" t="str">
        <f t="shared" si="749"/>
        <v/>
      </c>
      <c r="EH200" s="3" t="str">
        <f t="shared" si="750"/>
        <v/>
      </c>
      <c r="EI200" s="3" t="str">
        <f t="shared" si="751"/>
        <v/>
      </c>
      <c r="EJ200" s="3" t="e">
        <f t="shared" si="752"/>
        <v>#DIV/0!</v>
      </c>
      <c r="EK200" s="3" t="e">
        <f t="shared" si="753"/>
        <v>#DIV/0!</v>
      </c>
      <c r="EL200" s="3" t="str">
        <f t="shared" si="754"/>
        <v/>
      </c>
      <c r="EM200" s="3" t="str">
        <f t="shared" si="755"/>
        <v/>
      </c>
      <c r="EN200" s="3" t="str">
        <f t="shared" si="756"/>
        <v/>
      </c>
      <c r="EO200" s="3" t="e">
        <f t="shared" si="757"/>
        <v>#DIV/0!</v>
      </c>
      <c r="EP200" s="3" t="e">
        <f t="shared" si="758"/>
        <v>#DIV/0!</v>
      </c>
      <c r="EQ200" s="3" t="str">
        <f t="shared" si="759"/>
        <v/>
      </c>
      <c r="ER200" s="3" t="str">
        <f t="shared" si="760"/>
        <v/>
      </c>
      <c r="ES200" s="3" t="e">
        <f t="shared" si="761"/>
        <v>#DIV/0!</v>
      </c>
      <c r="ET200" s="3" t="e">
        <f t="shared" si="762"/>
        <v>#DIV/0!</v>
      </c>
      <c r="EU200" s="3" t="str">
        <f t="shared" si="763"/>
        <v/>
      </c>
      <c r="EV200" s="3" t="e">
        <f t="shared" si="764"/>
        <v>#DIV/0!</v>
      </c>
      <c r="EW200" s="3" t="e">
        <f t="shared" si="765"/>
        <v>#DIV/0!</v>
      </c>
      <c r="EX200" s="3" t="e">
        <f t="shared" si="766"/>
        <v>#NUM!</v>
      </c>
      <c r="EZ200" s="40">
        <f t="shared" si="890"/>
        <v>1</v>
      </c>
      <c r="FA200" s="9" t="e">
        <f t="shared" si="891"/>
        <v>#NUM!</v>
      </c>
      <c r="FB200" s="9" t="e">
        <f t="shared" si="892"/>
        <v>#N/A</v>
      </c>
      <c r="FC200" s="9" t="e">
        <f t="shared" si="893"/>
        <v>#N/A</v>
      </c>
      <c r="FD200" s="9" t="e">
        <f t="shared" si="894"/>
        <v>#N/A</v>
      </c>
      <c r="FE200" s="3" t="e">
        <f t="shared" si="767"/>
        <v>#NUM!</v>
      </c>
      <c r="FG200" s="3" t="str">
        <f t="shared" si="768"/>
        <v/>
      </c>
      <c r="FH200" s="3" t="e">
        <f t="shared" si="769"/>
        <v>#DIV/0!</v>
      </c>
      <c r="FI200" s="3" t="str">
        <f t="shared" si="770"/>
        <v/>
      </c>
      <c r="FJ200" s="3" t="str">
        <f t="shared" si="771"/>
        <v/>
      </c>
      <c r="FK200" s="3" t="str">
        <f t="shared" si="772"/>
        <v/>
      </c>
      <c r="FL200" s="3" t="str">
        <f t="shared" si="773"/>
        <v/>
      </c>
      <c r="FM200" s="3" t="e">
        <f t="shared" si="774"/>
        <v>#DIV/0!</v>
      </c>
      <c r="FN200" s="3" t="e">
        <f t="shared" si="775"/>
        <v>#DIV/0!</v>
      </c>
      <c r="FO200" s="3" t="str">
        <f t="shared" si="776"/>
        <v/>
      </c>
      <c r="FP200" s="3" t="str">
        <f t="shared" si="777"/>
        <v/>
      </c>
      <c r="FQ200" s="3" t="str">
        <f t="shared" si="778"/>
        <v/>
      </c>
      <c r="FR200" s="3" t="e">
        <f t="shared" si="779"/>
        <v>#DIV/0!</v>
      </c>
      <c r="FS200" s="3" t="e">
        <f t="shared" si="780"/>
        <v>#DIV/0!</v>
      </c>
      <c r="FT200" s="3" t="str">
        <f t="shared" si="781"/>
        <v/>
      </c>
      <c r="FU200" s="3" t="str">
        <f t="shared" si="782"/>
        <v/>
      </c>
      <c r="FV200" s="3" t="e">
        <f t="shared" si="783"/>
        <v>#DIV/0!</v>
      </c>
      <c r="FW200" s="3" t="e">
        <f t="shared" si="784"/>
        <v>#DIV/0!</v>
      </c>
      <c r="FX200" s="3" t="str">
        <f t="shared" si="785"/>
        <v/>
      </c>
      <c r="FY200" s="3" t="e">
        <f t="shared" si="786"/>
        <v>#DIV/0!</v>
      </c>
      <c r="FZ200" s="3" t="e">
        <f t="shared" si="787"/>
        <v>#DIV/0!</v>
      </c>
      <c r="GA200" s="3" t="e">
        <f t="shared" si="788"/>
        <v>#NUM!</v>
      </c>
      <c r="GB200" s="3" t="str">
        <f t="shared" si="789"/>
        <v/>
      </c>
      <c r="GC200" s="3" t="str">
        <f t="shared" si="790"/>
        <v/>
      </c>
      <c r="GD200" s="3" t="str">
        <f t="shared" si="791"/>
        <v/>
      </c>
      <c r="GE200" s="3" t="str">
        <f t="shared" si="792"/>
        <v/>
      </c>
      <c r="GF200" s="3" t="str">
        <f t="shared" si="793"/>
        <v/>
      </c>
      <c r="GG200" s="3" t="str">
        <f t="shared" si="794"/>
        <v/>
      </c>
      <c r="GI200" s="9" t="str">
        <f t="shared" si="826"/>
        <v/>
      </c>
      <c r="GJ200" s="9" t="str">
        <f t="shared" si="919"/>
        <v/>
      </c>
      <c r="GK200" s="9" t="str">
        <f t="shared" si="920"/>
        <v/>
      </c>
      <c r="GL200" s="41" t="e">
        <f t="shared" si="797"/>
        <v>#DIV/0!</v>
      </c>
      <c r="GM200" s="41" t="e">
        <f t="shared" si="798"/>
        <v>#DIV/0!</v>
      </c>
      <c r="GN200" s="41" t="e">
        <f t="shared" si="895"/>
        <v>#N/A</v>
      </c>
      <c r="GO200" s="41" t="e">
        <f t="shared" si="896"/>
        <v>#N/A</v>
      </c>
      <c r="GP200" s="3" t="e">
        <f t="shared" si="799"/>
        <v>#NUM!</v>
      </c>
      <c r="GQ200" s="55" t="e">
        <f t="shared" si="897"/>
        <v>#NUM!</v>
      </c>
      <c r="GR200" s="55" t="e">
        <f t="shared" si="898"/>
        <v>#NUM!</v>
      </c>
      <c r="GS200" s="3" t="e">
        <f t="shared" si="899"/>
        <v>#NUM!</v>
      </c>
      <c r="GT200" s="3" t="e">
        <f t="shared" si="900"/>
        <v>#NUM!</v>
      </c>
      <c r="GU200" s="3" t="e">
        <f t="shared" si="901"/>
        <v>#NUM!</v>
      </c>
      <c r="GV200" s="3" t="e">
        <f t="shared" si="902"/>
        <v>#NUM!</v>
      </c>
      <c r="GX200" s="37" t="e">
        <f t="shared" si="903"/>
        <v>#NUM!</v>
      </c>
      <c r="GZ200" s="3" t="e">
        <f t="shared" si="904"/>
        <v>#NUM!</v>
      </c>
      <c r="HA200" s="3" t="e">
        <f t="shared" ca="1" si="924"/>
        <v>#NUM!</v>
      </c>
      <c r="HB200" s="2" t="e">
        <f t="shared" ca="1" si="830"/>
        <v>#NUM!</v>
      </c>
      <c r="HC200" s="2" t="e">
        <f t="shared" ca="1" si="834"/>
        <v>#NUM!</v>
      </c>
      <c r="HD200" s="39" t="e">
        <f t="shared" ca="1" si="800"/>
        <v>#NUM!</v>
      </c>
      <c r="HF200" s="3" t="str">
        <f t="shared" si="905"/>
        <v/>
      </c>
      <c r="HG200" s="3" t="str">
        <f t="shared" si="906"/>
        <v/>
      </c>
      <c r="HH200" s="3" t="str">
        <f t="shared" ca="1" si="930"/>
        <v xml:space="preserve"> </v>
      </c>
      <c r="HI200" s="3" t="str">
        <f t="shared" ca="1" si="844"/>
        <v/>
      </c>
      <c r="HJ200" s="3" t="str">
        <f t="shared" ca="1" si="844"/>
        <v/>
      </c>
      <c r="HK200" s="3" t="str">
        <f t="shared" ca="1" si="844"/>
        <v/>
      </c>
      <c r="HL200" s="3" t="str">
        <f t="shared" ca="1" si="839"/>
        <v/>
      </c>
      <c r="HM200" s="3" t="str">
        <f t="shared" ca="1" si="839"/>
        <v/>
      </c>
      <c r="HN200" s="3" t="str">
        <f t="shared" ca="1" si="839"/>
        <v/>
      </c>
      <c r="HO200" s="3" t="str">
        <f t="shared" ca="1" si="839"/>
        <v/>
      </c>
      <c r="HP200" s="37" t="e">
        <f t="shared" ca="1" si="907"/>
        <v>#N/A</v>
      </c>
      <c r="HQ200" s="3" t="str">
        <f t="shared" ca="1" si="931"/>
        <v xml:space="preserve"> </v>
      </c>
      <c r="HR200" s="3" t="str">
        <f t="shared" ca="1" si="846"/>
        <v/>
      </c>
      <c r="HS200" s="3" t="str">
        <f t="shared" ca="1" si="846"/>
        <v/>
      </c>
      <c r="HT200" s="3" t="str">
        <f t="shared" ca="1" si="846"/>
        <v/>
      </c>
      <c r="HU200" s="3" t="str">
        <f t="shared" ca="1" si="840"/>
        <v/>
      </c>
      <c r="HV200" s="3" t="str">
        <f t="shared" ca="1" si="840"/>
        <v/>
      </c>
      <c r="HW200" s="3" t="str">
        <f t="shared" ca="1" si="840"/>
        <v/>
      </c>
      <c r="HX200" s="3" t="str">
        <f t="shared" ca="1" si="840"/>
        <v/>
      </c>
      <c r="HY200" s="37" t="e">
        <f t="shared" ca="1" si="908"/>
        <v>#N/A</v>
      </c>
      <c r="IA200" s="3" t="e">
        <f t="shared" ca="1" si="921"/>
        <v>#NUM!</v>
      </c>
      <c r="IB200" s="3" t="e">
        <f t="shared" ca="1" si="828"/>
        <v>#NUM!</v>
      </c>
      <c r="IC200" s="2" t="e">
        <f t="shared" ca="1" si="802"/>
        <v>#NUM!</v>
      </c>
      <c r="ID200" s="37" t="e">
        <f t="shared" ca="1" si="909"/>
        <v>#NUM!</v>
      </c>
      <c r="IE200" s="3" t="e">
        <f t="shared" ca="1" si="922"/>
        <v>#NUM!</v>
      </c>
      <c r="IF200" s="3" t="e">
        <f t="shared" ca="1" si="923"/>
        <v>#NUM!</v>
      </c>
      <c r="IG200" s="2" t="e">
        <f t="shared" ca="1" si="805"/>
        <v>#NUM!</v>
      </c>
      <c r="IH200" s="37" t="e">
        <f t="shared" ca="1" si="910"/>
        <v>#NUM!</v>
      </c>
      <c r="II200" s="3" t="e">
        <f t="shared" si="806"/>
        <v>#N/A</v>
      </c>
      <c r="IJ200" s="3" t="e">
        <f t="shared" si="807"/>
        <v>#N/A</v>
      </c>
      <c r="IK200" s="3" t="e">
        <f t="shared" ca="1" si="934"/>
        <v>#N/A</v>
      </c>
      <c r="IL200" s="3" t="e">
        <f t="shared" ca="1" si="858"/>
        <v>#N/A</v>
      </c>
      <c r="IM200" s="3" t="e">
        <f t="shared" ca="1" si="858"/>
        <v>#N/A</v>
      </c>
      <c r="IN200" s="3" t="e">
        <f t="shared" ca="1" si="858"/>
        <v>#N/A</v>
      </c>
      <c r="IO200" s="3" t="e">
        <f t="shared" ca="1" si="851"/>
        <v>#N/A</v>
      </c>
      <c r="IP200" s="3" t="e">
        <f t="shared" ca="1" si="851"/>
        <v>#N/A</v>
      </c>
      <c r="IQ200" s="3" t="e">
        <f t="shared" ca="1" si="851"/>
        <v>#N/A</v>
      </c>
      <c r="IR200" s="3" t="e">
        <f t="shared" ca="1" si="851"/>
        <v>#N/A</v>
      </c>
      <c r="IS200" s="3" t="e">
        <f t="shared" ca="1" si="852"/>
        <v>#N/A</v>
      </c>
      <c r="IT200" s="3" t="str">
        <f t="shared" si="852"/>
        <v/>
      </c>
      <c r="IU200" s="3" t="str">
        <f t="shared" si="852"/>
        <v/>
      </c>
      <c r="IV200" s="3" t="str">
        <f t="shared" si="852"/>
        <v/>
      </c>
      <c r="IW200" s="3" t="str">
        <f t="shared" si="853"/>
        <v/>
      </c>
      <c r="IX200" s="3" t="str">
        <f t="shared" si="853"/>
        <v/>
      </c>
      <c r="IY200" s="3" t="str">
        <f t="shared" si="853"/>
        <v/>
      </c>
      <c r="IZ200" s="37" t="e">
        <f t="shared" ca="1" si="911"/>
        <v>#N/A</v>
      </c>
      <c r="JB200" s="3" t="str">
        <f t="shared" si="808"/>
        <v/>
      </c>
      <c r="JC200" s="55" t="e">
        <f t="shared" si="912"/>
        <v>#NUM!</v>
      </c>
      <c r="JD200" s="41" t="e">
        <f t="shared" si="809"/>
        <v>#NUM!</v>
      </c>
      <c r="JE200" s="41" t="e">
        <f t="shared" si="810"/>
        <v>#NUM!</v>
      </c>
      <c r="JF200" s="3" t="e">
        <f t="shared" si="811"/>
        <v>#NUM!</v>
      </c>
      <c r="JG200" s="41" t="e">
        <f t="shared" si="812"/>
        <v>#NUM!</v>
      </c>
      <c r="JH200" s="41" t="e">
        <f t="shared" si="813"/>
        <v>#NUM!</v>
      </c>
      <c r="JJ200" s="37" t="e">
        <f t="shared" si="814"/>
        <v>#NUM!</v>
      </c>
      <c r="JL200" s="3" t="e">
        <f t="shared" si="815"/>
        <v>#NUM!</v>
      </c>
      <c r="JM200" s="3" t="e">
        <f t="shared" ca="1" si="925"/>
        <v>#NUM!</v>
      </c>
      <c r="JP200" s="37" t="e">
        <f t="shared" ca="1" si="816"/>
        <v>#NUM!</v>
      </c>
      <c r="JR200" s="37" t="str">
        <f t="shared" si="817"/>
        <v/>
      </c>
      <c r="JS200" s="3" t="str">
        <f t="shared" si="818"/>
        <v/>
      </c>
      <c r="JT200" s="3" t="str">
        <f t="shared" ca="1" si="932"/>
        <v xml:space="preserve"> </v>
      </c>
      <c r="JU200" s="3" t="str">
        <f t="shared" ca="1" si="848"/>
        <v/>
      </c>
      <c r="JV200" s="3" t="str">
        <f t="shared" ca="1" si="848"/>
        <v/>
      </c>
      <c r="JW200" s="3" t="str">
        <f t="shared" ca="1" si="848"/>
        <v/>
      </c>
      <c r="JX200" s="3" t="str">
        <f t="shared" ca="1" si="841"/>
        <v/>
      </c>
      <c r="JY200" s="3" t="str">
        <f t="shared" ca="1" si="841"/>
        <v/>
      </c>
      <c r="JZ200" s="3" t="str">
        <f t="shared" ca="1" si="841"/>
        <v/>
      </c>
      <c r="KA200" s="3" t="str">
        <f t="shared" ca="1" si="841"/>
        <v/>
      </c>
      <c r="KB200" s="3" t="e">
        <f t="shared" ca="1" si="819"/>
        <v>#N/A</v>
      </c>
      <c r="KC200" s="3" t="str">
        <f t="shared" ca="1" si="933"/>
        <v xml:space="preserve"> </v>
      </c>
      <c r="KD200" s="3" t="str">
        <f t="shared" ca="1" si="850"/>
        <v/>
      </c>
      <c r="KE200" s="3" t="str">
        <f t="shared" ca="1" si="850"/>
        <v/>
      </c>
      <c r="KF200" s="3" t="str">
        <f t="shared" ca="1" si="850"/>
        <v/>
      </c>
      <c r="KG200" s="3" t="str">
        <f t="shared" ca="1" si="842"/>
        <v/>
      </c>
      <c r="KH200" s="3" t="str">
        <f t="shared" ca="1" si="842"/>
        <v/>
      </c>
      <c r="KI200" s="3" t="str">
        <f t="shared" ca="1" si="842"/>
        <v/>
      </c>
      <c r="KJ200" s="3" t="str">
        <f t="shared" ca="1" si="842"/>
        <v/>
      </c>
      <c r="KK200" s="3" t="e">
        <f t="shared" ca="1" si="820"/>
        <v>#N/A</v>
      </c>
      <c r="KU200" s="3" t="e">
        <f t="shared" si="821"/>
        <v>#NUM!</v>
      </c>
      <c r="KV200" s="3" t="e">
        <f t="shared" si="822"/>
        <v>#NUM!</v>
      </c>
      <c r="KW200" s="3" t="e">
        <f t="shared" ca="1" si="935"/>
        <v>#NUM!</v>
      </c>
      <c r="KX200" s="3" t="e">
        <f t="shared" ca="1" si="860"/>
        <v>#NUM!</v>
      </c>
      <c r="KY200" s="3" t="e">
        <f t="shared" ca="1" si="860"/>
        <v>#NUM!</v>
      </c>
      <c r="KZ200" s="3" t="e">
        <f t="shared" ca="1" si="860"/>
        <v>#NUM!</v>
      </c>
      <c r="LA200" s="3" t="e">
        <f t="shared" ca="1" si="854"/>
        <v>#NUM!</v>
      </c>
      <c r="LB200" s="3" t="e">
        <f t="shared" ca="1" si="854"/>
        <v>#NUM!</v>
      </c>
      <c r="LC200" s="3" t="e">
        <f t="shared" ca="1" si="854"/>
        <v>#NUM!</v>
      </c>
      <c r="LD200" s="3" t="e">
        <f t="shared" ca="1" si="854"/>
        <v>#NUM!</v>
      </c>
      <c r="LE200" s="3" t="e">
        <f t="shared" ca="1" si="855"/>
        <v>#NUM!</v>
      </c>
      <c r="LF200" s="3" t="str">
        <f t="shared" si="855"/>
        <v/>
      </c>
      <c r="LG200" s="3" t="str">
        <f t="shared" si="855"/>
        <v/>
      </c>
      <c r="LH200" s="3" t="str">
        <f t="shared" si="855"/>
        <v/>
      </c>
      <c r="LI200" s="3" t="str">
        <f t="shared" si="856"/>
        <v/>
      </c>
      <c r="LJ200" s="3" t="str">
        <f t="shared" si="856"/>
        <v/>
      </c>
      <c r="LK200" s="3" t="str">
        <f t="shared" si="856"/>
        <v/>
      </c>
      <c r="LL200" s="37" t="e">
        <f t="shared" ca="1" si="913"/>
        <v>#NUM!</v>
      </c>
    </row>
    <row r="201" spans="1:324" s="3" customFormat="1">
      <c r="A201" s="42" t="e">
        <f>IF(D201="","",Data!C209)</f>
        <v>#N/A</v>
      </c>
      <c r="B201" s="5" t="e">
        <f>IF(D201="","",Data!B209)</f>
        <v>#N/A</v>
      </c>
      <c r="C201" s="3">
        <v>193</v>
      </c>
      <c r="D201" s="3" t="e">
        <f>IF(Data!C209="", NA(), Data!C209)</f>
        <v>#N/A</v>
      </c>
      <c r="E201" s="3" t="str">
        <f>IF(Data!C209="", " ", Data!D209)</f>
        <v xml:space="preserve"> </v>
      </c>
      <c r="F201" s="3" t="str">
        <f>IF(E201=" "," ",Data!F$26)</f>
        <v xml:space="preserve"> </v>
      </c>
      <c r="G201" s="3" t="str">
        <f>IF($C201&lt;Data!$F$37,"x"," ")</f>
        <v xml:space="preserve"> </v>
      </c>
      <c r="H201" s="3" t="e">
        <f>IF(I201="",#REF!,I201)</f>
        <v>#N/A</v>
      </c>
      <c r="I201" s="2" t="e">
        <f t="shared" si="697"/>
        <v>#N/A</v>
      </c>
      <c r="J201" s="3" t="str">
        <f>IF(AND(Data!$F$37&lt;&gt;""),IF(AD201=$E201,1,""))</f>
        <v/>
      </c>
      <c r="K201" s="3">
        <f>IF(AND(Data!$F$40&lt;&gt;""),IF(AE201=$E201,2,""))</f>
        <v>2</v>
      </c>
      <c r="L201" s="3" t="str">
        <f>IF(AND(Data!$F$43&lt;&gt;""),IF(AF201=$E201,3,""))</f>
        <v/>
      </c>
      <c r="M201" s="3" t="str">
        <f>IF(AND(Data!$F$46&lt;&gt;""),IF(AG201=$E201,4,""))</f>
        <v/>
      </c>
      <c r="N201" s="3" t="str">
        <f>IF(AND(Data!$F$49&lt;&gt;""),IF(AH201=$E201,5,""))</f>
        <v/>
      </c>
      <c r="O201" s="3" t="str">
        <f>IF(AND(Calc!$LQ$3&lt;&gt;""),IF(AI201=$E201,6,""))</f>
        <v/>
      </c>
      <c r="P201" s="3">
        <f t="shared" si="698"/>
        <v>2</v>
      </c>
      <c r="Q201" s="3">
        <f t="shared" si="699"/>
        <v>2</v>
      </c>
      <c r="R201" s="3" t="str">
        <f t="shared" si="700"/>
        <v/>
      </c>
      <c r="S201" s="3" t="str">
        <f t="shared" si="701"/>
        <v/>
      </c>
      <c r="T201" s="3" t="str">
        <f t="shared" si="702"/>
        <v/>
      </c>
      <c r="U201" s="3">
        <f t="shared" si="703"/>
        <v>2</v>
      </c>
      <c r="V201" s="3">
        <f t="shared" si="704"/>
        <v>2</v>
      </c>
      <c r="W201" s="3" t="str">
        <f t="shared" si="705"/>
        <v/>
      </c>
      <c r="X201" s="3" t="str">
        <f t="shared" si="706"/>
        <v/>
      </c>
      <c r="Y201" s="3">
        <f t="shared" si="707"/>
        <v>2</v>
      </c>
      <c r="Z201" s="3">
        <f t="shared" si="708"/>
        <v>2</v>
      </c>
      <c r="AA201" s="3" t="str">
        <f t="shared" si="709"/>
        <v/>
      </c>
      <c r="AB201" s="3">
        <f t="shared" si="710"/>
        <v>2</v>
      </c>
      <c r="AC201" s="49">
        <f t="shared" si="711"/>
        <v>2</v>
      </c>
      <c r="AD201" s="3" t="str">
        <f>IF($C201&lt;Data!$F$37,E201,"")</f>
        <v/>
      </c>
      <c r="AE201" s="3" t="str">
        <f>IF(AND($C201&gt;=Data!$F$37),IF($C201&lt;Data!$F$40,E201,""))</f>
        <v xml:space="preserve"> </v>
      </c>
      <c r="AF201" s="3" t="b">
        <f>IF(AND($C201&gt;=Data!$F$40),IF($C201&lt;Data!$F$43,E201,""))</f>
        <v>0</v>
      </c>
      <c r="AG201" s="3" t="b">
        <f>IF(AND($C201&gt;=Data!$F$43),IF($C201&lt;Data!$F$46,E201,""))</f>
        <v>0</v>
      </c>
      <c r="AH201" s="3" t="b">
        <f>IF(AND($C201&gt;=Data!$F$46),IF($C201&lt;Data!$F$49,E201,""))</f>
        <v>0</v>
      </c>
      <c r="AI201" s="3" t="b">
        <f>IF(AND($C201&gt;=Data!$F$49),IF($C201&lt;=Calc!$LQ$3,E201,""))</f>
        <v>0</v>
      </c>
      <c r="AJ201" s="3" t="str">
        <f t="shared" ref="AJ201:AJ208" si="937">IF(G201=" "," ", E201)</f>
        <v xml:space="preserve"> </v>
      </c>
      <c r="AK201" s="3" t="str">
        <f t="shared" ref="AK201:AK208" si="938">IF($AC201=1,(MEDIAN(AJ$9:AJ$208)),"")</f>
        <v/>
      </c>
      <c r="AL201" s="3" t="e">
        <f t="shared" si="712"/>
        <v>#NUM!</v>
      </c>
      <c r="AM201" s="3" t="str">
        <f t="shared" si="713"/>
        <v/>
      </c>
      <c r="AN201" s="3" t="str">
        <f t="shared" si="714"/>
        <v/>
      </c>
      <c r="AO201" s="3" t="str">
        <f t="shared" si="715"/>
        <v/>
      </c>
      <c r="AP201" s="3" t="str">
        <f t="shared" si="716"/>
        <v/>
      </c>
      <c r="AQ201" s="3" t="e">
        <f t="shared" si="926"/>
        <v>#NUM!</v>
      </c>
      <c r="AR201" s="3" t="e">
        <f t="shared" si="927"/>
        <v>#NUM!</v>
      </c>
      <c r="AS201" s="3" t="str">
        <f t="shared" si="928"/>
        <v/>
      </c>
      <c r="AT201" s="3" t="str">
        <f t="shared" si="717"/>
        <v/>
      </c>
      <c r="AU201" s="3" t="str">
        <f t="shared" si="718"/>
        <v/>
      </c>
      <c r="AV201" s="3" t="e">
        <f t="shared" si="719"/>
        <v>#NUM!</v>
      </c>
      <c r="AW201" s="3" t="e">
        <f t="shared" si="720"/>
        <v>#NUM!</v>
      </c>
      <c r="AX201" s="3" t="str">
        <f t="shared" si="721"/>
        <v/>
      </c>
      <c r="AY201" s="3" t="str">
        <f t="shared" si="722"/>
        <v/>
      </c>
      <c r="AZ201" s="3" t="e">
        <f t="shared" si="723"/>
        <v>#NUM!</v>
      </c>
      <c r="BA201" s="3" t="e">
        <f t="shared" si="724"/>
        <v>#NUM!</v>
      </c>
      <c r="BB201" s="3" t="str">
        <f t="shared" si="725"/>
        <v/>
      </c>
      <c r="BC201" s="3" t="e">
        <f t="shared" si="726"/>
        <v>#NUM!</v>
      </c>
      <c r="BD201" s="3" t="e">
        <f t="shared" si="727"/>
        <v>#NUM!</v>
      </c>
      <c r="BE201" s="3" t="e">
        <f t="shared" si="728"/>
        <v>#NUM!</v>
      </c>
      <c r="BF201" s="9" t="e">
        <f t="shared" ref="BF201:BF208" si="939">IF(G201="x",AK201, #N/A)</f>
        <v>#N/A</v>
      </c>
      <c r="BG201" s="3" t="e">
        <f t="shared" ref="BG201:BG208" si="940">IF(OR(AND(COUNT(E201)=1, G201="x"), COUNT(E201)=0), NA(), $AK$9)</f>
        <v>#N/A</v>
      </c>
      <c r="BH201" s="3" t="e">
        <f t="shared" si="936"/>
        <v>#N/A</v>
      </c>
      <c r="BI201" s="3" t="e">
        <f t="shared" si="729"/>
        <v>#NUM!</v>
      </c>
      <c r="BJ201" s="44" t="str">
        <f t="shared" si="730"/>
        <v/>
      </c>
      <c r="BK201" s="52">
        <f t="shared" ref="BK201:BK208" si="941">IF(COUNT(E201)=0,2,IF(E201&gt;BJ201,1,IF(E201=BJ201,0,2)))</f>
        <v>2</v>
      </c>
      <c r="BL201" s="52" t="str">
        <f t="shared" ca="1" si="929"/>
        <v xml:space="preserve"> </v>
      </c>
      <c r="BM201" s="52" t="str">
        <f t="shared" ca="1" si="836"/>
        <v xml:space="preserve"> </v>
      </c>
      <c r="BN201" s="52" t="str">
        <f t="shared" ca="1" si="836"/>
        <v xml:space="preserve"> </v>
      </c>
      <c r="BO201" s="52" t="str">
        <f t="shared" ca="1" si="836"/>
        <v xml:space="preserve"> </v>
      </c>
      <c r="BP201" s="52" t="str">
        <f t="shared" ca="1" si="831"/>
        <v xml:space="preserve"> </v>
      </c>
      <c r="BQ201" s="52" t="str">
        <f t="shared" ca="1" si="831"/>
        <v xml:space="preserve"> </v>
      </c>
      <c r="BR201" s="52" t="e">
        <f t="shared" ref="BR201:BR208" ca="1" si="942">IF(SUM(BL201:BQ201)=0, NA(),E201)</f>
        <v>#N/A</v>
      </c>
      <c r="BS201" s="52"/>
      <c r="BT201" s="3" t="str">
        <f t="shared" ref="BT201:BT208" si="943">IF(COUNT(E201)=0,"", IF(E201&gt;=BJ201,1,""))</f>
        <v/>
      </c>
      <c r="BU201" s="3">
        <f t="shared" ref="BU201:BU208" si="944">IF(E201=BJ201,1,0)</f>
        <v>0</v>
      </c>
      <c r="BV201" s="3">
        <f t="shared" si="731"/>
        <v>1</v>
      </c>
      <c r="BW201" s="3">
        <f t="shared" si="914"/>
        <v>0</v>
      </c>
      <c r="BX201" s="3" t="str">
        <f t="shared" ref="BX201:BX208" ca="1" si="945">IF(AND(G201=" ",OFFSET(G201,-5,0)="x"), " ", IF(BW201&gt;5, 1, " "))</f>
        <v xml:space="preserve"> </v>
      </c>
      <c r="BY201" s="3" t="str">
        <f t="shared" ca="1" si="837"/>
        <v/>
      </c>
      <c r="BZ201" s="3" t="str">
        <f t="shared" ca="1" si="837"/>
        <v/>
      </c>
      <c r="CA201" s="3" t="str">
        <f t="shared" ca="1" si="837"/>
        <v/>
      </c>
      <c r="CB201" s="3" t="str">
        <f t="shared" ca="1" si="832"/>
        <v/>
      </c>
      <c r="CC201" s="3" t="str">
        <f t="shared" ca="1" si="832"/>
        <v/>
      </c>
      <c r="CD201" s="3" t="str">
        <f t="shared" ref="CD201:CD208" ca="1" si="946">IF(CE201="","",IF(CF201="","",IF(BV201=1,1,"")))</f>
        <v/>
      </c>
      <c r="CE201" s="3" t="str">
        <f t="shared" ref="CE201:CE208" ca="1" si="947">IF(SUM(CC201:CC202)=0,"",IF(E201&lt;BJ201,"",1))</f>
        <v/>
      </c>
      <c r="CF201" s="3" t="str">
        <f t="shared" ref="CF201:CF208" si="948">IF(BW202&lt;=BW201,"",IF(CE201="","",1))</f>
        <v/>
      </c>
      <c r="CG201" s="37" t="e">
        <f t="shared" ref="CG201:CG208" ca="1" si="949">IF(SUM(BX201:CD201)=0, NA(),E201)</f>
        <v>#N/A</v>
      </c>
      <c r="CH201" s="3" t="str">
        <f t="shared" ref="CH201:CH208" si="950">IF(COUNT(E201)=0,"", IF(E201&lt;=BJ201,1,""))</f>
        <v/>
      </c>
      <c r="CI201" s="3">
        <f t="shared" si="733"/>
        <v>0</v>
      </c>
      <c r="CJ201" s="3">
        <f t="shared" si="823"/>
        <v>1</v>
      </c>
      <c r="CK201" s="3">
        <f t="shared" si="915"/>
        <v>0</v>
      </c>
      <c r="CL201" s="3" t="str">
        <f t="shared" ref="CL201:CL208" ca="1" si="951">IF(AND(G201=" ",OFFSET(G201,-5,0)="x"), " ", IF(CK201&gt;5, 1, " "))</f>
        <v xml:space="preserve"> </v>
      </c>
      <c r="CM201" s="3" t="str">
        <f t="shared" ca="1" si="838"/>
        <v/>
      </c>
      <c r="CN201" s="3" t="str">
        <f t="shared" ca="1" si="838"/>
        <v/>
      </c>
      <c r="CO201" s="3" t="str">
        <f t="shared" ca="1" si="838"/>
        <v/>
      </c>
      <c r="CP201" s="3" t="str">
        <f t="shared" ca="1" si="833"/>
        <v/>
      </c>
      <c r="CQ201" s="3" t="str">
        <f t="shared" ca="1" si="833"/>
        <v/>
      </c>
      <c r="CR201" s="3" t="str">
        <f t="shared" ca="1" si="735"/>
        <v/>
      </c>
      <c r="CS201" s="3" t="str">
        <f t="shared" ref="CS201:CS208" ca="1" si="952">IF(SUM(CQ201:CQ202)=0,"",IF(E201&gt;BJ201,"",1))</f>
        <v/>
      </c>
      <c r="CT201" s="3" t="str">
        <f t="shared" si="736"/>
        <v/>
      </c>
      <c r="CU201" s="37" t="e">
        <f t="shared" ca="1" si="737"/>
        <v>#N/A</v>
      </c>
      <c r="CW201" s="3" t="str">
        <f t="shared" ca="1" si="916"/>
        <v/>
      </c>
      <c r="CX201" s="3">
        <f t="shared" ca="1" si="824"/>
        <v>0</v>
      </c>
      <c r="CY201" s="2">
        <f t="shared" ca="1" si="739"/>
        <v>0</v>
      </c>
      <c r="CZ201" s="3" t="str">
        <f t="shared" ref="CZ201:CZ208" ca="1" si="953">IF(CY201&gt;0,E201,"")</f>
        <v/>
      </c>
      <c r="DA201" s="3" t="str">
        <f t="shared" ref="DA201:DA208" ca="1" si="954">IF(E201=BJ201,1,IF(CZ201=E201,9,""))</f>
        <v/>
      </c>
      <c r="DB201" s="3" t="str">
        <f t="shared" ref="DB201:DB208" ca="1" si="955">IF(AND(OFFSET(CY201,1,0)=1,OFFSET(DA201,1,0)=1),E201,"")</f>
        <v/>
      </c>
      <c r="DC201" s="3" t="str">
        <f t="shared" ref="DC201:DC208" ca="1" si="956">IF(DA201=9,CZ201, "")</f>
        <v/>
      </c>
      <c r="DD201" s="37" t="e">
        <f t="shared" ref="DD201:DD208" ca="1" si="957">IF(DB201=E201,E201, IF(DC201="",#N/A,E201))</f>
        <v>#N/A</v>
      </c>
      <c r="DE201" s="3" t="str">
        <f t="shared" ca="1" si="917"/>
        <v/>
      </c>
      <c r="DF201" s="3">
        <f t="shared" ca="1" si="825"/>
        <v>0</v>
      </c>
      <c r="DG201" s="2">
        <f t="shared" ca="1" si="741"/>
        <v>0</v>
      </c>
      <c r="DH201" s="3" t="str">
        <f t="shared" ref="DH201:DH208" ca="1" si="958">IF(DG201&gt;0,E201,"")</f>
        <v/>
      </c>
      <c r="DI201" s="3" t="str">
        <f t="shared" ca="1" si="862"/>
        <v/>
      </c>
      <c r="DJ201" s="3" t="str">
        <f t="shared" ref="DJ201:DJ208" ca="1" si="959">IF(AND(OFFSET(DG201,1,0)=1,OFFSET(DI201,1,0)=1),E201,"")</f>
        <v/>
      </c>
      <c r="DK201" s="3" t="str">
        <f t="shared" ca="1" si="742"/>
        <v/>
      </c>
      <c r="DL201" s="37" t="e">
        <f t="shared" ref="DL201:DL208" ca="1" si="960">IF(DJ201=E201,E201, IF(DK201="",#N/A,E201))</f>
        <v>#N/A</v>
      </c>
      <c r="DN201" s="2" t="str">
        <f t="shared" ref="DN201:DN208" si="961">IF(AND(E201&gt;BJ201, COUNT(E201)=1), 1, IF(AND(E201=BJ201, COUNT(E201)=1), 0, IF(AND(E201&lt;BJ201, COUNT(E201)=1), -1, " ")))</f>
        <v xml:space="preserve"> </v>
      </c>
      <c r="DO201" s="3" t="str">
        <f t="shared" si="743"/>
        <v xml:space="preserve"> </v>
      </c>
      <c r="DP201" s="3" t="str">
        <f t="shared" si="744"/>
        <v xml:space="preserve"> </v>
      </c>
      <c r="DT201" s="37" t="e">
        <f t="shared" ref="DT201:DT208" si="962">IF($DS$9=1, E201, NA())</f>
        <v>#N/A</v>
      </c>
      <c r="DU201" s="7">
        <v>194</v>
      </c>
      <c r="DV201" s="7">
        <v>82</v>
      </c>
      <c r="DW201" s="7">
        <v>112</v>
      </c>
      <c r="DX201" s="7"/>
      <c r="DY201" s="7" t="e">
        <f t="shared" ref="DY201:DY208" si="963">LARGE(E$9:E$200, 2)</f>
        <v>#NUM!</v>
      </c>
      <c r="DZ201" s="7" t="e">
        <f t="shared" ref="DZ201:DZ208" si="964">SMALL(E$9:E$200,2)</f>
        <v>#NUM!</v>
      </c>
      <c r="EA201" s="7" t="e">
        <f t="shared" ref="EA201:EA208" si="965">IF(E201&gt;(DY201*1.5), E201, #N/A)</f>
        <v>#NUM!</v>
      </c>
      <c r="EB201" s="7" t="e">
        <f t="shared" si="918"/>
        <v>#NUM!</v>
      </c>
      <c r="EC201" s="3" t="e">
        <f t="shared" ref="EC201:EC208" si="966">IF(E201&gt;(DY201*1.5),E201,IF(E201&lt;(DZ201*0.5),E201,#N/A))</f>
        <v>#NUM!</v>
      </c>
      <c r="ED201" s="3" t="str">
        <f t="shared" si="746"/>
        <v/>
      </c>
      <c r="EE201" s="3" t="e">
        <f t="shared" si="747"/>
        <v>#DIV/0!</v>
      </c>
      <c r="EF201" s="3" t="str">
        <f t="shared" si="748"/>
        <v/>
      </c>
      <c r="EG201" s="3" t="str">
        <f t="shared" si="749"/>
        <v/>
      </c>
      <c r="EH201" s="3" t="str">
        <f t="shared" si="750"/>
        <v/>
      </c>
      <c r="EI201" s="3" t="str">
        <f t="shared" si="751"/>
        <v/>
      </c>
      <c r="EJ201" s="3" t="e">
        <f t="shared" si="752"/>
        <v>#DIV/0!</v>
      </c>
      <c r="EK201" s="3" t="e">
        <f t="shared" si="753"/>
        <v>#DIV/0!</v>
      </c>
      <c r="EL201" s="3" t="str">
        <f t="shared" si="754"/>
        <v/>
      </c>
      <c r="EM201" s="3" t="str">
        <f t="shared" si="755"/>
        <v/>
      </c>
      <c r="EN201" s="3" t="str">
        <f t="shared" si="756"/>
        <v/>
      </c>
      <c r="EO201" s="3" t="e">
        <f t="shared" si="757"/>
        <v>#DIV/0!</v>
      </c>
      <c r="EP201" s="3" t="e">
        <f t="shared" si="758"/>
        <v>#DIV/0!</v>
      </c>
      <c r="EQ201" s="3" t="str">
        <f t="shared" si="759"/>
        <v/>
      </c>
      <c r="ER201" s="3" t="str">
        <f t="shared" si="760"/>
        <v/>
      </c>
      <c r="ES201" s="3" t="e">
        <f t="shared" si="761"/>
        <v>#DIV/0!</v>
      </c>
      <c r="ET201" s="3" t="e">
        <f t="shared" si="762"/>
        <v>#DIV/0!</v>
      </c>
      <c r="EU201" s="3" t="str">
        <f t="shared" si="763"/>
        <v/>
      </c>
      <c r="EV201" s="3" t="e">
        <f t="shared" si="764"/>
        <v>#DIV/0!</v>
      </c>
      <c r="EW201" s="3" t="e">
        <f t="shared" si="765"/>
        <v>#DIV/0!</v>
      </c>
      <c r="EX201" s="3" t="e">
        <f t="shared" si="766"/>
        <v>#NUM!</v>
      </c>
      <c r="EZ201" s="40">
        <f t="shared" ref="EZ201:EZ208" si="967">AVERAGE(AJ$9:AJ$208)</f>
        <v>1</v>
      </c>
      <c r="FA201" s="9" t="e">
        <f t="shared" ref="FA201:FA208" si="968">AVERAGE(AL$9:AL$208)</f>
        <v>#NUM!</v>
      </c>
      <c r="FB201" s="9" t="e">
        <f t="shared" ref="FB201:FB208" si="969">IF(G201="x",EZ201, #N/A)</f>
        <v>#N/A</v>
      </c>
      <c r="FC201" s="9" t="e">
        <f t="shared" ref="FC201:FC208" si="970">IF(OR(AND(COUNT(E201)=1, G201="x"), COUNT(E201)=0), NA(), $FB$9)</f>
        <v>#N/A</v>
      </c>
      <c r="FD201" s="9" t="e">
        <f t="shared" ref="FD201:FD208" si="971">IF(E201=" ", #N/A, IF(G201=" ", FA201,#N/A))</f>
        <v>#N/A</v>
      </c>
      <c r="FE201" s="3" t="e">
        <f t="shared" si="767"/>
        <v>#NUM!</v>
      </c>
      <c r="FG201" s="3" t="str">
        <f t="shared" si="768"/>
        <v/>
      </c>
      <c r="FH201" s="3" t="e">
        <f t="shared" si="769"/>
        <v>#DIV/0!</v>
      </c>
      <c r="FI201" s="3" t="str">
        <f t="shared" si="770"/>
        <v/>
      </c>
      <c r="FJ201" s="3" t="str">
        <f t="shared" si="771"/>
        <v/>
      </c>
      <c r="FK201" s="3" t="str">
        <f t="shared" si="772"/>
        <v/>
      </c>
      <c r="FL201" s="3" t="str">
        <f t="shared" si="773"/>
        <v/>
      </c>
      <c r="FM201" s="3" t="e">
        <f t="shared" si="774"/>
        <v>#DIV/0!</v>
      </c>
      <c r="FN201" s="3" t="e">
        <f t="shared" si="775"/>
        <v>#DIV/0!</v>
      </c>
      <c r="FO201" s="3" t="str">
        <f t="shared" si="776"/>
        <v/>
      </c>
      <c r="FP201" s="3" t="str">
        <f t="shared" si="777"/>
        <v/>
      </c>
      <c r="FQ201" s="3" t="str">
        <f t="shared" si="778"/>
        <v/>
      </c>
      <c r="FR201" s="3" t="e">
        <f t="shared" si="779"/>
        <v>#DIV/0!</v>
      </c>
      <c r="FS201" s="3" t="e">
        <f t="shared" si="780"/>
        <v>#DIV/0!</v>
      </c>
      <c r="FT201" s="3" t="str">
        <f t="shared" si="781"/>
        <v/>
      </c>
      <c r="FU201" s="3" t="str">
        <f t="shared" si="782"/>
        <v/>
      </c>
      <c r="FV201" s="3" t="e">
        <f t="shared" si="783"/>
        <v>#DIV/0!</v>
      </c>
      <c r="FW201" s="3" t="e">
        <f t="shared" si="784"/>
        <v>#DIV/0!</v>
      </c>
      <c r="FX201" s="3" t="str">
        <f t="shared" si="785"/>
        <v/>
      </c>
      <c r="FY201" s="3" t="e">
        <f t="shared" si="786"/>
        <v>#DIV/0!</v>
      </c>
      <c r="FZ201" s="3" t="e">
        <f t="shared" si="787"/>
        <v>#DIV/0!</v>
      </c>
      <c r="GA201" s="3" t="e">
        <f t="shared" si="788"/>
        <v>#NUM!</v>
      </c>
      <c r="GB201" s="3" t="str">
        <f t="shared" si="789"/>
        <v/>
      </c>
      <c r="GC201" s="3" t="str">
        <f t="shared" si="790"/>
        <v/>
      </c>
      <c r="GD201" s="3" t="str">
        <f t="shared" si="791"/>
        <v/>
      </c>
      <c r="GE201" s="3" t="str">
        <f t="shared" si="792"/>
        <v/>
      </c>
      <c r="GF201" s="3" t="str">
        <f t="shared" si="793"/>
        <v/>
      </c>
      <c r="GG201" s="3" t="str">
        <f t="shared" si="794"/>
        <v/>
      </c>
      <c r="GI201" s="9" t="str">
        <f t="shared" si="826"/>
        <v/>
      </c>
      <c r="GJ201" s="9" t="str">
        <f t="shared" si="919"/>
        <v/>
      </c>
      <c r="GK201" s="9" t="str">
        <f t="shared" si="920"/>
        <v/>
      </c>
      <c r="GL201" s="41" t="e">
        <f t="shared" si="797"/>
        <v>#DIV/0!</v>
      </c>
      <c r="GM201" s="41" t="e">
        <f t="shared" si="798"/>
        <v>#DIV/0!</v>
      </c>
      <c r="GN201" s="41" t="e">
        <f t="shared" ref="GN201:GN208" si="972">IF(G201="x",GL201, #N/A)</f>
        <v>#N/A</v>
      </c>
      <c r="GO201" s="41" t="e">
        <f t="shared" ref="GO201:GO208" si="973">IF(E201=" ", #N/A, IF(G201=" ", GM201,#N/A))</f>
        <v>#N/A</v>
      </c>
      <c r="GP201" s="3" t="e">
        <f t="shared" si="799"/>
        <v>#NUM!</v>
      </c>
      <c r="GQ201" s="55" t="e">
        <f t="shared" ref="GQ201:GQ208" si="974">MAX(FE201-(3*(GP201/1.128)),0)</f>
        <v>#NUM!</v>
      </c>
      <c r="GR201" s="55" t="e">
        <f t="shared" ref="GR201:GR208" si="975">(FE201+(3*(GP201/1.128)))</f>
        <v>#NUM!</v>
      </c>
      <c r="GS201" s="3" t="e">
        <f t="shared" ref="GS201:GS208" si="976">($FE201+(2*($GP201/1.128)))</f>
        <v>#NUM!</v>
      </c>
      <c r="GT201" s="3" t="e">
        <f t="shared" ref="GT201:GT208" si="977">MAX($FE201-(2*($GP201/1.128)),0)</f>
        <v>#NUM!</v>
      </c>
      <c r="GU201" s="3" t="e">
        <f t="shared" ref="GU201:GU208" si="978">($FE201+(1*($GP201/1.128)))</f>
        <v>#NUM!</v>
      </c>
      <c r="GV201" s="3" t="e">
        <f t="shared" ref="GV201:GV208" si="979">MAX($FE201-(1*($GP201/1.128)),0)</f>
        <v>#NUM!</v>
      </c>
      <c r="GX201" s="37" t="e">
        <f t="shared" ref="GX201:GX208" si="980">IF(OR(E201&gt;GR201, E201&lt;GQ201),E201,NA())</f>
        <v>#NUM!</v>
      </c>
      <c r="GZ201" s="3" t="e">
        <f t="shared" ref="GZ201:GZ208" si="981">IF(OR(AND(COUNT(E201)=1, E201&gt;GS201, E201&lt;GR201), AND(COUNT(E201)=1, E201&lt;GT201, E201&gt;GQ201)),1,"")</f>
        <v>#NUM!</v>
      </c>
      <c r="HA201" s="3" t="e">
        <f t="shared" ca="1" si="924"/>
        <v>#NUM!</v>
      </c>
      <c r="HB201" s="2" t="e">
        <f t="shared" ca="1" si="830"/>
        <v>#NUM!</v>
      </c>
      <c r="HC201" s="2" t="e">
        <f t="shared" ca="1" si="834"/>
        <v>#NUM!</v>
      </c>
      <c r="HD201" s="39" t="e">
        <f t="shared" ca="1" si="800"/>
        <v>#NUM!</v>
      </c>
      <c r="HF201" s="3" t="str">
        <f t="shared" ref="HF201:HF208" si="982">IF(COUNT(E201)=0,"", IF(E201&gt;FE201,1,""))</f>
        <v/>
      </c>
      <c r="HG201" s="3" t="str">
        <f t="shared" ref="HG201:HG208" si="983">IF(COUNT(E201)=0,"", IF(E201&lt;FE201,1,""))</f>
        <v/>
      </c>
      <c r="HH201" s="3" t="str">
        <f t="shared" ca="1" si="930"/>
        <v xml:space="preserve"> </v>
      </c>
      <c r="HI201" s="3" t="str">
        <f t="shared" ca="1" si="844"/>
        <v/>
      </c>
      <c r="HJ201" s="3" t="str">
        <f t="shared" ca="1" si="844"/>
        <v/>
      </c>
      <c r="HK201" s="3" t="str">
        <f t="shared" ca="1" si="844"/>
        <v/>
      </c>
      <c r="HL201" s="3" t="str">
        <f t="shared" ca="1" si="839"/>
        <v/>
      </c>
      <c r="HM201" s="3" t="str">
        <f t="shared" ca="1" si="839"/>
        <v/>
      </c>
      <c r="HN201" s="3" t="str">
        <f t="shared" ca="1" si="839"/>
        <v/>
      </c>
      <c r="HO201" s="3" t="str">
        <f t="shared" ca="1" si="839"/>
        <v/>
      </c>
      <c r="HP201" s="37" t="e">
        <f t="shared" ref="HP201:HP208" ca="1" si="984">IF(SUM(HH201:HO201)=0,NA(),E201)</f>
        <v>#N/A</v>
      </c>
      <c r="HQ201" s="3" t="str">
        <f t="shared" ca="1" si="931"/>
        <v xml:space="preserve"> </v>
      </c>
      <c r="HR201" s="3" t="str">
        <f t="shared" ca="1" si="846"/>
        <v/>
      </c>
      <c r="HS201" s="3" t="str">
        <f t="shared" ca="1" si="846"/>
        <v/>
      </c>
      <c r="HT201" s="3" t="str">
        <f t="shared" ca="1" si="846"/>
        <v/>
      </c>
      <c r="HU201" s="3" t="str">
        <f t="shared" ca="1" si="840"/>
        <v/>
      </c>
      <c r="HV201" s="3" t="str">
        <f t="shared" ca="1" si="840"/>
        <v/>
      </c>
      <c r="HW201" s="3" t="str">
        <f t="shared" ca="1" si="840"/>
        <v/>
      </c>
      <c r="HX201" s="3" t="str">
        <f t="shared" ca="1" si="840"/>
        <v/>
      </c>
      <c r="HY201" s="37" t="e">
        <f t="shared" ref="HY201:HY208" ca="1" si="985">IF(SUM(HQ201:HX201)=0,NA(),E201)</f>
        <v>#N/A</v>
      </c>
      <c r="IA201" s="3" t="e">
        <f t="shared" ca="1" si="921"/>
        <v>#NUM!</v>
      </c>
      <c r="IB201" s="3" t="e">
        <f t="shared" ca="1" si="828"/>
        <v>#NUM!</v>
      </c>
      <c r="IC201" s="2" t="e">
        <f t="shared" ca="1" si="802"/>
        <v>#NUM!</v>
      </c>
      <c r="ID201" s="37" t="e">
        <f t="shared" ref="ID201:ID208" ca="1" si="986">IF(IC201&gt;0,E201,NA())</f>
        <v>#NUM!</v>
      </c>
      <c r="IE201" s="3" t="e">
        <f t="shared" ca="1" si="922"/>
        <v>#NUM!</v>
      </c>
      <c r="IF201" s="3" t="e">
        <f t="shared" ca="1" si="923"/>
        <v>#NUM!</v>
      </c>
      <c r="IG201" s="2" t="e">
        <f t="shared" ca="1" si="805"/>
        <v>#NUM!</v>
      </c>
      <c r="IH201" s="37" t="e">
        <f t="shared" ref="IH201:IH208" ca="1" si="987">IF(IG201&gt;0,E201,NA())</f>
        <v>#NUM!</v>
      </c>
      <c r="II201" s="3" t="e">
        <f t="shared" si="806"/>
        <v>#N/A</v>
      </c>
      <c r="IJ201" s="3" t="e">
        <f t="shared" si="807"/>
        <v>#N/A</v>
      </c>
      <c r="IK201" s="3" t="e">
        <f t="shared" ca="1" si="934"/>
        <v>#N/A</v>
      </c>
      <c r="IL201" s="3" t="e">
        <f t="shared" ca="1" si="858"/>
        <v>#N/A</v>
      </c>
      <c r="IM201" s="3" t="e">
        <f t="shared" ca="1" si="858"/>
        <v>#N/A</v>
      </c>
      <c r="IN201" s="3" t="e">
        <f t="shared" ca="1" si="858"/>
        <v>#N/A</v>
      </c>
      <c r="IO201" s="3" t="e">
        <f t="shared" ca="1" si="851"/>
        <v>#N/A</v>
      </c>
      <c r="IP201" s="3" t="e">
        <f t="shared" ca="1" si="851"/>
        <v>#N/A</v>
      </c>
      <c r="IQ201" s="3" t="e">
        <f t="shared" ca="1" si="851"/>
        <v>#N/A</v>
      </c>
      <c r="IR201" s="3" t="e">
        <f t="shared" ca="1" si="851"/>
        <v>#N/A</v>
      </c>
      <c r="IS201" s="3" t="str">
        <f t="shared" si="852"/>
        <v/>
      </c>
      <c r="IT201" s="3" t="str">
        <f t="shared" si="852"/>
        <v/>
      </c>
      <c r="IU201" s="3" t="str">
        <f t="shared" si="852"/>
        <v/>
      </c>
      <c r="IV201" s="3" t="str">
        <f t="shared" si="852"/>
        <v/>
      </c>
      <c r="IW201" s="3" t="str">
        <f t="shared" si="853"/>
        <v/>
      </c>
      <c r="IX201" s="3" t="str">
        <f t="shared" si="853"/>
        <v/>
      </c>
      <c r="IY201" s="3" t="str">
        <f t="shared" si="853"/>
        <v/>
      </c>
      <c r="IZ201" s="37" t="e">
        <f t="shared" ref="IZ201:IZ208" ca="1" si="988">IF(SUM(IK201:IY201)=0, NA(), E201)</f>
        <v>#N/A</v>
      </c>
      <c r="JB201" s="3" t="str">
        <f t="shared" si="808"/>
        <v/>
      </c>
      <c r="JC201" s="55" t="e">
        <f t="shared" ref="JC201:JC208" si="989">GP201</f>
        <v>#NUM!</v>
      </c>
      <c r="JD201" s="41" t="e">
        <f t="shared" si="809"/>
        <v>#NUM!</v>
      </c>
      <c r="JE201" s="41" t="e">
        <f t="shared" si="810"/>
        <v>#NUM!</v>
      </c>
      <c r="JF201" s="3" t="e">
        <f t="shared" si="811"/>
        <v>#NUM!</v>
      </c>
      <c r="JG201" s="41" t="e">
        <f t="shared" si="812"/>
        <v>#NUM!</v>
      </c>
      <c r="JH201" s="41" t="e">
        <f t="shared" si="813"/>
        <v>#NUM!</v>
      </c>
      <c r="JJ201" s="37" t="e">
        <f t="shared" si="814"/>
        <v>#NUM!</v>
      </c>
      <c r="JL201" s="3" t="e">
        <f t="shared" si="815"/>
        <v>#NUM!</v>
      </c>
      <c r="JM201" s="3" t="e">
        <f t="shared" ca="1" si="925"/>
        <v>#NUM!</v>
      </c>
      <c r="JP201" s="37" t="e">
        <f t="shared" ca="1" si="816"/>
        <v>#NUM!</v>
      </c>
      <c r="JR201" s="37" t="str">
        <f t="shared" si="817"/>
        <v/>
      </c>
      <c r="JS201" s="3" t="str">
        <f t="shared" si="818"/>
        <v/>
      </c>
      <c r="JT201" s="3" t="str">
        <f t="shared" ca="1" si="932"/>
        <v xml:space="preserve"> </v>
      </c>
      <c r="JU201" s="3" t="str">
        <f t="shared" ca="1" si="848"/>
        <v/>
      </c>
      <c r="JV201" s="3" t="str">
        <f t="shared" ca="1" si="848"/>
        <v/>
      </c>
      <c r="JW201" s="3" t="str">
        <f t="shared" ca="1" si="848"/>
        <v/>
      </c>
      <c r="JX201" s="3" t="str">
        <f t="shared" ca="1" si="841"/>
        <v/>
      </c>
      <c r="JY201" s="3" t="str">
        <f t="shared" ca="1" si="841"/>
        <v/>
      </c>
      <c r="JZ201" s="3" t="str">
        <f t="shared" ca="1" si="841"/>
        <v/>
      </c>
      <c r="KA201" s="3" t="str">
        <f t="shared" ca="1" si="841"/>
        <v/>
      </c>
      <c r="KB201" s="3" t="e">
        <f t="shared" ca="1" si="819"/>
        <v>#N/A</v>
      </c>
      <c r="KC201" s="3" t="str">
        <f t="shared" ca="1" si="933"/>
        <v xml:space="preserve"> </v>
      </c>
      <c r="KD201" s="3" t="str">
        <f t="shared" ca="1" si="850"/>
        <v/>
      </c>
      <c r="KE201" s="3" t="str">
        <f t="shared" ca="1" si="850"/>
        <v/>
      </c>
      <c r="KF201" s="3" t="str">
        <f t="shared" ca="1" si="850"/>
        <v/>
      </c>
      <c r="KG201" s="3" t="str">
        <f t="shared" ca="1" si="842"/>
        <v/>
      </c>
      <c r="KH201" s="3" t="str">
        <f t="shared" ca="1" si="842"/>
        <v/>
      </c>
      <c r="KI201" s="3" t="str">
        <f t="shared" ca="1" si="842"/>
        <v/>
      </c>
      <c r="KJ201" s="3" t="str">
        <f t="shared" ca="1" si="842"/>
        <v/>
      </c>
      <c r="KK201" s="3" t="e">
        <f t="shared" ca="1" si="820"/>
        <v>#N/A</v>
      </c>
      <c r="KU201" s="3" t="e">
        <f t="shared" si="821"/>
        <v>#NUM!</v>
      </c>
      <c r="KV201" s="3" t="e">
        <f t="shared" si="822"/>
        <v>#NUM!</v>
      </c>
      <c r="KW201" s="3" t="e">
        <f t="shared" ca="1" si="935"/>
        <v>#NUM!</v>
      </c>
      <c r="KX201" s="3" t="e">
        <f t="shared" ca="1" si="860"/>
        <v>#NUM!</v>
      </c>
      <c r="KY201" s="3" t="e">
        <f t="shared" ca="1" si="860"/>
        <v>#NUM!</v>
      </c>
      <c r="KZ201" s="3" t="e">
        <f t="shared" ca="1" si="860"/>
        <v>#NUM!</v>
      </c>
      <c r="LA201" s="3" t="e">
        <f t="shared" ca="1" si="854"/>
        <v>#NUM!</v>
      </c>
      <c r="LB201" s="3" t="e">
        <f t="shared" ca="1" si="854"/>
        <v>#NUM!</v>
      </c>
      <c r="LC201" s="3" t="e">
        <f t="shared" ca="1" si="854"/>
        <v>#NUM!</v>
      </c>
      <c r="LD201" s="3" t="e">
        <f t="shared" ca="1" si="854"/>
        <v>#NUM!</v>
      </c>
      <c r="LE201" s="3" t="str">
        <f t="shared" si="855"/>
        <v/>
      </c>
      <c r="LF201" s="3" t="str">
        <f t="shared" si="855"/>
        <v/>
      </c>
      <c r="LG201" s="3" t="str">
        <f t="shared" si="855"/>
        <v/>
      </c>
      <c r="LH201" s="3" t="str">
        <f t="shared" si="855"/>
        <v/>
      </c>
      <c r="LI201" s="3" t="str">
        <f t="shared" si="856"/>
        <v/>
      </c>
      <c r="LJ201" s="3" t="str">
        <f t="shared" si="856"/>
        <v/>
      </c>
      <c r="LK201" s="3" t="str">
        <f t="shared" si="856"/>
        <v/>
      </c>
      <c r="LL201" s="37" t="e">
        <f t="shared" ref="LL201:LL208" ca="1" si="990">IF(SUM(KW201:LK201)=0, NA(), JB201)</f>
        <v>#NUM!</v>
      </c>
    </row>
    <row r="202" spans="1:324" s="3" customFormat="1">
      <c r="A202" s="42" t="e">
        <f>IF(D202="","",Data!C210)</f>
        <v>#N/A</v>
      </c>
      <c r="B202" s="5" t="e">
        <f>IF(D202="","",Data!B210)</f>
        <v>#N/A</v>
      </c>
      <c r="C202" s="3">
        <v>194</v>
      </c>
      <c r="D202" s="3" t="e">
        <f>IF(Data!C210="", NA(), Data!C210)</f>
        <v>#N/A</v>
      </c>
      <c r="E202" s="3" t="str">
        <f>IF(Data!C210="", " ", Data!D210)</f>
        <v xml:space="preserve"> </v>
      </c>
      <c r="F202" s="3" t="str">
        <f>IF(E202=" "," ",Data!F$26)</f>
        <v xml:space="preserve"> </v>
      </c>
      <c r="G202" s="3" t="str">
        <f>IF($C202&lt;Data!$F$37,"x"," ")</f>
        <v xml:space="preserve"> </v>
      </c>
      <c r="H202" s="3" t="e">
        <f>IF(I202="",#REF!,I202)</f>
        <v>#N/A</v>
      </c>
      <c r="I202" s="2" t="e">
        <f t="shared" ref="I202:I208" si="991">IF(B202&lt;&gt;C202,"",IF(AC202="","",AC202))</f>
        <v>#N/A</v>
      </c>
      <c r="J202" s="3" t="str">
        <f>IF(AND(Data!$F$37&lt;&gt;""),IF(AD202=$E202,1,""))</f>
        <v/>
      </c>
      <c r="K202" s="3">
        <f>IF(AND(Data!$F$40&lt;&gt;""),IF(AE202=$E202,2,""))</f>
        <v>2</v>
      </c>
      <c r="L202" s="3" t="str">
        <f>IF(AND(Data!$F$43&lt;&gt;""),IF(AF202=$E202,3,""))</f>
        <v/>
      </c>
      <c r="M202" s="3" t="str">
        <f>IF(AND(Data!$F$46&lt;&gt;""),IF(AG202=$E202,4,""))</f>
        <v/>
      </c>
      <c r="N202" s="3" t="str">
        <f>IF(AND(Data!$F$49&lt;&gt;""),IF(AH202=$E202,5,""))</f>
        <v/>
      </c>
      <c r="O202" s="3" t="str">
        <f>IF(AND(Calc!$LQ$3&lt;&gt;""),IF(AI202=$E202,6,""))</f>
        <v/>
      </c>
      <c r="P202" s="3">
        <f t="shared" ref="P202:P208" si="992">IF(J202&lt;&gt;"",J202, K202)</f>
        <v>2</v>
      </c>
      <c r="Q202" s="3">
        <f t="shared" ref="Q202:Q208" si="993">IF(K202&lt;&gt;"",K202, L202)</f>
        <v>2</v>
      </c>
      <c r="R202" s="3" t="str">
        <f t="shared" ref="R202:R208" si="994">IF(L202&lt;&gt;"",L202, M202)</f>
        <v/>
      </c>
      <c r="S202" s="3" t="str">
        <f t="shared" ref="S202:S208" si="995">IF(M202&lt;&gt;"",M202, N202)</f>
        <v/>
      </c>
      <c r="T202" s="3" t="str">
        <f t="shared" ref="T202:T208" si="996">IF(N202&lt;&gt;"",N202, O202)</f>
        <v/>
      </c>
      <c r="U202" s="3">
        <f t="shared" ref="U202:U208" si="997">IF(P202&lt;&gt;"",P202, Q202)</f>
        <v>2</v>
      </c>
      <c r="V202" s="3">
        <f t="shared" ref="V202:V208" si="998">IF(Q202&lt;&gt;"",Q202, R202)</f>
        <v>2</v>
      </c>
      <c r="W202" s="3" t="str">
        <f t="shared" ref="W202:W208" si="999">IF(R202&lt;&gt;"",R202, S202)</f>
        <v/>
      </c>
      <c r="X202" s="3" t="str">
        <f t="shared" ref="X202:X208" si="1000">IF(S202&lt;&gt;"",S202, T202)</f>
        <v/>
      </c>
      <c r="Y202" s="3">
        <f t="shared" ref="Y202:Y208" si="1001">IF(U202&lt;&gt;"",U202, V202)</f>
        <v>2</v>
      </c>
      <c r="Z202" s="3">
        <f t="shared" ref="Z202:Z208" si="1002">IF(V202&lt;&gt;"",V202, W202)</f>
        <v>2</v>
      </c>
      <c r="AA202" s="3" t="str">
        <f t="shared" ref="AA202:AA208" si="1003">IF(W202&lt;&gt;"",W202, X202)</f>
        <v/>
      </c>
      <c r="AB202" s="3">
        <f t="shared" ref="AB202:AB208" si="1004">IF(Y202&lt;&gt;"",Y202, Z202)</f>
        <v>2</v>
      </c>
      <c r="AC202" s="49">
        <f t="shared" ref="AC202:AC208" si="1005">IF(AB202&lt;&gt;"",AB202, AA202)</f>
        <v>2</v>
      </c>
      <c r="AD202" s="3" t="str">
        <f>IF($C202&lt;Data!$F$37,E202,"")</f>
        <v/>
      </c>
      <c r="AE202" s="3" t="str">
        <f>IF(AND($C202&gt;=Data!$F$37),IF($C202&lt;Data!$F$40,E202,""))</f>
        <v xml:space="preserve"> </v>
      </c>
      <c r="AF202" s="3" t="b">
        <f>IF(AND($C202&gt;=Data!$F$40),IF($C202&lt;Data!$F$43,E202,""))</f>
        <v>0</v>
      </c>
      <c r="AG202" s="3" t="b">
        <f>IF(AND($C202&gt;=Data!$F$43),IF($C202&lt;Data!$F$46,E202,""))</f>
        <v>0</v>
      </c>
      <c r="AH202" s="3" t="b">
        <f>IF(AND($C202&gt;=Data!$F$46),IF($C202&lt;Data!$F$49,E202,""))</f>
        <v>0</v>
      </c>
      <c r="AI202" s="3" t="b">
        <f>IF(AND($C202&gt;=Data!$F$49),IF($C202&lt;=Calc!$LQ$3,E202,""))</f>
        <v>0</v>
      </c>
      <c r="AJ202" s="3" t="str">
        <f t="shared" si="937"/>
        <v xml:space="preserve"> </v>
      </c>
      <c r="AK202" s="3" t="str">
        <f t="shared" si="938"/>
        <v/>
      </c>
      <c r="AL202" s="3" t="e">
        <f t="shared" ref="AL202:AL208" si="1006">IF($AC202=2,(MEDIAN(AE$9:AE$208)),"")</f>
        <v>#NUM!</v>
      </c>
      <c r="AM202" s="3" t="str">
        <f t="shared" ref="AM202:AM208" si="1007">IF($AC202=3,(MEDIAN(AF$9:AF$208)),"")</f>
        <v/>
      </c>
      <c r="AN202" s="3" t="str">
        <f t="shared" ref="AN202:AN208" si="1008">IF($AC202=4,(MEDIAN(AG$9:AG$208)),"")</f>
        <v/>
      </c>
      <c r="AO202" s="3" t="str">
        <f t="shared" ref="AO202:AO208" si="1009">IF($AC202=5,(MEDIAN(AH$9:AH$208)),"")</f>
        <v/>
      </c>
      <c r="AP202" s="3" t="str">
        <f t="shared" ref="AP202:AP208" si="1010">IF($AC202=6,(MEDIAN(AI$9:AI$208)),"")</f>
        <v/>
      </c>
      <c r="AQ202" s="3" t="e">
        <f t="shared" si="926"/>
        <v>#NUM!</v>
      </c>
      <c r="AR202" s="3" t="e">
        <f t="shared" si="927"/>
        <v>#NUM!</v>
      </c>
      <c r="AS202" s="3" t="str">
        <f t="shared" si="928"/>
        <v/>
      </c>
      <c r="AT202" s="3" t="str">
        <f t="shared" ref="AT202:AT208" si="1011">IF(AN202&lt;&gt;"",AN202,AO202)</f>
        <v/>
      </c>
      <c r="AU202" s="3" t="str">
        <f t="shared" ref="AU202:AU208" si="1012">IF(AO202&lt;&gt;"",AO202,AP202)</f>
        <v/>
      </c>
      <c r="AV202" s="3" t="e">
        <f t="shared" ref="AV202:AV208" si="1013">IF(AQ202&lt;&gt;"",AQ202,AR202)</f>
        <v>#NUM!</v>
      </c>
      <c r="AW202" s="3" t="e">
        <f t="shared" ref="AW202:AW208" si="1014">IF(AR202&lt;&gt;"",AR202,AS202)</f>
        <v>#NUM!</v>
      </c>
      <c r="AX202" s="3" t="str">
        <f t="shared" ref="AX202:AX208" si="1015">IF(AS202&lt;&gt;"",AS202,AT202)</f>
        <v/>
      </c>
      <c r="AY202" s="3" t="str">
        <f t="shared" ref="AY202:AY208" si="1016">IF(AT202&lt;&gt;"",AT202,AU202)</f>
        <v/>
      </c>
      <c r="AZ202" s="3" t="e">
        <f t="shared" ref="AZ202:AZ208" si="1017">IF(AV202&lt;&gt;"",AV202,AW202)</f>
        <v>#NUM!</v>
      </c>
      <c r="BA202" s="3" t="e">
        <f t="shared" ref="BA202:BA208" si="1018">IF(AW202&lt;&gt;"",AW202,AX202)</f>
        <v>#NUM!</v>
      </c>
      <c r="BB202" s="3" t="str">
        <f t="shared" ref="BB202:BB208" si="1019">IF(AX202&lt;&gt;"",AX202,AY202)</f>
        <v/>
      </c>
      <c r="BC202" s="3" t="e">
        <f t="shared" ref="BC202:BC208" si="1020">IF(AZ202&lt;&gt;"",AZ202,BA202)</f>
        <v>#NUM!</v>
      </c>
      <c r="BD202" s="3" t="e">
        <f t="shared" ref="BD202:BD208" si="1021">IF(BA202&lt;&gt;"",BA202,BB202)</f>
        <v>#NUM!</v>
      </c>
      <c r="BE202" s="3" t="e">
        <f t="shared" ref="BE202:BE208" si="1022">IF($BC202&lt;&gt;"",$BC202,$BD202)</f>
        <v>#NUM!</v>
      </c>
      <c r="BF202" s="9" t="e">
        <f t="shared" si="939"/>
        <v>#N/A</v>
      </c>
      <c r="BG202" s="3" t="e">
        <f t="shared" si="940"/>
        <v>#N/A</v>
      </c>
      <c r="BH202" s="3" t="e">
        <f t="shared" si="936"/>
        <v>#N/A</v>
      </c>
      <c r="BI202" s="3" t="e">
        <f t="shared" ref="BI202:BI208" si="1023">IF($BC202&lt;&gt;"",$BC202,$BD202)</f>
        <v>#NUM!</v>
      </c>
      <c r="BJ202" s="44" t="str">
        <f t="shared" ref="BJ202:BJ208" si="1024">IF(E202&lt;&gt; " ", BI202, "")</f>
        <v/>
      </c>
      <c r="BK202" s="52">
        <f t="shared" si="941"/>
        <v>2</v>
      </c>
      <c r="BL202" s="52" t="str">
        <f t="shared" ca="1" si="929"/>
        <v xml:space="preserve"> </v>
      </c>
      <c r="BM202" s="52" t="str">
        <f t="shared" ca="1" si="836"/>
        <v xml:space="preserve"> </v>
      </c>
      <c r="BN202" s="52" t="str">
        <f t="shared" ca="1" si="836"/>
        <v xml:space="preserve"> </v>
      </c>
      <c r="BO202" s="52" t="str">
        <f t="shared" ca="1" si="836"/>
        <v xml:space="preserve"> </v>
      </c>
      <c r="BP202" s="52" t="str">
        <f t="shared" ca="1" si="831"/>
        <v xml:space="preserve"> </v>
      </c>
      <c r="BQ202" s="52" t="str">
        <f t="shared" ca="1" si="831"/>
        <v xml:space="preserve"> </v>
      </c>
      <c r="BR202" s="52" t="e">
        <f t="shared" ca="1" si="942"/>
        <v>#N/A</v>
      </c>
      <c r="BS202" s="52"/>
      <c r="BT202" s="3" t="str">
        <f t="shared" si="943"/>
        <v/>
      </c>
      <c r="BU202" s="3">
        <f t="shared" si="944"/>
        <v>0</v>
      </c>
      <c r="BV202" s="3">
        <f t="shared" ref="BV202:BV208" si="1025">IF(BJ202=BJ203, 1, 0)</f>
        <v>1</v>
      </c>
      <c r="BW202" s="3">
        <f t="shared" ref="BW202:BW208" si="1026">IF(BT202=1, ((BT202+BW201)-BU202), 0)</f>
        <v>0</v>
      </c>
      <c r="BX202" s="3" t="str">
        <f t="shared" ca="1" si="945"/>
        <v xml:space="preserve"> </v>
      </c>
      <c r="BY202" s="3" t="str">
        <f t="shared" ca="1" si="837"/>
        <v/>
      </c>
      <c r="BZ202" s="3" t="str">
        <f t="shared" ca="1" si="837"/>
        <v/>
      </c>
      <c r="CA202" s="3" t="str">
        <f t="shared" ca="1" si="837"/>
        <v/>
      </c>
      <c r="CB202" s="3" t="str">
        <f t="shared" ca="1" si="832"/>
        <v/>
      </c>
      <c r="CC202" s="3" t="str">
        <f t="shared" ca="1" si="832"/>
        <v/>
      </c>
      <c r="CD202" s="3" t="str">
        <f t="shared" ca="1" si="946"/>
        <v/>
      </c>
      <c r="CE202" s="3" t="str">
        <f t="shared" ca="1" si="947"/>
        <v/>
      </c>
      <c r="CF202" s="3" t="str">
        <f t="shared" si="948"/>
        <v/>
      </c>
      <c r="CG202" s="37" t="e">
        <f t="shared" ca="1" si="949"/>
        <v>#N/A</v>
      </c>
      <c r="CH202" s="3" t="str">
        <f t="shared" si="950"/>
        <v/>
      </c>
      <c r="CI202" s="3">
        <f t="shared" ref="CI202:CI208" si="1027">IF(E202=BJ202,1,0)</f>
        <v>0</v>
      </c>
      <c r="CJ202" s="3">
        <f t="shared" si="823"/>
        <v>1</v>
      </c>
      <c r="CK202" s="3">
        <f t="shared" ref="CK202:CK208" si="1028">IF(CH202=1, ((CH202+CK201)-BU202), 0)</f>
        <v>0</v>
      </c>
      <c r="CL202" s="3" t="str">
        <f t="shared" ca="1" si="951"/>
        <v xml:space="preserve"> </v>
      </c>
      <c r="CM202" s="3" t="str">
        <f t="shared" ca="1" si="838"/>
        <v/>
      </c>
      <c r="CN202" s="3" t="str">
        <f t="shared" ca="1" si="838"/>
        <v/>
      </c>
      <c r="CO202" s="3" t="str">
        <f t="shared" ca="1" si="838"/>
        <v/>
      </c>
      <c r="CP202" s="3" t="str">
        <f t="shared" ca="1" si="833"/>
        <v/>
      </c>
      <c r="CQ202" s="3" t="str">
        <f t="shared" ca="1" si="833"/>
        <v/>
      </c>
      <c r="CR202" s="3" t="str">
        <f t="shared" ref="CR202:CR208" ca="1" si="1029">IF(CS202="","",IF(CT202="","",IF(CJ202=1,1,"")))</f>
        <v/>
      </c>
      <c r="CS202" s="3" t="str">
        <f t="shared" ca="1" si="952"/>
        <v/>
      </c>
      <c r="CT202" s="3" t="str">
        <f t="shared" ref="CT202:CT208" si="1030">IF(CK203&lt;=CK202,"",IF(CS202="","",1))</f>
        <v/>
      </c>
      <c r="CU202" s="37" t="e">
        <f t="shared" ref="CU202:CU208" ca="1" si="1031">IF(SUM(CL202:CQ202)=0, NA(),E202)</f>
        <v>#N/A</v>
      </c>
      <c r="CW202" s="3" t="str">
        <f t="shared" ref="CW202:CW208" ca="1" si="1032">IF(AND(COUNT(E202)=1, E202&gt;OFFSET(E202,-1,0)), 1, IF(ISNA(BJ202)=TRUE, "", IF(AND(OR(E202=OFFSET(E202,-1,0), E202=BJ202), COUNT(E202)=1), 0, "")))</f>
        <v/>
      </c>
      <c r="CX202" s="3">
        <f t="shared" ca="1" si="824"/>
        <v>0</v>
      </c>
      <c r="CY202" s="2">
        <f t="shared" ref="CY202:CY208" ca="1" si="1033">IF(AND(CX202&gt;=5, OFFSET(CX202,1,0)=0, COUNTBLANK(CX202)=0), 1, 0)</f>
        <v>0</v>
      </c>
      <c r="CZ202" s="3" t="str">
        <f t="shared" ca="1" si="953"/>
        <v/>
      </c>
      <c r="DA202" s="3" t="str">
        <f t="shared" ca="1" si="954"/>
        <v/>
      </c>
      <c r="DB202" s="3" t="str">
        <f t="shared" ca="1" si="955"/>
        <v/>
      </c>
      <c r="DC202" s="3" t="str">
        <f t="shared" ca="1" si="956"/>
        <v/>
      </c>
      <c r="DD202" s="37" t="e">
        <f t="shared" ca="1" si="957"/>
        <v>#N/A</v>
      </c>
      <c r="DE202" s="3" t="str">
        <f t="shared" ref="DE202:DE208" ca="1" si="1034">IF(AND(COUNT(E202)=1, E202&lt;OFFSET(E202,-1,0)), 1, IF(ISNA(BJ202)=TRUE, "", IF(AND(OR(E202=OFFSET(E202,-1,0), E202=BJ202), COUNT(E202)=1), 0, "")))</f>
        <v/>
      </c>
      <c r="DF202" s="3">
        <f t="shared" ca="1" si="825"/>
        <v>0</v>
      </c>
      <c r="DG202" s="2">
        <f t="shared" ref="DG202:DG208" ca="1" si="1035">IF(AND(DF202&gt;=5, OFFSET(DF202,1,0)=0, COUNTBLANK(DF202)=0), 1, 0)</f>
        <v>0</v>
      </c>
      <c r="DH202" s="3" t="str">
        <f t="shared" ca="1" si="958"/>
        <v/>
      </c>
      <c r="DI202" s="3" t="str">
        <f t="shared" ca="1" si="862"/>
        <v/>
      </c>
      <c r="DJ202" s="3" t="str">
        <f t="shared" ca="1" si="959"/>
        <v/>
      </c>
      <c r="DK202" s="3" t="str">
        <f t="shared" ref="DK202:DK208" ca="1" si="1036">IF(DI202=9,DH202, "")</f>
        <v/>
      </c>
      <c r="DL202" s="37" t="e">
        <f t="shared" ca="1" si="960"/>
        <v>#N/A</v>
      </c>
      <c r="DN202" s="2" t="str">
        <f t="shared" si="961"/>
        <v xml:space="preserve"> </v>
      </c>
      <c r="DO202" s="3" t="str">
        <f t="shared" ref="DO202:DO208" si="1037">IF(DN202&lt;&gt;0,DN202,IF(DN203&lt;&gt;0,DN203,IF(DN204&lt;&gt;0,DN204,IF(DN205&lt;&gt;0,DN205,IF(DN206&lt;&gt;0,DN206,IF(DN207&lt;&gt;0,DN207,NA()))))))</f>
        <v xml:space="preserve"> </v>
      </c>
      <c r="DP202" s="3" t="str">
        <f t="shared" ref="DP202:DP208" si="1038">IF(AND(DO203=DO202,COUNT(DO202)=1),0,IF(AND(COUNT(DO202)=1,DO203&lt;&gt;DO202),1," "))</f>
        <v xml:space="preserve"> </v>
      </c>
      <c r="DT202" s="37" t="e">
        <f t="shared" si="962"/>
        <v>#N/A</v>
      </c>
      <c r="DU202" s="7">
        <v>195</v>
      </c>
      <c r="DV202" s="7">
        <v>83</v>
      </c>
      <c r="DW202" s="7">
        <v>113</v>
      </c>
      <c r="DX202" s="7"/>
      <c r="DY202" s="7" t="e">
        <f t="shared" si="963"/>
        <v>#NUM!</v>
      </c>
      <c r="DZ202" s="7" t="e">
        <f t="shared" si="964"/>
        <v>#NUM!</v>
      </c>
      <c r="EA202" s="7" t="e">
        <f t="shared" si="965"/>
        <v>#NUM!</v>
      </c>
      <c r="EB202" s="7" t="e">
        <f t="shared" ref="EB202:EB208" si="1039">IF(E202&lt;(DZ202*0.5), E202, #N/A)</f>
        <v>#NUM!</v>
      </c>
      <c r="EC202" s="3" t="e">
        <f t="shared" si="966"/>
        <v>#NUM!</v>
      </c>
      <c r="ED202" s="3" t="str">
        <f t="shared" ref="ED202:ED208" si="1040">IF($AC202=1,(AVERAGE(AD$9:AD$208)),"")</f>
        <v/>
      </c>
      <c r="EE202" s="3" t="e">
        <f t="shared" ref="EE202:EE208" si="1041">IF($AC202=2,(AVERAGE(AE$9:AE$208)),"")</f>
        <v>#DIV/0!</v>
      </c>
      <c r="EF202" s="3" t="str">
        <f t="shared" ref="EF202:EF208" si="1042">IF($AC202=3,(AVERAGE(AF$9:AF$208)),"")</f>
        <v/>
      </c>
      <c r="EG202" s="3" t="str">
        <f t="shared" ref="EG202:EG208" si="1043">IF($AC202=4,(AVERAGE(AG$9:AG$208)),"")</f>
        <v/>
      </c>
      <c r="EH202" s="3" t="str">
        <f t="shared" ref="EH202:EH208" si="1044">IF($AC202=5,(AVERAGE(AH$9:AH$208)),"")</f>
        <v/>
      </c>
      <c r="EI202" s="3" t="str">
        <f t="shared" ref="EI202:EI208" si="1045">IF($AC202=6,(AVERAGE(AI$9:AI$208)),"")</f>
        <v/>
      </c>
      <c r="EJ202" s="3" t="e">
        <f t="shared" ref="EJ202:EJ208" si="1046">IF(ED202&lt;&gt;"",ED202,EE202)</f>
        <v>#DIV/0!</v>
      </c>
      <c r="EK202" s="3" t="e">
        <f t="shared" ref="EK202:EK208" si="1047">IF(EE202&lt;&gt;"",EE202,EF202)</f>
        <v>#DIV/0!</v>
      </c>
      <c r="EL202" s="3" t="str">
        <f t="shared" ref="EL202:EL208" si="1048">IF(EF202&lt;&gt;"",EF202,EG202)</f>
        <v/>
      </c>
      <c r="EM202" s="3" t="str">
        <f t="shared" ref="EM202:EM208" si="1049">IF(EG202&lt;&gt;"",EG202,EH202)</f>
        <v/>
      </c>
      <c r="EN202" s="3" t="str">
        <f t="shared" ref="EN202:EN208" si="1050">IF(EH202&lt;&gt;"",EH202,EI202)</f>
        <v/>
      </c>
      <c r="EO202" s="3" t="e">
        <f t="shared" ref="EO202:EO208" si="1051">IF(EJ202&lt;&gt;"",EJ202,EK202)</f>
        <v>#DIV/0!</v>
      </c>
      <c r="EP202" s="3" t="e">
        <f t="shared" ref="EP202:EP208" si="1052">IF(EK202&lt;&gt;"",EK202,EL202)</f>
        <v>#DIV/0!</v>
      </c>
      <c r="EQ202" s="3" t="str">
        <f t="shared" ref="EQ202:EQ208" si="1053">IF(EL202&lt;&gt;"",EL202,EM202)</f>
        <v/>
      </c>
      <c r="ER202" s="3" t="str">
        <f t="shared" ref="ER202:ER208" si="1054">IF(EM202&lt;&gt;"",EM202,EN202)</f>
        <v/>
      </c>
      <c r="ES202" s="3" t="e">
        <f t="shared" ref="ES202:ES208" si="1055">IF(EO202&lt;&gt;"",EO202,EP202)</f>
        <v>#DIV/0!</v>
      </c>
      <c r="ET202" s="3" t="e">
        <f t="shared" ref="ET202:ET208" si="1056">IF(EP202&lt;&gt;"",EP202,EQ202)</f>
        <v>#DIV/0!</v>
      </c>
      <c r="EU202" s="3" t="str">
        <f t="shared" ref="EU202:EU208" si="1057">IF(EQ202&lt;&gt;"",EQ202,ER202)</f>
        <v/>
      </c>
      <c r="EV202" s="3" t="e">
        <f t="shared" ref="EV202:EV208" si="1058">IF(ES202&lt;&gt;"",ES202,ET202)</f>
        <v>#DIV/0!</v>
      </c>
      <c r="EW202" s="3" t="e">
        <f t="shared" ref="EW202:EW208" si="1059">IF(ET202&lt;&gt;"",ET202,EU202)</f>
        <v>#DIV/0!</v>
      </c>
      <c r="EX202" s="3" t="e">
        <f t="shared" ref="EX202:EX208" si="1060">IF($BC202&lt;&gt;"",$EV202,$EW202)</f>
        <v>#NUM!</v>
      </c>
      <c r="EZ202" s="40">
        <f t="shared" si="967"/>
        <v>1</v>
      </c>
      <c r="FA202" s="9" t="e">
        <f t="shared" si="968"/>
        <v>#NUM!</v>
      </c>
      <c r="FB202" s="9" t="e">
        <f t="shared" si="969"/>
        <v>#N/A</v>
      </c>
      <c r="FC202" s="9" t="e">
        <f t="shared" si="970"/>
        <v>#N/A</v>
      </c>
      <c r="FD202" s="9" t="e">
        <f t="shared" si="971"/>
        <v>#N/A</v>
      </c>
      <c r="FE202" s="3" t="e">
        <f t="shared" ref="FE202:FE208" si="1061">IF($BC202&lt;&gt;"",$EV202,$EW202)</f>
        <v>#NUM!</v>
      </c>
      <c r="FG202" s="3" t="str">
        <f t="shared" ref="FG202:FG208" si="1062">IF($AC202=1,(AVERAGE(GB$9:GB$208)),"")</f>
        <v/>
      </c>
      <c r="FH202" s="3" t="e">
        <f t="shared" ref="FH202:FH208" si="1063">IF($AC202=2,(AVERAGE(GC$9:GC$208)),"")</f>
        <v>#DIV/0!</v>
      </c>
      <c r="FI202" s="3" t="str">
        <f t="shared" ref="FI202:FI208" si="1064">IF($AC202=3,(AVERAGE(GD$9:GD$208)),"")</f>
        <v/>
      </c>
      <c r="FJ202" s="3" t="str">
        <f t="shared" ref="FJ202:FJ208" si="1065">IF($AC202=4,(AVERAGE(GE$9:GE$208)),"")</f>
        <v/>
      </c>
      <c r="FK202" s="3" t="str">
        <f t="shared" ref="FK202:FK208" si="1066">IF($AC202=5,(AVERAGE(GF$9:GF$208)),"")</f>
        <v/>
      </c>
      <c r="FL202" s="3" t="str">
        <f t="shared" ref="FL202:FL208" si="1067">IF($AC202=6,(AVERAGE(GG$9:GG$208)),"")</f>
        <v/>
      </c>
      <c r="FM202" s="3" t="e">
        <f t="shared" ref="FM202:FM208" si="1068">IF(FG202&lt;&gt;"",FG202,FH202)</f>
        <v>#DIV/0!</v>
      </c>
      <c r="FN202" s="3" t="e">
        <f t="shared" ref="FN202:FN208" si="1069">IF(FH202&lt;&gt;"",FH202,FI202)</f>
        <v>#DIV/0!</v>
      </c>
      <c r="FO202" s="3" t="str">
        <f t="shared" ref="FO202:FO208" si="1070">IF(FI202&lt;&gt;"",FI202,FJ202)</f>
        <v/>
      </c>
      <c r="FP202" s="3" t="str">
        <f t="shared" ref="FP202:FP208" si="1071">IF(FJ202&lt;&gt;"",FJ202,FK202)</f>
        <v/>
      </c>
      <c r="FQ202" s="3" t="str">
        <f t="shared" ref="FQ202:FQ208" si="1072">IF(FK202&lt;&gt;"",FK202,FL202)</f>
        <v/>
      </c>
      <c r="FR202" s="3" t="e">
        <f t="shared" ref="FR202:FR208" si="1073">IF(FM202&lt;&gt;"",FM202,FN202)</f>
        <v>#DIV/0!</v>
      </c>
      <c r="FS202" s="3" t="e">
        <f t="shared" ref="FS202:FS208" si="1074">IF(FN202&lt;&gt;"",FN202,FO202)</f>
        <v>#DIV/0!</v>
      </c>
      <c r="FT202" s="3" t="str">
        <f t="shared" ref="FT202:FT208" si="1075">IF(FO202&lt;&gt;"",FO202,FP202)</f>
        <v/>
      </c>
      <c r="FU202" s="3" t="str">
        <f t="shared" ref="FU202:FU208" si="1076">IF(FP202&lt;&gt;"",FP202,FQ202)</f>
        <v/>
      </c>
      <c r="FV202" s="3" t="e">
        <f t="shared" ref="FV202:FV208" si="1077">IF(FR202&lt;&gt;"",FR202,FS202)</f>
        <v>#DIV/0!</v>
      </c>
      <c r="FW202" s="3" t="e">
        <f t="shared" ref="FW202:FW208" si="1078">IF(FS202&lt;&gt;"",FS202,FT202)</f>
        <v>#DIV/0!</v>
      </c>
      <c r="FX202" s="3" t="str">
        <f t="shared" ref="FX202:FX208" si="1079">IF(FT202&lt;&gt;"",FT202,FU202)</f>
        <v/>
      </c>
      <c r="FY202" s="3" t="e">
        <f t="shared" ref="FY202:FY208" si="1080">IF(FV202&lt;&gt;"",FV202,FW202)</f>
        <v>#DIV/0!</v>
      </c>
      <c r="FZ202" s="3" t="e">
        <f t="shared" ref="FZ202:FZ208" si="1081">IF(FW202&lt;&gt;"",FW202,FX202)</f>
        <v>#DIV/0!</v>
      </c>
      <c r="GA202" s="3" t="e">
        <f t="shared" ref="GA202:GA208" si="1082">IF($BC202&lt;&gt;"",$FY202,$FZ202)</f>
        <v>#NUM!</v>
      </c>
      <c r="GB202" s="3" t="str">
        <f t="shared" ref="GB202:GB208" si="1083">IF(AD202=$E202,$GI202,"")</f>
        <v/>
      </c>
      <c r="GC202" s="3" t="str">
        <f t="shared" ref="GC202:GC208" si="1084">IF(AE202=$E202,$GI202,"")</f>
        <v/>
      </c>
      <c r="GD202" s="3" t="str">
        <f t="shared" ref="GD202:GD208" si="1085">IF(AF202=$E202,$GI202,"")</f>
        <v/>
      </c>
      <c r="GE202" s="3" t="str">
        <f t="shared" ref="GE202:GE208" si="1086">IF(AG202=$E202,$GI202,"")</f>
        <v/>
      </c>
      <c r="GF202" s="3" t="str">
        <f t="shared" ref="GF202:GF208" si="1087">IF(AH202=$E202,$GI202,"")</f>
        <v/>
      </c>
      <c r="GG202" s="3" t="str">
        <f t="shared" ref="GG202:GG208" si="1088">IF(AI202=$E202,$GI202,"")</f>
        <v/>
      </c>
      <c r="GI202" s="9" t="str">
        <f t="shared" si="826"/>
        <v/>
      </c>
      <c r="GJ202" s="9" t="str">
        <f t="shared" ref="GJ202:GJ208" si="1089">IF(G202="x",GI202, "")</f>
        <v/>
      </c>
      <c r="GK202" s="9" t="str">
        <f t="shared" ref="GK202:GK208" si="1090">IF(E202=" ", "", IF(G202=" ", GI202,""))</f>
        <v/>
      </c>
      <c r="GL202" s="41" t="e">
        <f t="shared" ref="GL202:GL208" si="1091">AVERAGE(GJ$9:GJ$208)</f>
        <v>#DIV/0!</v>
      </c>
      <c r="GM202" s="41" t="e">
        <f t="shared" ref="GM202:GM208" si="1092">AVERAGE(GK$9:GK$208)</f>
        <v>#DIV/0!</v>
      </c>
      <c r="GN202" s="41" t="e">
        <f t="shared" si="972"/>
        <v>#N/A</v>
      </c>
      <c r="GO202" s="41" t="e">
        <f t="shared" si="973"/>
        <v>#N/A</v>
      </c>
      <c r="GP202" s="3" t="e">
        <f t="shared" ref="GP202:GP208" si="1093">IF($BC202&lt;&gt;"",$FY202,$FZ202)</f>
        <v>#NUM!</v>
      </c>
      <c r="GQ202" s="55" t="e">
        <f t="shared" si="974"/>
        <v>#NUM!</v>
      </c>
      <c r="GR202" s="55" t="e">
        <f t="shared" si="975"/>
        <v>#NUM!</v>
      </c>
      <c r="GS202" s="3" t="e">
        <f t="shared" si="976"/>
        <v>#NUM!</v>
      </c>
      <c r="GT202" s="3" t="e">
        <f t="shared" si="977"/>
        <v>#NUM!</v>
      </c>
      <c r="GU202" s="3" t="e">
        <f t="shared" si="978"/>
        <v>#NUM!</v>
      </c>
      <c r="GV202" s="3" t="e">
        <f t="shared" si="979"/>
        <v>#NUM!</v>
      </c>
      <c r="GX202" s="37" t="e">
        <f t="shared" si="980"/>
        <v>#NUM!</v>
      </c>
      <c r="GZ202" s="3" t="e">
        <f t="shared" si="981"/>
        <v>#NUM!</v>
      </c>
      <c r="HA202" s="3" t="e">
        <f t="shared" ca="1" si="924"/>
        <v>#NUM!</v>
      </c>
      <c r="HB202" s="2" t="e">
        <f t="shared" ca="1" si="830"/>
        <v>#NUM!</v>
      </c>
      <c r="HC202" s="2" t="e">
        <f t="shared" ca="1" si="834"/>
        <v>#NUM!</v>
      </c>
      <c r="HD202" s="39" t="e">
        <f t="shared" ref="HD202:HD208" ca="1" si="1094">IF(AND(OR(HA202=1, HB202=1),GZ202=1), E202, NA())</f>
        <v>#NUM!</v>
      </c>
      <c r="HF202" s="3" t="str">
        <f t="shared" si="982"/>
        <v/>
      </c>
      <c r="HG202" s="3" t="str">
        <f t="shared" si="983"/>
        <v/>
      </c>
      <c r="HH202" s="3" t="str">
        <f t="shared" ca="1" si="930"/>
        <v xml:space="preserve"> </v>
      </c>
      <c r="HI202" s="3" t="str">
        <f t="shared" ca="1" si="844"/>
        <v/>
      </c>
      <c r="HJ202" s="3" t="str">
        <f t="shared" ca="1" si="844"/>
        <v/>
      </c>
      <c r="HK202" s="3" t="str">
        <f t="shared" ca="1" si="844"/>
        <v/>
      </c>
      <c r="HL202" s="3" t="str">
        <f t="shared" ca="1" si="839"/>
        <v/>
      </c>
      <c r="HM202" s="3" t="str">
        <f t="shared" ca="1" si="839"/>
        <v/>
      </c>
      <c r="HN202" s="3" t="str">
        <f t="shared" ca="1" si="839"/>
        <v/>
      </c>
      <c r="HO202" s="3" t="str">
        <f t="shared" si="839"/>
        <v/>
      </c>
      <c r="HP202" s="37" t="e">
        <f t="shared" ca="1" si="984"/>
        <v>#N/A</v>
      </c>
      <c r="HQ202" s="3" t="str">
        <f t="shared" ca="1" si="931"/>
        <v xml:space="preserve"> </v>
      </c>
      <c r="HR202" s="3" t="str">
        <f t="shared" ca="1" si="846"/>
        <v/>
      </c>
      <c r="HS202" s="3" t="str">
        <f t="shared" ca="1" si="846"/>
        <v/>
      </c>
      <c r="HT202" s="3" t="str">
        <f t="shared" ca="1" si="846"/>
        <v/>
      </c>
      <c r="HU202" s="3" t="str">
        <f t="shared" ca="1" si="840"/>
        <v/>
      </c>
      <c r="HV202" s="3" t="str">
        <f t="shared" ca="1" si="840"/>
        <v/>
      </c>
      <c r="HW202" s="3" t="str">
        <f t="shared" ca="1" si="840"/>
        <v/>
      </c>
      <c r="HX202" s="3" t="str">
        <f t="shared" si="840"/>
        <v/>
      </c>
      <c r="HY202" s="37" t="e">
        <f t="shared" ca="1" si="985"/>
        <v>#N/A</v>
      </c>
      <c r="IA202" s="3" t="e">
        <f t="shared" ref="IA202:IA208" ca="1" si="1095">IF(AND(COUNT(E202)=1, E202&gt;OFFSET(E202,-1,0)), 1, IF(ISNA(FE202)=TRUE, "", IF(AND(OR(E202=OFFSET(E202,-1,0), E202=FE202), COUNT(E202)=1), 0, "")))</f>
        <v>#NUM!</v>
      </c>
      <c r="IB202" s="3" t="e">
        <f t="shared" ca="1" si="828"/>
        <v>#NUM!</v>
      </c>
      <c r="IC202" s="2" t="e">
        <f t="shared" ref="IC202:IC208" ca="1" si="1096">IF(AND(IB202&gt;=6, OFFSET(IB202,1,0)=0, COUNTBLANK(IB202)=0), 1, 0)</f>
        <v>#NUM!</v>
      </c>
      <c r="ID202" s="37" t="e">
        <f t="shared" ca="1" si="986"/>
        <v>#NUM!</v>
      </c>
      <c r="IE202" s="3" t="e">
        <f t="shared" ref="IE202:IE208" ca="1" si="1097">IF(AND(COUNT(E202)=1, E202&lt;OFFSET(E202,-1,0)), 1, IF(ISNA(FE202)=TRUE, "", IF(AND(OR(E202=OFFSET(E202,-1,0), E202=FE202), COUNT(E202)=1), 0, "")))</f>
        <v>#NUM!</v>
      </c>
      <c r="IF202" s="3" t="e">
        <f t="shared" ref="IF202:IF208" ca="1" si="1098">IF(COUNTBLANK(IE202)=1,0,IE202+IF201)</f>
        <v>#NUM!</v>
      </c>
      <c r="IG202" s="2" t="e">
        <f t="shared" ref="IG202:IG208" ca="1" si="1099">IF(AND(IF202&gt;=6, OFFSET(IF202,1,0)=0, COUNTBLANK(IF202)=0), 1, 0)</f>
        <v>#NUM!</v>
      </c>
      <c r="IH202" s="37" t="e">
        <f t="shared" ca="1" si="987"/>
        <v>#NUM!</v>
      </c>
      <c r="II202" s="3" t="e">
        <f t="shared" ref="II202:II207" si="1100">IF(E202=" ", NA(), E202)</f>
        <v>#N/A</v>
      </c>
      <c r="IJ202" s="3" t="e">
        <f t="shared" ref="IJ202:IJ208" si="1101">IF(AND(COUNT(II202)=1, II202&gt;GV202, II202&lt;GU202),1,"")</f>
        <v>#N/A</v>
      </c>
      <c r="IK202" s="3" t="e">
        <f t="shared" ca="1" si="934"/>
        <v>#N/A</v>
      </c>
      <c r="IL202" s="3" t="e">
        <f t="shared" ca="1" si="858"/>
        <v>#N/A</v>
      </c>
      <c r="IM202" s="3" t="e">
        <f t="shared" ca="1" si="858"/>
        <v>#N/A</v>
      </c>
      <c r="IN202" s="3" t="e">
        <f t="shared" ca="1" si="858"/>
        <v>#N/A</v>
      </c>
      <c r="IO202" s="3" t="e">
        <f t="shared" ca="1" si="851"/>
        <v>#N/A</v>
      </c>
      <c r="IP202" s="3" t="e">
        <f t="shared" ca="1" si="851"/>
        <v>#N/A</v>
      </c>
      <c r="IQ202" s="3" t="e">
        <f t="shared" ca="1" si="851"/>
        <v>#N/A</v>
      </c>
      <c r="IR202" s="3" t="str">
        <f t="shared" si="851"/>
        <v/>
      </c>
      <c r="IS202" s="3" t="str">
        <f t="shared" si="852"/>
        <v/>
      </c>
      <c r="IT202" s="3" t="str">
        <f t="shared" si="852"/>
        <v/>
      </c>
      <c r="IU202" s="3" t="str">
        <f t="shared" si="852"/>
        <v/>
      </c>
      <c r="IV202" s="3" t="str">
        <f t="shared" si="852"/>
        <v/>
      </c>
      <c r="IW202" s="3" t="str">
        <f t="shared" si="853"/>
        <v/>
      </c>
      <c r="IX202" s="3" t="str">
        <f t="shared" si="853"/>
        <v/>
      </c>
      <c r="IY202" s="3" t="str">
        <f t="shared" si="853"/>
        <v/>
      </c>
      <c r="IZ202" s="37" t="e">
        <f t="shared" ca="1" si="988"/>
        <v>#N/A</v>
      </c>
      <c r="JB202" s="3" t="str">
        <f t="shared" ref="JB202:JB208" si="1102">IF(ISERROR(GI202), NA(), GI202)</f>
        <v/>
      </c>
      <c r="JC202" s="55" t="e">
        <f t="shared" si="989"/>
        <v>#NUM!</v>
      </c>
      <c r="JD202" s="41" t="e">
        <f t="shared" ref="JD202:JD208" si="1103">JC202*3.267</f>
        <v>#NUM!</v>
      </c>
      <c r="JE202" s="41" t="e">
        <f t="shared" ref="JE202:JE208" si="1104">((JD202-JC202) * (2/3)) + JC202</f>
        <v>#NUM!</v>
      </c>
      <c r="JF202" s="3" t="e">
        <f t="shared" ref="JF202:JF208" si="1105">MAX(JC202 - ((JD202-JC202) * (2/3)), 0)</f>
        <v>#NUM!</v>
      </c>
      <c r="JG202" s="41" t="e">
        <f t="shared" ref="JG202:JG208" si="1106">((JD202-JC202) * (1/3)) + JC202</f>
        <v>#NUM!</v>
      </c>
      <c r="JH202" s="41" t="e">
        <f t="shared" ref="JH202:JH208" si="1107">MAX(JC202 - ((JD202-JC202) * (1/3)), 0)</f>
        <v>#NUM!</v>
      </c>
      <c r="JJ202" s="37" t="e">
        <f t="shared" ref="JJ202:JJ208" si="1108">IF(JB202&gt;JD202,JB202,NA())</f>
        <v>#NUM!</v>
      </c>
      <c r="JL202" s="3" t="e">
        <f t="shared" ref="JL202:JL208" si="1109">IF(OR(AND(COUNT(JB202)=1, JB202&gt;JE202, JB202&lt;JD202), AND(COUNT(JB202)=1, JB202&lt;JF202)),1,"")</f>
        <v>#NUM!</v>
      </c>
      <c r="JM202" s="3" t="e">
        <f t="shared" ca="1" si="925"/>
        <v>#NUM!</v>
      </c>
      <c r="JP202" s="37" t="e">
        <f t="shared" ref="JP202:JP208" ca="1" si="1110">IF(SUM(JM202:JO202)=0, NA(), JB202)</f>
        <v>#NUM!</v>
      </c>
      <c r="JR202" s="37" t="str">
        <f t="shared" ref="JR202:JR208" si="1111">IF(COUNT(JB202)=0,"", IF(JB202&gt;JC202,1,""))</f>
        <v/>
      </c>
      <c r="JS202" s="3" t="str">
        <f t="shared" ref="JS202:JS208" si="1112">IF(COUNT(JB202)=0,"", IF(JB202&lt;JC202,1,""))</f>
        <v/>
      </c>
      <c r="JT202" s="3" t="str">
        <f t="shared" ca="1" si="932"/>
        <v xml:space="preserve"> </v>
      </c>
      <c r="JU202" s="3" t="str">
        <f t="shared" ca="1" si="848"/>
        <v/>
      </c>
      <c r="JV202" s="3" t="str">
        <f t="shared" ca="1" si="848"/>
        <v/>
      </c>
      <c r="JW202" s="3" t="str">
        <f t="shared" ca="1" si="848"/>
        <v/>
      </c>
      <c r="JX202" s="3" t="str">
        <f t="shared" ca="1" si="841"/>
        <v/>
      </c>
      <c r="JY202" s="3" t="str">
        <f t="shared" ca="1" si="841"/>
        <v/>
      </c>
      <c r="JZ202" s="3" t="str">
        <f t="shared" ca="1" si="841"/>
        <v/>
      </c>
      <c r="KA202" s="3" t="str">
        <f t="shared" si="841"/>
        <v/>
      </c>
      <c r="KB202" s="3" t="e">
        <f t="shared" ref="KB202:KB208" ca="1" si="1113">IF(SUM(JT202:KA202)=0,NA(),JB202)</f>
        <v>#N/A</v>
      </c>
      <c r="KC202" s="3" t="str">
        <f t="shared" ca="1" si="933"/>
        <v xml:space="preserve"> </v>
      </c>
      <c r="KD202" s="3" t="str">
        <f t="shared" ca="1" si="850"/>
        <v/>
      </c>
      <c r="KE202" s="3" t="str">
        <f t="shared" ca="1" si="850"/>
        <v/>
      </c>
      <c r="KF202" s="3" t="str">
        <f t="shared" ca="1" si="850"/>
        <v/>
      </c>
      <c r="KG202" s="3" t="str">
        <f t="shared" ca="1" si="842"/>
        <v/>
      </c>
      <c r="KH202" s="3" t="str">
        <f t="shared" ca="1" si="842"/>
        <v/>
      </c>
      <c r="KI202" s="3" t="str">
        <f t="shared" ca="1" si="842"/>
        <v/>
      </c>
      <c r="KJ202" s="3" t="str">
        <f t="shared" si="842"/>
        <v/>
      </c>
      <c r="KK202" s="3" t="e">
        <f t="shared" ref="KK202:KK208" ca="1" si="1114">IF(SUM(KC202:KJ202)=0,NA(),JB202)</f>
        <v>#N/A</v>
      </c>
      <c r="KU202" s="3" t="e">
        <f t="shared" ref="KU202:KU208" si="1115">IF(BC202="", NA(), JB202)</f>
        <v>#NUM!</v>
      </c>
      <c r="KV202" s="3" t="e">
        <f t="shared" ref="KV202:KV208" si="1116">IF(AND(COUNT(KU202)=1, KU202&gt;JH202, KU202&lt;JG202),1,"")</f>
        <v>#NUM!</v>
      </c>
      <c r="KW202" s="3" t="e">
        <f t="shared" ca="1" si="935"/>
        <v>#NUM!</v>
      </c>
      <c r="KX202" s="3" t="e">
        <f t="shared" ca="1" si="860"/>
        <v>#NUM!</v>
      </c>
      <c r="KY202" s="3" t="e">
        <f t="shared" ca="1" si="860"/>
        <v>#NUM!</v>
      </c>
      <c r="KZ202" s="3" t="e">
        <f t="shared" ca="1" si="860"/>
        <v>#NUM!</v>
      </c>
      <c r="LA202" s="3" t="e">
        <f t="shared" ca="1" si="854"/>
        <v>#NUM!</v>
      </c>
      <c r="LB202" s="3" t="e">
        <f t="shared" ca="1" si="854"/>
        <v>#NUM!</v>
      </c>
      <c r="LC202" s="3" t="e">
        <f t="shared" ca="1" si="854"/>
        <v>#NUM!</v>
      </c>
      <c r="LD202" s="3" t="str">
        <f t="shared" si="854"/>
        <v/>
      </c>
      <c r="LE202" s="3" t="str">
        <f t="shared" si="855"/>
        <v/>
      </c>
      <c r="LF202" s="3" t="str">
        <f t="shared" si="855"/>
        <v/>
      </c>
      <c r="LG202" s="3" t="str">
        <f t="shared" si="855"/>
        <v/>
      </c>
      <c r="LH202" s="3" t="str">
        <f t="shared" si="855"/>
        <v/>
      </c>
      <c r="LI202" s="3" t="str">
        <f t="shared" si="856"/>
        <v/>
      </c>
      <c r="LJ202" s="3" t="str">
        <f t="shared" si="856"/>
        <v/>
      </c>
      <c r="LK202" s="3" t="str">
        <f t="shared" si="856"/>
        <v/>
      </c>
      <c r="LL202" s="37" t="e">
        <f t="shared" ca="1" si="990"/>
        <v>#NUM!</v>
      </c>
    </row>
    <row r="203" spans="1:324" s="3" customFormat="1">
      <c r="A203" s="42" t="e">
        <f>IF(D203="","",Data!C211)</f>
        <v>#N/A</v>
      </c>
      <c r="B203" s="5" t="e">
        <f>IF(D203="","",Data!B211)</f>
        <v>#N/A</v>
      </c>
      <c r="C203" s="3">
        <v>195</v>
      </c>
      <c r="D203" s="3" t="e">
        <f>IF(Data!C211="", NA(), Data!C211)</f>
        <v>#N/A</v>
      </c>
      <c r="E203" s="3" t="str">
        <f>IF(Data!C211="", " ", Data!D211)</f>
        <v xml:space="preserve"> </v>
      </c>
      <c r="F203" s="3" t="str">
        <f>IF(E203=" "," ",Data!F$26)</f>
        <v xml:space="preserve"> </v>
      </c>
      <c r="G203" s="3" t="str">
        <f>IF($C203&lt;Data!$F$37,"x"," ")</f>
        <v xml:space="preserve"> </v>
      </c>
      <c r="H203" s="3" t="e">
        <f>IF(I203="",#REF!,I203)</f>
        <v>#N/A</v>
      </c>
      <c r="I203" s="2" t="e">
        <f t="shared" si="991"/>
        <v>#N/A</v>
      </c>
      <c r="J203" s="3" t="str">
        <f>IF(AND(Data!$F$37&lt;&gt;""),IF(AD203=$E203,1,""))</f>
        <v/>
      </c>
      <c r="K203" s="3">
        <f>IF(AND(Data!$F$40&lt;&gt;""),IF(AE203=$E203,2,""))</f>
        <v>2</v>
      </c>
      <c r="L203" s="3" t="str">
        <f>IF(AND(Data!$F$43&lt;&gt;""),IF(AF203=$E203,3,""))</f>
        <v/>
      </c>
      <c r="M203" s="3" t="str">
        <f>IF(AND(Data!$F$46&lt;&gt;""),IF(AG203=$E203,4,""))</f>
        <v/>
      </c>
      <c r="N203" s="3" t="str">
        <f>IF(AND(Data!$F$49&lt;&gt;""),IF(AH203=$E203,5,""))</f>
        <v/>
      </c>
      <c r="O203" s="3" t="str">
        <f>IF(AND(Calc!$LQ$3&lt;&gt;""),IF(AI203=$E203,6,""))</f>
        <v/>
      </c>
      <c r="P203" s="3">
        <f t="shared" si="992"/>
        <v>2</v>
      </c>
      <c r="Q203" s="3">
        <f t="shared" si="993"/>
        <v>2</v>
      </c>
      <c r="R203" s="3" t="str">
        <f t="shared" si="994"/>
        <v/>
      </c>
      <c r="S203" s="3" t="str">
        <f t="shared" si="995"/>
        <v/>
      </c>
      <c r="T203" s="3" t="str">
        <f t="shared" si="996"/>
        <v/>
      </c>
      <c r="U203" s="3">
        <f t="shared" si="997"/>
        <v>2</v>
      </c>
      <c r="V203" s="3">
        <f t="shared" si="998"/>
        <v>2</v>
      </c>
      <c r="W203" s="3" t="str">
        <f t="shared" si="999"/>
        <v/>
      </c>
      <c r="X203" s="3" t="str">
        <f t="shared" si="1000"/>
        <v/>
      </c>
      <c r="Y203" s="3">
        <f t="shared" si="1001"/>
        <v>2</v>
      </c>
      <c r="Z203" s="3">
        <f t="shared" si="1002"/>
        <v>2</v>
      </c>
      <c r="AA203" s="3" t="str">
        <f t="shared" si="1003"/>
        <v/>
      </c>
      <c r="AB203" s="3">
        <f t="shared" si="1004"/>
        <v>2</v>
      </c>
      <c r="AC203" s="49">
        <f t="shared" si="1005"/>
        <v>2</v>
      </c>
      <c r="AD203" s="3" t="str">
        <f>IF($C203&lt;Data!$F$37,E203,"")</f>
        <v/>
      </c>
      <c r="AE203" s="3" t="str">
        <f>IF(AND($C203&gt;=Data!$F$37),IF($C203&lt;Data!$F$40,E203,""))</f>
        <v xml:space="preserve"> </v>
      </c>
      <c r="AF203" s="3" t="b">
        <f>IF(AND($C203&gt;=Data!$F$40),IF($C203&lt;Data!$F$43,E203,""))</f>
        <v>0</v>
      </c>
      <c r="AG203" s="3" t="b">
        <f>IF(AND($C203&gt;=Data!$F$43),IF($C203&lt;Data!$F$46,E203,""))</f>
        <v>0</v>
      </c>
      <c r="AH203" s="3" t="b">
        <f>IF(AND($C203&gt;=Data!$F$46),IF($C203&lt;Data!$F$49,E203,""))</f>
        <v>0</v>
      </c>
      <c r="AI203" s="3" t="b">
        <f>IF(AND($C203&gt;=Data!$F$49),IF($C203&lt;=Calc!$LQ$3,E203,""))</f>
        <v>0</v>
      </c>
      <c r="AJ203" s="3" t="str">
        <f t="shared" si="937"/>
        <v xml:space="preserve"> </v>
      </c>
      <c r="AK203" s="3" t="str">
        <f t="shared" si="938"/>
        <v/>
      </c>
      <c r="AL203" s="3" t="e">
        <f t="shared" si="1006"/>
        <v>#NUM!</v>
      </c>
      <c r="AM203" s="3" t="str">
        <f t="shared" si="1007"/>
        <v/>
      </c>
      <c r="AN203" s="3" t="str">
        <f t="shared" si="1008"/>
        <v/>
      </c>
      <c r="AO203" s="3" t="str">
        <f t="shared" si="1009"/>
        <v/>
      </c>
      <c r="AP203" s="3" t="str">
        <f t="shared" si="1010"/>
        <v/>
      </c>
      <c r="AQ203" s="3" t="e">
        <f t="shared" si="926"/>
        <v>#NUM!</v>
      </c>
      <c r="AR203" s="3" t="e">
        <f t="shared" si="927"/>
        <v>#NUM!</v>
      </c>
      <c r="AS203" s="3" t="str">
        <f t="shared" si="928"/>
        <v/>
      </c>
      <c r="AT203" s="3" t="str">
        <f t="shared" si="1011"/>
        <v/>
      </c>
      <c r="AU203" s="3" t="str">
        <f t="shared" si="1012"/>
        <v/>
      </c>
      <c r="AV203" s="3" t="e">
        <f t="shared" si="1013"/>
        <v>#NUM!</v>
      </c>
      <c r="AW203" s="3" t="e">
        <f t="shared" si="1014"/>
        <v>#NUM!</v>
      </c>
      <c r="AX203" s="3" t="str">
        <f t="shared" si="1015"/>
        <v/>
      </c>
      <c r="AY203" s="3" t="str">
        <f t="shared" si="1016"/>
        <v/>
      </c>
      <c r="AZ203" s="3" t="e">
        <f t="shared" si="1017"/>
        <v>#NUM!</v>
      </c>
      <c r="BA203" s="3" t="e">
        <f t="shared" si="1018"/>
        <v>#NUM!</v>
      </c>
      <c r="BB203" s="3" t="str">
        <f t="shared" si="1019"/>
        <v/>
      </c>
      <c r="BC203" s="3" t="e">
        <f t="shared" si="1020"/>
        <v>#NUM!</v>
      </c>
      <c r="BD203" s="3" t="e">
        <f t="shared" si="1021"/>
        <v>#NUM!</v>
      </c>
      <c r="BE203" s="3" t="e">
        <f t="shared" si="1022"/>
        <v>#NUM!</v>
      </c>
      <c r="BF203" s="9" t="e">
        <f t="shared" si="939"/>
        <v>#N/A</v>
      </c>
      <c r="BG203" s="3" t="e">
        <f t="shared" si="940"/>
        <v>#N/A</v>
      </c>
      <c r="BH203" s="3" t="e">
        <f t="shared" si="936"/>
        <v>#N/A</v>
      </c>
      <c r="BI203" s="3" t="e">
        <f t="shared" si="1023"/>
        <v>#NUM!</v>
      </c>
      <c r="BJ203" s="44" t="str">
        <f t="shared" si="1024"/>
        <v/>
      </c>
      <c r="BK203" s="52">
        <f t="shared" si="941"/>
        <v>2</v>
      </c>
      <c r="BL203" s="52" t="str">
        <f t="shared" ca="1" si="929"/>
        <v xml:space="preserve"> </v>
      </c>
      <c r="BM203" s="52" t="str">
        <f t="shared" ca="1" si="836"/>
        <v xml:space="preserve"> </v>
      </c>
      <c r="BN203" s="52" t="str">
        <f t="shared" ca="1" si="836"/>
        <v xml:space="preserve"> </v>
      </c>
      <c r="BO203" s="52" t="str">
        <f t="shared" ca="1" si="836"/>
        <v xml:space="preserve"> </v>
      </c>
      <c r="BP203" s="52" t="str">
        <f t="shared" ca="1" si="831"/>
        <v xml:space="preserve"> </v>
      </c>
      <c r="BQ203" s="52" t="str">
        <f t="shared" ca="1" si="831"/>
        <v xml:space="preserve"> </v>
      </c>
      <c r="BR203" s="52" t="e">
        <f t="shared" ca="1" si="942"/>
        <v>#N/A</v>
      </c>
      <c r="BS203" s="52"/>
      <c r="BT203" s="3" t="str">
        <f t="shared" si="943"/>
        <v/>
      </c>
      <c r="BU203" s="3">
        <f t="shared" si="944"/>
        <v>0</v>
      </c>
      <c r="BV203" s="3">
        <f t="shared" si="1025"/>
        <v>1</v>
      </c>
      <c r="BW203" s="3">
        <f t="shared" si="1026"/>
        <v>0</v>
      </c>
      <c r="BX203" s="3" t="str">
        <f t="shared" ca="1" si="945"/>
        <v xml:space="preserve"> </v>
      </c>
      <c r="BY203" s="3" t="str">
        <f t="shared" ca="1" si="837"/>
        <v/>
      </c>
      <c r="BZ203" s="3" t="str">
        <f t="shared" ca="1" si="837"/>
        <v/>
      </c>
      <c r="CA203" s="3" t="str">
        <f t="shared" ca="1" si="837"/>
        <v/>
      </c>
      <c r="CB203" s="3" t="str">
        <f t="shared" ca="1" si="832"/>
        <v/>
      </c>
      <c r="CC203" s="3" t="str">
        <f t="shared" ca="1" si="832"/>
        <v/>
      </c>
      <c r="CD203" s="3" t="str">
        <f t="shared" ca="1" si="946"/>
        <v/>
      </c>
      <c r="CE203" s="3" t="str">
        <f t="shared" ca="1" si="947"/>
        <v/>
      </c>
      <c r="CF203" s="3" t="str">
        <f t="shared" si="948"/>
        <v/>
      </c>
      <c r="CG203" s="37" t="e">
        <f t="shared" ca="1" si="949"/>
        <v>#N/A</v>
      </c>
      <c r="CH203" s="3" t="str">
        <f t="shared" si="950"/>
        <v/>
      </c>
      <c r="CI203" s="3">
        <f t="shared" si="1027"/>
        <v>0</v>
      </c>
      <c r="CJ203" s="3">
        <f t="shared" ref="CJ203:CJ208" si="1117">IF(BJ203=BJ202, 1, 0)</f>
        <v>1</v>
      </c>
      <c r="CK203" s="3">
        <f t="shared" si="1028"/>
        <v>0</v>
      </c>
      <c r="CL203" s="3" t="str">
        <f t="shared" ca="1" si="951"/>
        <v xml:space="preserve"> </v>
      </c>
      <c r="CM203" s="3" t="str">
        <f t="shared" ca="1" si="838"/>
        <v/>
      </c>
      <c r="CN203" s="3" t="str">
        <f t="shared" ca="1" si="838"/>
        <v/>
      </c>
      <c r="CO203" s="3" t="str">
        <f t="shared" ca="1" si="838"/>
        <v/>
      </c>
      <c r="CP203" s="3" t="str">
        <f t="shared" ca="1" si="833"/>
        <v/>
      </c>
      <c r="CQ203" s="3" t="str">
        <f t="shared" ca="1" si="833"/>
        <v/>
      </c>
      <c r="CR203" s="3" t="str">
        <f t="shared" ca="1" si="1029"/>
        <v/>
      </c>
      <c r="CS203" s="3" t="str">
        <f t="shared" ca="1" si="952"/>
        <v/>
      </c>
      <c r="CT203" s="3" t="str">
        <f t="shared" si="1030"/>
        <v/>
      </c>
      <c r="CU203" s="37" t="e">
        <f t="shared" ca="1" si="1031"/>
        <v>#N/A</v>
      </c>
      <c r="CW203" s="3" t="str">
        <f t="shared" ca="1" si="1032"/>
        <v/>
      </c>
      <c r="CX203" s="3">
        <f t="shared" ref="CX203:CX208" ca="1" si="1118">IF(COUNTBLANK(CW203)=1,0,CW203+CX202)</f>
        <v>0</v>
      </c>
      <c r="CY203" s="2">
        <f t="shared" ca="1" si="1033"/>
        <v>0</v>
      </c>
      <c r="CZ203" s="3" t="str">
        <f t="shared" ca="1" si="953"/>
        <v/>
      </c>
      <c r="DA203" s="3" t="str">
        <f t="shared" ca="1" si="954"/>
        <v/>
      </c>
      <c r="DB203" s="3" t="str">
        <f t="shared" ca="1" si="955"/>
        <v/>
      </c>
      <c r="DC203" s="3" t="str">
        <f t="shared" ca="1" si="956"/>
        <v/>
      </c>
      <c r="DD203" s="37" t="e">
        <f t="shared" ca="1" si="957"/>
        <v>#N/A</v>
      </c>
      <c r="DE203" s="3" t="str">
        <f t="shared" ca="1" si="1034"/>
        <v/>
      </c>
      <c r="DF203" s="3">
        <f t="shared" ref="DF203:DF208" ca="1" si="1119">IF(COUNTBLANK(DE203)=1,0,DE203+DF202)</f>
        <v>0</v>
      </c>
      <c r="DG203" s="2">
        <f t="shared" ca="1" si="1035"/>
        <v>0</v>
      </c>
      <c r="DH203" s="3" t="str">
        <f t="shared" ca="1" si="958"/>
        <v/>
      </c>
      <c r="DI203" s="3" t="str">
        <f t="shared" ca="1" si="862"/>
        <v/>
      </c>
      <c r="DJ203" s="3" t="str">
        <f t="shared" ca="1" si="959"/>
        <v/>
      </c>
      <c r="DK203" s="3" t="str">
        <f t="shared" ca="1" si="1036"/>
        <v/>
      </c>
      <c r="DL203" s="37" t="e">
        <f t="shared" ca="1" si="960"/>
        <v>#N/A</v>
      </c>
      <c r="DN203" s="2" t="str">
        <f t="shared" si="961"/>
        <v xml:space="preserve"> </v>
      </c>
      <c r="DO203" s="3" t="str">
        <f t="shared" si="1037"/>
        <v xml:space="preserve"> </v>
      </c>
      <c r="DP203" s="3" t="str">
        <f t="shared" si="1038"/>
        <v xml:space="preserve"> </v>
      </c>
      <c r="DT203" s="37" t="e">
        <f t="shared" si="962"/>
        <v>#N/A</v>
      </c>
      <c r="DU203" s="7">
        <v>196</v>
      </c>
      <c r="DV203" s="7">
        <v>83</v>
      </c>
      <c r="DW203" s="7">
        <v>113</v>
      </c>
      <c r="DX203" s="7"/>
      <c r="DY203" s="7" t="e">
        <f t="shared" si="963"/>
        <v>#NUM!</v>
      </c>
      <c r="DZ203" s="7" t="e">
        <f t="shared" si="964"/>
        <v>#NUM!</v>
      </c>
      <c r="EA203" s="7" t="e">
        <f t="shared" si="965"/>
        <v>#NUM!</v>
      </c>
      <c r="EB203" s="7" t="e">
        <f t="shared" si="1039"/>
        <v>#NUM!</v>
      </c>
      <c r="EC203" s="3" t="e">
        <f t="shared" si="966"/>
        <v>#NUM!</v>
      </c>
      <c r="ED203" s="3" t="str">
        <f t="shared" si="1040"/>
        <v/>
      </c>
      <c r="EE203" s="3" t="e">
        <f t="shared" si="1041"/>
        <v>#DIV/0!</v>
      </c>
      <c r="EF203" s="3" t="str">
        <f t="shared" si="1042"/>
        <v/>
      </c>
      <c r="EG203" s="3" t="str">
        <f t="shared" si="1043"/>
        <v/>
      </c>
      <c r="EH203" s="3" t="str">
        <f t="shared" si="1044"/>
        <v/>
      </c>
      <c r="EI203" s="3" t="str">
        <f t="shared" si="1045"/>
        <v/>
      </c>
      <c r="EJ203" s="3" t="e">
        <f t="shared" si="1046"/>
        <v>#DIV/0!</v>
      </c>
      <c r="EK203" s="3" t="e">
        <f t="shared" si="1047"/>
        <v>#DIV/0!</v>
      </c>
      <c r="EL203" s="3" t="str">
        <f t="shared" si="1048"/>
        <v/>
      </c>
      <c r="EM203" s="3" t="str">
        <f t="shared" si="1049"/>
        <v/>
      </c>
      <c r="EN203" s="3" t="str">
        <f t="shared" si="1050"/>
        <v/>
      </c>
      <c r="EO203" s="3" t="e">
        <f t="shared" si="1051"/>
        <v>#DIV/0!</v>
      </c>
      <c r="EP203" s="3" t="e">
        <f t="shared" si="1052"/>
        <v>#DIV/0!</v>
      </c>
      <c r="EQ203" s="3" t="str">
        <f t="shared" si="1053"/>
        <v/>
      </c>
      <c r="ER203" s="3" t="str">
        <f t="shared" si="1054"/>
        <v/>
      </c>
      <c r="ES203" s="3" t="e">
        <f t="shared" si="1055"/>
        <v>#DIV/0!</v>
      </c>
      <c r="ET203" s="3" t="e">
        <f t="shared" si="1056"/>
        <v>#DIV/0!</v>
      </c>
      <c r="EU203" s="3" t="str">
        <f t="shared" si="1057"/>
        <v/>
      </c>
      <c r="EV203" s="3" t="e">
        <f t="shared" si="1058"/>
        <v>#DIV/0!</v>
      </c>
      <c r="EW203" s="3" t="e">
        <f t="shared" si="1059"/>
        <v>#DIV/0!</v>
      </c>
      <c r="EX203" s="3" t="e">
        <f t="shared" si="1060"/>
        <v>#NUM!</v>
      </c>
      <c r="EZ203" s="40">
        <f t="shared" si="967"/>
        <v>1</v>
      </c>
      <c r="FA203" s="9" t="e">
        <f t="shared" si="968"/>
        <v>#NUM!</v>
      </c>
      <c r="FB203" s="9" t="e">
        <f t="shared" si="969"/>
        <v>#N/A</v>
      </c>
      <c r="FC203" s="9" t="e">
        <f t="shared" si="970"/>
        <v>#N/A</v>
      </c>
      <c r="FD203" s="9" t="e">
        <f t="shared" si="971"/>
        <v>#N/A</v>
      </c>
      <c r="FE203" s="3" t="e">
        <f t="shared" si="1061"/>
        <v>#NUM!</v>
      </c>
      <c r="FG203" s="3" t="str">
        <f t="shared" si="1062"/>
        <v/>
      </c>
      <c r="FH203" s="3" t="e">
        <f t="shared" si="1063"/>
        <v>#DIV/0!</v>
      </c>
      <c r="FI203" s="3" t="str">
        <f t="shared" si="1064"/>
        <v/>
      </c>
      <c r="FJ203" s="3" t="str">
        <f t="shared" si="1065"/>
        <v/>
      </c>
      <c r="FK203" s="3" t="str">
        <f t="shared" si="1066"/>
        <v/>
      </c>
      <c r="FL203" s="3" t="str">
        <f t="shared" si="1067"/>
        <v/>
      </c>
      <c r="FM203" s="3" t="e">
        <f t="shared" si="1068"/>
        <v>#DIV/0!</v>
      </c>
      <c r="FN203" s="3" t="e">
        <f t="shared" si="1069"/>
        <v>#DIV/0!</v>
      </c>
      <c r="FO203" s="3" t="str">
        <f t="shared" si="1070"/>
        <v/>
      </c>
      <c r="FP203" s="3" t="str">
        <f t="shared" si="1071"/>
        <v/>
      </c>
      <c r="FQ203" s="3" t="str">
        <f t="shared" si="1072"/>
        <v/>
      </c>
      <c r="FR203" s="3" t="e">
        <f t="shared" si="1073"/>
        <v>#DIV/0!</v>
      </c>
      <c r="FS203" s="3" t="e">
        <f t="shared" si="1074"/>
        <v>#DIV/0!</v>
      </c>
      <c r="FT203" s="3" t="str">
        <f t="shared" si="1075"/>
        <v/>
      </c>
      <c r="FU203" s="3" t="str">
        <f t="shared" si="1076"/>
        <v/>
      </c>
      <c r="FV203" s="3" t="e">
        <f t="shared" si="1077"/>
        <v>#DIV/0!</v>
      </c>
      <c r="FW203" s="3" t="e">
        <f t="shared" si="1078"/>
        <v>#DIV/0!</v>
      </c>
      <c r="FX203" s="3" t="str">
        <f t="shared" si="1079"/>
        <v/>
      </c>
      <c r="FY203" s="3" t="e">
        <f t="shared" si="1080"/>
        <v>#DIV/0!</v>
      </c>
      <c r="FZ203" s="3" t="e">
        <f t="shared" si="1081"/>
        <v>#DIV/0!</v>
      </c>
      <c r="GA203" s="3" t="e">
        <f t="shared" si="1082"/>
        <v>#NUM!</v>
      </c>
      <c r="GB203" s="3" t="str">
        <f t="shared" si="1083"/>
        <v/>
      </c>
      <c r="GC203" s="3" t="str">
        <f t="shared" si="1084"/>
        <v/>
      </c>
      <c r="GD203" s="3" t="str">
        <f t="shared" si="1085"/>
        <v/>
      </c>
      <c r="GE203" s="3" t="str">
        <f t="shared" si="1086"/>
        <v/>
      </c>
      <c r="GF203" s="3" t="str">
        <f t="shared" si="1087"/>
        <v/>
      </c>
      <c r="GG203" s="3" t="str">
        <f t="shared" si="1088"/>
        <v/>
      </c>
      <c r="GI203" s="9" t="str">
        <f t="shared" ref="GI203:GI208" si="1120">IF(E203&lt;&gt; " ",(ABS(E203-E202)),"")</f>
        <v/>
      </c>
      <c r="GJ203" s="9" t="str">
        <f t="shared" si="1089"/>
        <v/>
      </c>
      <c r="GK203" s="9" t="str">
        <f t="shared" si="1090"/>
        <v/>
      </c>
      <c r="GL203" s="41" t="e">
        <f t="shared" si="1091"/>
        <v>#DIV/0!</v>
      </c>
      <c r="GM203" s="41" t="e">
        <f t="shared" si="1092"/>
        <v>#DIV/0!</v>
      </c>
      <c r="GN203" s="41" t="e">
        <f t="shared" si="972"/>
        <v>#N/A</v>
      </c>
      <c r="GO203" s="41" t="e">
        <f t="shared" si="973"/>
        <v>#N/A</v>
      </c>
      <c r="GP203" s="3" t="e">
        <f t="shared" si="1093"/>
        <v>#NUM!</v>
      </c>
      <c r="GQ203" s="55" t="e">
        <f t="shared" si="974"/>
        <v>#NUM!</v>
      </c>
      <c r="GR203" s="55" t="e">
        <f t="shared" si="975"/>
        <v>#NUM!</v>
      </c>
      <c r="GS203" s="3" t="e">
        <f t="shared" si="976"/>
        <v>#NUM!</v>
      </c>
      <c r="GT203" s="3" t="e">
        <f t="shared" si="977"/>
        <v>#NUM!</v>
      </c>
      <c r="GU203" s="3" t="e">
        <f t="shared" si="978"/>
        <v>#NUM!</v>
      </c>
      <c r="GV203" s="3" t="e">
        <f t="shared" si="979"/>
        <v>#NUM!</v>
      </c>
      <c r="GX203" s="37" t="e">
        <f t="shared" si="980"/>
        <v>#NUM!</v>
      </c>
      <c r="GZ203" s="3" t="e">
        <f t="shared" si="981"/>
        <v>#NUM!</v>
      </c>
      <c r="HA203" s="3" t="e">
        <f t="shared" ref="HA203:HA208" ca="1" si="1121">IF(AND(G203=" ",OFFSET(G203,-2,0)="x"), " ", IF(SUM(OFFSET(GZ203,0,0,-3,1))&gt;=2,1," "))</f>
        <v>#NUM!</v>
      </c>
      <c r="HB203" s="2" t="e">
        <f t="shared" ca="1" si="830"/>
        <v>#NUM!</v>
      </c>
      <c r="HC203" s="2" t="e">
        <f t="shared" ca="1" si="834"/>
        <v>#NUM!</v>
      </c>
      <c r="HD203" s="39" t="e">
        <f t="shared" ca="1" si="1094"/>
        <v>#NUM!</v>
      </c>
      <c r="HF203" s="3" t="str">
        <f t="shared" si="982"/>
        <v/>
      </c>
      <c r="HG203" s="3" t="str">
        <f t="shared" si="983"/>
        <v/>
      </c>
      <c r="HH203" s="3" t="str">
        <f t="shared" ca="1" si="930"/>
        <v xml:space="preserve"> </v>
      </c>
      <c r="HI203" s="3" t="str">
        <f t="shared" ca="1" si="844"/>
        <v/>
      </c>
      <c r="HJ203" s="3" t="str">
        <f t="shared" ca="1" si="844"/>
        <v/>
      </c>
      <c r="HK203" s="3" t="str">
        <f t="shared" ca="1" si="844"/>
        <v/>
      </c>
      <c r="HL203" s="3" t="str">
        <f t="shared" ca="1" si="839"/>
        <v/>
      </c>
      <c r="HM203" s="3" t="str">
        <f t="shared" ca="1" si="839"/>
        <v/>
      </c>
      <c r="HN203" s="3" t="str">
        <f t="shared" si="839"/>
        <v/>
      </c>
      <c r="HO203" s="3" t="str">
        <f t="shared" si="839"/>
        <v/>
      </c>
      <c r="HP203" s="37" t="e">
        <f t="shared" ca="1" si="984"/>
        <v>#N/A</v>
      </c>
      <c r="HQ203" s="3" t="str">
        <f t="shared" ca="1" si="931"/>
        <v xml:space="preserve"> </v>
      </c>
      <c r="HR203" s="3" t="str">
        <f t="shared" ca="1" si="846"/>
        <v/>
      </c>
      <c r="HS203" s="3" t="str">
        <f t="shared" ca="1" si="846"/>
        <v/>
      </c>
      <c r="HT203" s="3" t="str">
        <f t="shared" ca="1" si="846"/>
        <v/>
      </c>
      <c r="HU203" s="3" t="str">
        <f t="shared" ca="1" si="840"/>
        <v/>
      </c>
      <c r="HV203" s="3" t="str">
        <f t="shared" ca="1" si="840"/>
        <v/>
      </c>
      <c r="HW203" s="3" t="str">
        <f t="shared" si="840"/>
        <v/>
      </c>
      <c r="HX203" s="3" t="str">
        <f t="shared" si="840"/>
        <v/>
      </c>
      <c r="HY203" s="37" t="e">
        <f t="shared" ca="1" si="985"/>
        <v>#N/A</v>
      </c>
      <c r="IA203" s="3" t="e">
        <f t="shared" ca="1" si="1095"/>
        <v>#NUM!</v>
      </c>
      <c r="IB203" s="3" t="e">
        <f t="shared" ref="IB203:IB208" ca="1" si="1122">IF(COUNTBLANK(IA203)=1,0,IA203+IB202)</f>
        <v>#NUM!</v>
      </c>
      <c r="IC203" s="2" t="e">
        <f t="shared" ca="1" si="1096"/>
        <v>#NUM!</v>
      </c>
      <c r="ID203" s="37" t="e">
        <f t="shared" ca="1" si="986"/>
        <v>#NUM!</v>
      </c>
      <c r="IE203" s="3" t="e">
        <f t="shared" ca="1" si="1097"/>
        <v>#NUM!</v>
      </c>
      <c r="IF203" s="3" t="e">
        <f t="shared" ca="1" si="1098"/>
        <v>#NUM!</v>
      </c>
      <c r="IG203" s="2" t="e">
        <f t="shared" ca="1" si="1099"/>
        <v>#NUM!</v>
      </c>
      <c r="IH203" s="37" t="e">
        <f t="shared" ca="1" si="987"/>
        <v>#NUM!</v>
      </c>
      <c r="II203" s="3" t="e">
        <f t="shared" si="1100"/>
        <v>#N/A</v>
      </c>
      <c r="IJ203" s="3" t="e">
        <f t="shared" si="1101"/>
        <v>#N/A</v>
      </c>
      <c r="IK203" s="3" t="e">
        <f t="shared" ca="1" si="934"/>
        <v>#N/A</v>
      </c>
      <c r="IL203" s="3" t="e">
        <f t="shared" ca="1" si="858"/>
        <v>#N/A</v>
      </c>
      <c r="IM203" s="3" t="e">
        <f t="shared" ca="1" si="858"/>
        <v>#N/A</v>
      </c>
      <c r="IN203" s="3" t="e">
        <f t="shared" ca="1" si="858"/>
        <v>#N/A</v>
      </c>
      <c r="IO203" s="3" t="e">
        <f t="shared" ca="1" si="851"/>
        <v>#N/A</v>
      </c>
      <c r="IP203" s="3" t="e">
        <f t="shared" ca="1" si="851"/>
        <v>#N/A</v>
      </c>
      <c r="IQ203" s="3" t="str">
        <f t="shared" si="851"/>
        <v/>
      </c>
      <c r="IR203" s="3" t="str">
        <f t="shared" si="851"/>
        <v/>
      </c>
      <c r="IS203" s="3" t="str">
        <f t="shared" si="852"/>
        <v/>
      </c>
      <c r="IT203" s="3" t="str">
        <f t="shared" si="852"/>
        <v/>
      </c>
      <c r="IU203" s="3" t="str">
        <f t="shared" si="852"/>
        <v/>
      </c>
      <c r="IV203" s="3" t="str">
        <f t="shared" si="852"/>
        <v/>
      </c>
      <c r="IW203" s="3" t="str">
        <f t="shared" si="853"/>
        <v/>
      </c>
      <c r="IX203" s="3" t="str">
        <f t="shared" si="853"/>
        <v/>
      </c>
      <c r="IY203" s="3" t="str">
        <f t="shared" si="853"/>
        <v/>
      </c>
      <c r="IZ203" s="37" t="e">
        <f t="shared" ca="1" si="988"/>
        <v>#N/A</v>
      </c>
      <c r="JB203" s="3" t="str">
        <f t="shared" si="1102"/>
        <v/>
      </c>
      <c r="JC203" s="55" t="e">
        <f t="shared" si="989"/>
        <v>#NUM!</v>
      </c>
      <c r="JD203" s="41" t="e">
        <f t="shared" si="1103"/>
        <v>#NUM!</v>
      </c>
      <c r="JE203" s="41" t="e">
        <f t="shared" si="1104"/>
        <v>#NUM!</v>
      </c>
      <c r="JF203" s="3" t="e">
        <f t="shared" si="1105"/>
        <v>#NUM!</v>
      </c>
      <c r="JG203" s="41" t="e">
        <f t="shared" si="1106"/>
        <v>#NUM!</v>
      </c>
      <c r="JH203" s="41" t="e">
        <f t="shared" si="1107"/>
        <v>#NUM!</v>
      </c>
      <c r="JJ203" s="37" t="e">
        <f t="shared" si="1108"/>
        <v>#NUM!</v>
      </c>
      <c r="JL203" s="3" t="e">
        <f t="shared" si="1109"/>
        <v>#NUM!</v>
      </c>
      <c r="JM203" s="3" t="e">
        <f t="shared" ref="JM203:JM208" ca="1" si="1123">IF(AND(G203=" ",OFFSET(G203,-2,0)="x"), " ", IF(SUM(OFFSET(JL203,0,0,-3,1))&gt;=2,1," "))</f>
        <v>#NUM!</v>
      </c>
      <c r="JP203" s="37" t="e">
        <f t="shared" ca="1" si="1110"/>
        <v>#NUM!</v>
      </c>
      <c r="JR203" s="37" t="str">
        <f t="shared" si="1111"/>
        <v/>
      </c>
      <c r="JS203" s="3" t="str">
        <f t="shared" si="1112"/>
        <v/>
      </c>
      <c r="JT203" s="3" t="str">
        <f t="shared" ca="1" si="932"/>
        <v xml:space="preserve"> </v>
      </c>
      <c r="JU203" s="3" t="str">
        <f t="shared" ca="1" si="848"/>
        <v/>
      </c>
      <c r="JV203" s="3" t="str">
        <f t="shared" ca="1" si="848"/>
        <v/>
      </c>
      <c r="JW203" s="3" t="str">
        <f t="shared" ca="1" si="848"/>
        <v/>
      </c>
      <c r="JX203" s="3" t="str">
        <f t="shared" ca="1" si="841"/>
        <v/>
      </c>
      <c r="JY203" s="3" t="str">
        <f t="shared" ca="1" si="841"/>
        <v/>
      </c>
      <c r="JZ203" s="3" t="str">
        <f t="shared" si="841"/>
        <v/>
      </c>
      <c r="KA203" s="3" t="str">
        <f t="shared" si="841"/>
        <v/>
      </c>
      <c r="KB203" s="3" t="e">
        <f t="shared" ca="1" si="1113"/>
        <v>#N/A</v>
      </c>
      <c r="KC203" s="3" t="str">
        <f t="shared" ca="1" si="933"/>
        <v xml:space="preserve"> </v>
      </c>
      <c r="KD203" s="3" t="str">
        <f t="shared" ca="1" si="850"/>
        <v/>
      </c>
      <c r="KE203" s="3" t="str">
        <f t="shared" ca="1" si="850"/>
        <v/>
      </c>
      <c r="KF203" s="3" t="str">
        <f t="shared" ca="1" si="850"/>
        <v/>
      </c>
      <c r="KG203" s="3" t="str">
        <f t="shared" ca="1" si="842"/>
        <v/>
      </c>
      <c r="KH203" s="3" t="str">
        <f t="shared" ca="1" si="842"/>
        <v/>
      </c>
      <c r="KI203" s="3" t="str">
        <f t="shared" si="842"/>
        <v/>
      </c>
      <c r="KJ203" s="3" t="str">
        <f t="shared" si="842"/>
        <v/>
      </c>
      <c r="KK203" s="3" t="e">
        <f t="shared" ca="1" si="1114"/>
        <v>#N/A</v>
      </c>
      <c r="KU203" s="3" t="e">
        <f t="shared" si="1115"/>
        <v>#NUM!</v>
      </c>
      <c r="KV203" s="3" t="e">
        <f t="shared" si="1116"/>
        <v>#NUM!</v>
      </c>
      <c r="KW203" s="3" t="e">
        <f t="shared" ca="1" si="935"/>
        <v>#NUM!</v>
      </c>
      <c r="KX203" s="3" t="e">
        <f t="shared" ca="1" si="860"/>
        <v>#NUM!</v>
      </c>
      <c r="KY203" s="3" t="e">
        <f t="shared" ca="1" si="860"/>
        <v>#NUM!</v>
      </c>
      <c r="KZ203" s="3" t="e">
        <f t="shared" ca="1" si="860"/>
        <v>#NUM!</v>
      </c>
      <c r="LA203" s="3" t="e">
        <f t="shared" ca="1" si="854"/>
        <v>#NUM!</v>
      </c>
      <c r="LB203" s="3" t="e">
        <f t="shared" ca="1" si="854"/>
        <v>#NUM!</v>
      </c>
      <c r="LC203" s="3" t="str">
        <f t="shared" si="854"/>
        <v/>
      </c>
      <c r="LD203" s="3" t="str">
        <f t="shared" si="854"/>
        <v/>
      </c>
      <c r="LE203" s="3" t="str">
        <f t="shared" si="855"/>
        <v/>
      </c>
      <c r="LF203" s="3" t="str">
        <f t="shared" si="855"/>
        <v/>
      </c>
      <c r="LG203" s="3" t="str">
        <f t="shared" si="855"/>
        <v/>
      </c>
      <c r="LH203" s="3" t="str">
        <f t="shared" si="855"/>
        <v/>
      </c>
      <c r="LI203" s="3" t="str">
        <f t="shared" si="856"/>
        <v/>
      </c>
      <c r="LJ203" s="3" t="str">
        <f t="shared" si="856"/>
        <v/>
      </c>
      <c r="LK203" s="3" t="str">
        <f t="shared" si="856"/>
        <v/>
      </c>
      <c r="LL203" s="37" t="e">
        <f t="shared" ca="1" si="990"/>
        <v>#NUM!</v>
      </c>
    </row>
    <row r="204" spans="1:324" s="3" customFormat="1">
      <c r="A204" s="42" t="e">
        <f>IF(D204="","",Data!C212)</f>
        <v>#N/A</v>
      </c>
      <c r="B204" s="5" t="e">
        <f>IF(D204="","",Data!B212)</f>
        <v>#N/A</v>
      </c>
      <c r="C204" s="3">
        <v>196</v>
      </c>
      <c r="D204" s="3" t="e">
        <f>IF(Data!C212="", NA(), Data!C212)</f>
        <v>#N/A</v>
      </c>
      <c r="E204" s="3" t="str">
        <f>IF(Data!C212="", " ", Data!D212)</f>
        <v xml:space="preserve"> </v>
      </c>
      <c r="F204" s="3" t="str">
        <f>IF(E204=" "," ",Data!F$26)</f>
        <v xml:space="preserve"> </v>
      </c>
      <c r="G204" s="3" t="str">
        <f>IF($C204&lt;Data!$F$37,"x"," ")</f>
        <v xml:space="preserve"> </v>
      </c>
      <c r="H204" s="3" t="e">
        <f>IF(I204="",#REF!,I204)</f>
        <v>#N/A</v>
      </c>
      <c r="I204" s="2" t="e">
        <f t="shared" si="991"/>
        <v>#N/A</v>
      </c>
      <c r="J204" s="3" t="str">
        <f>IF(AND(Data!$F$37&lt;&gt;""),IF(AD204=$E204,1,""))</f>
        <v/>
      </c>
      <c r="K204" s="3">
        <f>IF(AND(Data!$F$40&lt;&gt;""),IF(AE204=$E204,2,""))</f>
        <v>2</v>
      </c>
      <c r="L204" s="3" t="str">
        <f>IF(AND(Data!$F$43&lt;&gt;""),IF(AF204=$E204,3,""))</f>
        <v/>
      </c>
      <c r="M204" s="3" t="str">
        <f>IF(AND(Data!$F$46&lt;&gt;""),IF(AG204=$E204,4,""))</f>
        <v/>
      </c>
      <c r="N204" s="3" t="str">
        <f>IF(AND(Data!$F$49&lt;&gt;""),IF(AH204=$E204,5,""))</f>
        <v/>
      </c>
      <c r="O204" s="3" t="str">
        <f>IF(AND(Calc!$LQ$3&lt;&gt;""),IF(AI204=$E204,6,""))</f>
        <v/>
      </c>
      <c r="P204" s="3">
        <f t="shared" si="992"/>
        <v>2</v>
      </c>
      <c r="Q204" s="3">
        <f t="shared" si="993"/>
        <v>2</v>
      </c>
      <c r="R204" s="3" t="str">
        <f t="shared" si="994"/>
        <v/>
      </c>
      <c r="S204" s="3" t="str">
        <f t="shared" si="995"/>
        <v/>
      </c>
      <c r="T204" s="3" t="str">
        <f t="shared" si="996"/>
        <v/>
      </c>
      <c r="U204" s="3">
        <f t="shared" si="997"/>
        <v>2</v>
      </c>
      <c r="V204" s="3">
        <f t="shared" si="998"/>
        <v>2</v>
      </c>
      <c r="W204" s="3" t="str">
        <f t="shared" si="999"/>
        <v/>
      </c>
      <c r="X204" s="3" t="str">
        <f t="shared" si="1000"/>
        <v/>
      </c>
      <c r="Y204" s="3">
        <f t="shared" si="1001"/>
        <v>2</v>
      </c>
      <c r="Z204" s="3">
        <f t="shared" si="1002"/>
        <v>2</v>
      </c>
      <c r="AA204" s="3" t="str">
        <f t="shared" si="1003"/>
        <v/>
      </c>
      <c r="AB204" s="3">
        <f t="shared" si="1004"/>
        <v>2</v>
      </c>
      <c r="AC204" s="49">
        <f t="shared" si="1005"/>
        <v>2</v>
      </c>
      <c r="AD204" s="3" t="str">
        <f>IF($C204&lt;Data!$F$37,E204,"")</f>
        <v/>
      </c>
      <c r="AE204" s="3" t="str">
        <f>IF(AND($C204&gt;=Data!$F$37),IF($C204&lt;Data!$F$40,E204,""))</f>
        <v xml:space="preserve"> </v>
      </c>
      <c r="AF204" s="3" t="b">
        <f>IF(AND($C204&gt;=Data!$F$40),IF($C204&lt;Data!$F$43,E204,""))</f>
        <v>0</v>
      </c>
      <c r="AG204" s="3" t="b">
        <f>IF(AND($C204&gt;=Data!$F$43),IF($C204&lt;Data!$F$46,E204,""))</f>
        <v>0</v>
      </c>
      <c r="AH204" s="3" t="b">
        <f>IF(AND($C204&gt;=Data!$F$46),IF($C204&lt;Data!$F$49,E204,""))</f>
        <v>0</v>
      </c>
      <c r="AI204" s="3" t="b">
        <f>IF(AND($C204&gt;=Data!$F$49),IF($C204&lt;=Calc!$LQ$3,E204,""))</f>
        <v>0</v>
      </c>
      <c r="AJ204" s="3" t="str">
        <f t="shared" si="937"/>
        <v xml:space="preserve"> </v>
      </c>
      <c r="AK204" s="3" t="str">
        <f t="shared" si="938"/>
        <v/>
      </c>
      <c r="AL204" s="3" t="e">
        <f t="shared" si="1006"/>
        <v>#NUM!</v>
      </c>
      <c r="AM204" s="3" t="str">
        <f t="shared" si="1007"/>
        <v/>
      </c>
      <c r="AN204" s="3" t="str">
        <f t="shared" si="1008"/>
        <v/>
      </c>
      <c r="AO204" s="3" t="str">
        <f t="shared" si="1009"/>
        <v/>
      </c>
      <c r="AP204" s="3" t="str">
        <f t="shared" si="1010"/>
        <v/>
      </c>
      <c r="AQ204" s="3" t="e">
        <f t="shared" si="926"/>
        <v>#NUM!</v>
      </c>
      <c r="AR204" s="3" t="e">
        <f t="shared" si="927"/>
        <v>#NUM!</v>
      </c>
      <c r="AS204" s="3" t="str">
        <f t="shared" si="928"/>
        <v/>
      </c>
      <c r="AT204" s="3" t="str">
        <f t="shared" si="1011"/>
        <v/>
      </c>
      <c r="AU204" s="3" t="str">
        <f t="shared" si="1012"/>
        <v/>
      </c>
      <c r="AV204" s="3" t="e">
        <f t="shared" si="1013"/>
        <v>#NUM!</v>
      </c>
      <c r="AW204" s="3" t="e">
        <f t="shared" si="1014"/>
        <v>#NUM!</v>
      </c>
      <c r="AX204" s="3" t="str">
        <f t="shared" si="1015"/>
        <v/>
      </c>
      <c r="AY204" s="3" t="str">
        <f t="shared" si="1016"/>
        <v/>
      </c>
      <c r="AZ204" s="3" t="e">
        <f t="shared" si="1017"/>
        <v>#NUM!</v>
      </c>
      <c r="BA204" s="3" t="e">
        <f t="shared" si="1018"/>
        <v>#NUM!</v>
      </c>
      <c r="BB204" s="3" t="str">
        <f t="shared" si="1019"/>
        <v/>
      </c>
      <c r="BC204" s="3" t="e">
        <f t="shared" si="1020"/>
        <v>#NUM!</v>
      </c>
      <c r="BD204" s="3" t="e">
        <f t="shared" si="1021"/>
        <v>#NUM!</v>
      </c>
      <c r="BE204" s="3" t="e">
        <f t="shared" si="1022"/>
        <v>#NUM!</v>
      </c>
      <c r="BF204" s="9" t="e">
        <f t="shared" si="939"/>
        <v>#N/A</v>
      </c>
      <c r="BG204" s="3" t="e">
        <f t="shared" si="940"/>
        <v>#N/A</v>
      </c>
      <c r="BH204" s="3" t="e">
        <f t="shared" si="936"/>
        <v>#N/A</v>
      </c>
      <c r="BI204" s="3" t="e">
        <f t="shared" si="1023"/>
        <v>#NUM!</v>
      </c>
      <c r="BJ204" s="44" t="str">
        <f t="shared" si="1024"/>
        <v/>
      </c>
      <c r="BK204" s="52">
        <f t="shared" si="941"/>
        <v>2</v>
      </c>
      <c r="BL204" s="52" t="str">
        <f t="shared" ca="1" si="929"/>
        <v xml:space="preserve"> </v>
      </c>
      <c r="BM204" s="52" t="str">
        <f t="shared" ca="1" si="836"/>
        <v xml:space="preserve"> </v>
      </c>
      <c r="BN204" s="52" t="str">
        <f t="shared" ca="1" si="836"/>
        <v xml:space="preserve"> </v>
      </c>
      <c r="BO204" s="52" t="str">
        <f t="shared" ca="1" si="836"/>
        <v xml:space="preserve"> </v>
      </c>
      <c r="BP204" s="52" t="str">
        <f t="shared" ca="1" si="831"/>
        <v xml:space="preserve"> </v>
      </c>
      <c r="BQ204" s="52" t="str">
        <f t="shared" si="831"/>
        <v xml:space="preserve"> </v>
      </c>
      <c r="BR204" s="52" t="e">
        <f t="shared" ca="1" si="942"/>
        <v>#N/A</v>
      </c>
      <c r="BS204" s="52"/>
      <c r="BT204" s="3" t="str">
        <f t="shared" si="943"/>
        <v/>
      </c>
      <c r="BU204" s="3">
        <f t="shared" si="944"/>
        <v>0</v>
      </c>
      <c r="BV204" s="3">
        <f t="shared" si="1025"/>
        <v>1</v>
      </c>
      <c r="BW204" s="3">
        <f t="shared" si="1026"/>
        <v>0</v>
      </c>
      <c r="BX204" s="3" t="str">
        <f t="shared" ca="1" si="945"/>
        <v xml:space="preserve"> </v>
      </c>
      <c r="BY204" s="3" t="str">
        <f t="shared" ca="1" si="837"/>
        <v/>
      </c>
      <c r="BZ204" s="3" t="str">
        <f t="shared" ca="1" si="837"/>
        <v/>
      </c>
      <c r="CA204" s="3" t="str">
        <f t="shared" ca="1" si="837"/>
        <v/>
      </c>
      <c r="CB204" s="3" t="str">
        <f t="shared" ca="1" si="832"/>
        <v/>
      </c>
      <c r="CC204" s="3" t="str">
        <f t="shared" si="832"/>
        <v/>
      </c>
      <c r="CD204" s="3" t="str">
        <f t="shared" si="946"/>
        <v/>
      </c>
      <c r="CE204" s="3" t="str">
        <f t="shared" si="947"/>
        <v/>
      </c>
      <c r="CF204" s="3" t="str">
        <f t="shared" si="948"/>
        <v/>
      </c>
      <c r="CG204" s="37" t="e">
        <f t="shared" ca="1" si="949"/>
        <v>#N/A</v>
      </c>
      <c r="CH204" s="3" t="str">
        <f t="shared" si="950"/>
        <v/>
      </c>
      <c r="CI204" s="3">
        <f t="shared" si="1027"/>
        <v>0</v>
      </c>
      <c r="CJ204" s="3">
        <f t="shared" si="1117"/>
        <v>1</v>
      </c>
      <c r="CK204" s="3">
        <f t="shared" si="1028"/>
        <v>0</v>
      </c>
      <c r="CL204" s="3" t="str">
        <f t="shared" ca="1" si="951"/>
        <v xml:space="preserve"> </v>
      </c>
      <c r="CM204" s="3" t="str">
        <f t="shared" ca="1" si="838"/>
        <v/>
      </c>
      <c r="CN204" s="3" t="str">
        <f t="shared" ca="1" si="838"/>
        <v/>
      </c>
      <c r="CO204" s="3" t="str">
        <f t="shared" ca="1" si="838"/>
        <v/>
      </c>
      <c r="CP204" s="3" t="str">
        <f t="shared" ca="1" si="833"/>
        <v/>
      </c>
      <c r="CQ204" s="3" t="str">
        <f t="shared" si="833"/>
        <v/>
      </c>
      <c r="CR204" s="3" t="str">
        <f t="shared" si="1029"/>
        <v/>
      </c>
      <c r="CS204" s="3" t="str">
        <f t="shared" si="952"/>
        <v/>
      </c>
      <c r="CT204" s="3" t="str">
        <f t="shared" si="1030"/>
        <v/>
      </c>
      <c r="CU204" s="37" t="e">
        <f t="shared" ca="1" si="1031"/>
        <v>#N/A</v>
      </c>
      <c r="CW204" s="3" t="str">
        <f t="shared" ca="1" si="1032"/>
        <v/>
      </c>
      <c r="CX204" s="3">
        <f t="shared" ca="1" si="1118"/>
        <v>0</v>
      </c>
      <c r="CY204" s="2">
        <f t="shared" ca="1" si="1033"/>
        <v>0</v>
      </c>
      <c r="CZ204" s="3" t="str">
        <f t="shared" ca="1" si="953"/>
        <v/>
      </c>
      <c r="DA204" s="3" t="str">
        <f t="shared" ca="1" si="954"/>
        <v/>
      </c>
      <c r="DB204" s="3" t="str">
        <f t="shared" ca="1" si="955"/>
        <v/>
      </c>
      <c r="DC204" s="3" t="str">
        <f t="shared" ca="1" si="956"/>
        <v/>
      </c>
      <c r="DD204" s="37" t="e">
        <f t="shared" ca="1" si="957"/>
        <v>#N/A</v>
      </c>
      <c r="DE204" s="3" t="str">
        <f t="shared" ca="1" si="1034"/>
        <v/>
      </c>
      <c r="DF204" s="3">
        <f t="shared" ca="1" si="1119"/>
        <v>0</v>
      </c>
      <c r="DG204" s="2">
        <f t="shared" ca="1" si="1035"/>
        <v>0</v>
      </c>
      <c r="DH204" s="3" t="str">
        <f t="shared" ca="1" si="958"/>
        <v/>
      </c>
      <c r="DI204" s="3" t="str">
        <f t="shared" ca="1" si="862"/>
        <v/>
      </c>
      <c r="DJ204" s="3" t="str">
        <f t="shared" ca="1" si="959"/>
        <v/>
      </c>
      <c r="DK204" s="3" t="str">
        <f t="shared" ca="1" si="1036"/>
        <v/>
      </c>
      <c r="DL204" s="37" t="e">
        <f t="shared" ca="1" si="960"/>
        <v>#N/A</v>
      </c>
      <c r="DN204" s="2" t="str">
        <f t="shared" si="961"/>
        <v xml:space="preserve"> </v>
      </c>
      <c r="DO204" s="3" t="str">
        <f t="shared" si="1037"/>
        <v xml:space="preserve"> </v>
      </c>
      <c r="DP204" s="3" t="str">
        <f t="shared" si="1038"/>
        <v xml:space="preserve"> </v>
      </c>
      <c r="DT204" s="37" t="e">
        <f t="shared" si="962"/>
        <v>#N/A</v>
      </c>
      <c r="DU204" s="7">
        <v>197</v>
      </c>
      <c r="DV204" s="7">
        <v>84</v>
      </c>
      <c r="DW204" s="7">
        <v>114</v>
      </c>
      <c r="DX204" s="7"/>
      <c r="DY204" s="7" t="e">
        <f t="shared" si="963"/>
        <v>#NUM!</v>
      </c>
      <c r="DZ204" s="7" t="e">
        <f t="shared" si="964"/>
        <v>#NUM!</v>
      </c>
      <c r="EA204" s="7" t="e">
        <f t="shared" si="965"/>
        <v>#NUM!</v>
      </c>
      <c r="EB204" s="7" t="e">
        <f t="shared" si="1039"/>
        <v>#NUM!</v>
      </c>
      <c r="EC204" s="3" t="e">
        <f t="shared" si="966"/>
        <v>#NUM!</v>
      </c>
      <c r="ED204" s="3" t="str">
        <f t="shared" si="1040"/>
        <v/>
      </c>
      <c r="EE204" s="3" t="e">
        <f t="shared" si="1041"/>
        <v>#DIV/0!</v>
      </c>
      <c r="EF204" s="3" t="str">
        <f t="shared" si="1042"/>
        <v/>
      </c>
      <c r="EG204" s="3" t="str">
        <f t="shared" si="1043"/>
        <v/>
      </c>
      <c r="EH204" s="3" t="str">
        <f t="shared" si="1044"/>
        <v/>
      </c>
      <c r="EI204" s="3" t="str">
        <f t="shared" si="1045"/>
        <v/>
      </c>
      <c r="EJ204" s="3" t="e">
        <f t="shared" si="1046"/>
        <v>#DIV/0!</v>
      </c>
      <c r="EK204" s="3" t="e">
        <f t="shared" si="1047"/>
        <v>#DIV/0!</v>
      </c>
      <c r="EL204" s="3" t="str">
        <f t="shared" si="1048"/>
        <v/>
      </c>
      <c r="EM204" s="3" t="str">
        <f t="shared" si="1049"/>
        <v/>
      </c>
      <c r="EN204" s="3" t="str">
        <f t="shared" si="1050"/>
        <v/>
      </c>
      <c r="EO204" s="3" t="e">
        <f t="shared" si="1051"/>
        <v>#DIV/0!</v>
      </c>
      <c r="EP204" s="3" t="e">
        <f t="shared" si="1052"/>
        <v>#DIV/0!</v>
      </c>
      <c r="EQ204" s="3" t="str">
        <f t="shared" si="1053"/>
        <v/>
      </c>
      <c r="ER204" s="3" t="str">
        <f t="shared" si="1054"/>
        <v/>
      </c>
      <c r="ES204" s="3" t="e">
        <f t="shared" si="1055"/>
        <v>#DIV/0!</v>
      </c>
      <c r="ET204" s="3" t="e">
        <f t="shared" si="1056"/>
        <v>#DIV/0!</v>
      </c>
      <c r="EU204" s="3" t="str">
        <f t="shared" si="1057"/>
        <v/>
      </c>
      <c r="EV204" s="3" t="e">
        <f t="shared" si="1058"/>
        <v>#DIV/0!</v>
      </c>
      <c r="EW204" s="3" t="e">
        <f t="shared" si="1059"/>
        <v>#DIV/0!</v>
      </c>
      <c r="EX204" s="3" t="e">
        <f t="shared" si="1060"/>
        <v>#NUM!</v>
      </c>
      <c r="EZ204" s="40">
        <f t="shared" si="967"/>
        <v>1</v>
      </c>
      <c r="FA204" s="9" t="e">
        <f t="shared" si="968"/>
        <v>#NUM!</v>
      </c>
      <c r="FB204" s="9" t="e">
        <f t="shared" si="969"/>
        <v>#N/A</v>
      </c>
      <c r="FC204" s="9" t="e">
        <f t="shared" si="970"/>
        <v>#N/A</v>
      </c>
      <c r="FD204" s="9" t="e">
        <f t="shared" si="971"/>
        <v>#N/A</v>
      </c>
      <c r="FE204" s="3" t="e">
        <f t="shared" si="1061"/>
        <v>#NUM!</v>
      </c>
      <c r="FG204" s="3" t="str">
        <f t="shared" si="1062"/>
        <v/>
      </c>
      <c r="FH204" s="3" t="e">
        <f t="shared" si="1063"/>
        <v>#DIV/0!</v>
      </c>
      <c r="FI204" s="3" t="str">
        <f t="shared" si="1064"/>
        <v/>
      </c>
      <c r="FJ204" s="3" t="str">
        <f t="shared" si="1065"/>
        <v/>
      </c>
      <c r="FK204" s="3" t="str">
        <f t="shared" si="1066"/>
        <v/>
      </c>
      <c r="FL204" s="3" t="str">
        <f t="shared" si="1067"/>
        <v/>
      </c>
      <c r="FM204" s="3" t="e">
        <f t="shared" si="1068"/>
        <v>#DIV/0!</v>
      </c>
      <c r="FN204" s="3" t="e">
        <f t="shared" si="1069"/>
        <v>#DIV/0!</v>
      </c>
      <c r="FO204" s="3" t="str">
        <f t="shared" si="1070"/>
        <v/>
      </c>
      <c r="FP204" s="3" t="str">
        <f t="shared" si="1071"/>
        <v/>
      </c>
      <c r="FQ204" s="3" t="str">
        <f t="shared" si="1072"/>
        <v/>
      </c>
      <c r="FR204" s="3" t="e">
        <f t="shared" si="1073"/>
        <v>#DIV/0!</v>
      </c>
      <c r="FS204" s="3" t="e">
        <f t="shared" si="1074"/>
        <v>#DIV/0!</v>
      </c>
      <c r="FT204" s="3" t="str">
        <f t="shared" si="1075"/>
        <v/>
      </c>
      <c r="FU204" s="3" t="str">
        <f t="shared" si="1076"/>
        <v/>
      </c>
      <c r="FV204" s="3" t="e">
        <f t="shared" si="1077"/>
        <v>#DIV/0!</v>
      </c>
      <c r="FW204" s="3" t="e">
        <f t="shared" si="1078"/>
        <v>#DIV/0!</v>
      </c>
      <c r="FX204" s="3" t="str">
        <f t="shared" si="1079"/>
        <v/>
      </c>
      <c r="FY204" s="3" t="e">
        <f t="shared" si="1080"/>
        <v>#DIV/0!</v>
      </c>
      <c r="FZ204" s="3" t="e">
        <f t="shared" si="1081"/>
        <v>#DIV/0!</v>
      </c>
      <c r="GA204" s="3" t="e">
        <f t="shared" si="1082"/>
        <v>#NUM!</v>
      </c>
      <c r="GB204" s="3" t="str">
        <f t="shared" si="1083"/>
        <v/>
      </c>
      <c r="GC204" s="3" t="str">
        <f t="shared" si="1084"/>
        <v/>
      </c>
      <c r="GD204" s="3" t="str">
        <f t="shared" si="1085"/>
        <v/>
      </c>
      <c r="GE204" s="3" t="str">
        <f t="shared" si="1086"/>
        <v/>
      </c>
      <c r="GF204" s="3" t="str">
        <f t="shared" si="1087"/>
        <v/>
      </c>
      <c r="GG204" s="3" t="str">
        <f t="shared" si="1088"/>
        <v/>
      </c>
      <c r="GI204" s="9" t="str">
        <f t="shared" si="1120"/>
        <v/>
      </c>
      <c r="GJ204" s="9" t="str">
        <f t="shared" si="1089"/>
        <v/>
      </c>
      <c r="GK204" s="9" t="str">
        <f t="shared" si="1090"/>
        <v/>
      </c>
      <c r="GL204" s="41" t="e">
        <f t="shared" si="1091"/>
        <v>#DIV/0!</v>
      </c>
      <c r="GM204" s="41" t="e">
        <f t="shared" si="1092"/>
        <v>#DIV/0!</v>
      </c>
      <c r="GN204" s="41" t="e">
        <f t="shared" si="972"/>
        <v>#N/A</v>
      </c>
      <c r="GO204" s="41" t="e">
        <f t="shared" si="973"/>
        <v>#N/A</v>
      </c>
      <c r="GP204" s="3" t="e">
        <f t="shared" si="1093"/>
        <v>#NUM!</v>
      </c>
      <c r="GQ204" s="55" t="e">
        <f t="shared" si="974"/>
        <v>#NUM!</v>
      </c>
      <c r="GR204" s="55" t="e">
        <f t="shared" si="975"/>
        <v>#NUM!</v>
      </c>
      <c r="GS204" s="3" t="e">
        <f t="shared" si="976"/>
        <v>#NUM!</v>
      </c>
      <c r="GT204" s="3" t="e">
        <f t="shared" si="977"/>
        <v>#NUM!</v>
      </c>
      <c r="GU204" s="3" t="e">
        <f t="shared" si="978"/>
        <v>#NUM!</v>
      </c>
      <c r="GV204" s="3" t="e">
        <f t="shared" si="979"/>
        <v>#NUM!</v>
      </c>
      <c r="GX204" s="37" t="e">
        <f t="shared" si="980"/>
        <v>#NUM!</v>
      </c>
      <c r="GZ204" s="3" t="e">
        <f t="shared" si="981"/>
        <v>#NUM!</v>
      </c>
      <c r="HA204" s="3" t="e">
        <f t="shared" ca="1" si="1121"/>
        <v>#NUM!</v>
      </c>
      <c r="HB204" s="2" t="e">
        <f t="shared" ref="HB204:HB208" ca="1" si="1124">IF(AND($G204=" ",OFFSET($G204,-2,0)="x"), " ", IF(SUM(OFFSET($GZ204,0,0,3,1))&gt;=2,1," "))</f>
        <v>#NUM!</v>
      </c>
      <c r="HC204" s="2" t="e">
        <f t="shared" ca="1" si="834"/>
        <v>#NUM!</v>
      </c>
      <c r="HD204" s="39" t="e">
        <f t="shared" ca="1" si="1094"/>
        <v>#NUM!</v>
      </c>
      <c r="HF204" s="3" t="str">
        <f t="shared" si="982"/>
        <v/>
      </c>
      <c r="HG204" s="3" t="str">
        <f t="shared" si="983"/>
        <v/>
      </c>
      <c r="HH204" s="3" t="str">
        <f t="shared" ca="1" si="930"/>
        <v xml:space="preserve"> </v>
      </c>
      <c r="HI204" s="3" t="str">
        <f t="shared" ca="1" si="844"/>
        <v/>
      </c>
      <c r="HJ204" s="3" t="str">
        <f t="shared" ca="1" si="844"/>
        <v/>
      </c>
      <c r="HK204" s="3" t="str">
        <f t="shared" ca="1" si="844"/>
        <v/>
      </c>
      <c r="HL204" s="3" t="str">
        <f t="shared" ca="1" si="839"/>
        <v/>
      </c>
      <c r="HM204" s="3" t="str">
        <f t="shared" si="839"/>
        <v/>
      </c>
      <c r="HN204" s="3" t="str">
        <f t="shared" si="839"/>
        <v/>
      </c>
      <c r="HO204" s="3" t="str">
        <f t="shared" si="839"/>
        <v/>
      </c>
      <c r="HP204" s="37" t="e">
        <f t="shared" ca="1" si="984"/>
        <v>#N/A</v>
      </c>
      <c r="HQ204" s="3" t="str">
        <f t="shared" ca="1" si="931"/>
        <v xml:space="preserve"> </v>
      </c>
      <c r="HR204" s="3" t="str">
        <f t="shared" ca="1" si="846"/>
        <v/>
      </c>
      <c r="HS204" s="3" t="str">
        <f t="shared" ca="1" si="846"/>
        <v/>
      </c>
      <c r="HT204" s="3" t="str">
        <f t="shared" ca="1" si="846"/>
        <v/>
      </c>
      <c r="HU204" s="3" t="str">
        <f t="shared" ca="1" si="840"/>
        <v/>
      </c>
      <c r="HV204" s="3" t="str">
        <f t="shared" si="840"/>
        <v/>
      </c>
      <c r="HW204" s="3" t="str">
        <f t="shared" si="840"/>
        <v/>
      </c>
      <c r="HX204" s="3" t="str">
        <f t="shared" si="840"/>
        <v/>
      </c>
      <c r="HY204" s="37" t="e">
        <f t="shared" ca="1" si="985"/>
        <v>#N/A</v>
      </c>
      <c r="IA204" s="3" t="e">
        <f t="shared" ca="1" si="1095"/>
        <v>#NUM!</v>
      </c>
      <c r="IB204" s="3" t="e">
        <f t="shared" ca="1" si="1122"/>
        <v>#NUM!</v>
      </c>
      <c r="IC204" s="2" t="e">
        <f t="shared" ca="1" si="1096"/>
        <v>#NUM!</v>
      </c>
      <c r="ID204" s="37" t="e">
        <f t="shared" ca="1" si="986"/>
        <v>#NUM!</v>
      </c>
      <c r="IE204" s="3" t="e">
        <f t="shared" ca="1" si="1097"/>
        <v>#NUM!</v>
      </c>
      <c r="IF204" s="3" t="e">
        <f t="shared" ca="1" si="1098"/>
        <v>#NUM!</v>
      </c>
      <c r="IG204" s="2" t="e">
        <f t="shared" ca="1" si="1099"/>
        <v>#NUM!</v>
      </c>
      <c r="IH204" s="37" t="e">
        <f t="shared" ca="1" si="987"/>
        <v>#NUM!</v>
      </c>
      <c r="II204" s="3" t="e">
        <f t="shared" si="1100"/>
        <v>#N/A</v>
      </c>
      <c r="IJ204" s="3" t="e">
        <f t="shared" si="1101"/>
        <v>#N/A</v>
      </c>
      <c r="IK204" s="3" t="e">
        <f t="shared" ca="1" si="934"/>
        <v>#N/A</v>
      </c>
      <c r="IL204" s="3" t="e">
        <f t="shared" ca="1" si="858"/>
        <v>#N/A</v>
      </c>
      <c r="IM204" s="3" t="e">
        <f t="shared" ca="1" si="858"/>
        <v>#N/A</v>
      </c>
      <c r="IN204" s="3" t="e">
        <f t="shared" ca="1" si="858"/>
        <v>#N/A</v>
      </c>
      <c r="IO204" s="3" t="e">
        <f t="shared" ca="1" si="851"/>
        <v>#N/A</v>
      </c>
      <c r="IP204" s="3" t="str">
        <f t="shared" si="851"/>
        <v/>
      </c>
      <c r="IQ204" s="3" t="str">
        <f t="shared" si="851"/>
        <v/>
      </c>
      <c r="IR204" s="3" t="str">
        <f t="shared" si="851"/>
        <v/>
      </c>
      <c r="IS204" s="3" t="str">
        <f t="shared" si="852"/>
        <v/>
      </c>
      <c r="IT204" s="3" t="str">
        <f t="shared" si="852"/>
        <v/>
      </c>
      <c r="IU204" s="3" t="str">
        <f t="shared" si="852"/>
        <v/>
      </c>
      <c r="IV204" s="3" t="str">
        <f t="shared" si="852"/>
        <v/>
      </c>
      <c r="IW204" s="3" t="str">
        <f t="shared" si="853"/>
        <v/>
      </c>
      <c r="IX204" s="3" t="str">
        <f t="shared" si="853"/>
        <v/>
      </c>
      <c r="IY204" s="3" t="str">
        <f t="shared" si="853"/>
        <v/>
      </c>
      <c r="IZ204" s="37" t="e">
        <f t="shared" ca="1" si="988"/>
        <v>#N/A</v>
      </c>
      <c r="JB204" s="3" t="str">
        <f t="shared" si="1102"/>
        <v/>
      </c>
      <c r="JC204" s="55" t="e">
        <f t="shared" si="989"/>
        <v>#NUM!</v>
      </c>
      <c r="JD204" s="41" t="e">
        <f t="shared" si="1103"/>
        <v>#NUM!</v>
      </c>
      <c r="JE204" s="41" t="e">
        <f t="shared" si="1104"/>
        <v>#NUM!</v>
      </c>
      <c r="JF204" s="3" t="e">
        <f t="shared" si="1105"/>
        <v>#NUM!</v>
      </c>
      <c r="JG204" s="41" t="e">
        <f t="shared" si="1106"/>
        <v>#NUM!</v>
      </c>
      <c r="JH204" s="41" t="e">
        <f t="shared" si="1107"/>
        <v>#NUM!</v>
      </c>
      <c r="JJ204" s="37" t="e">
        <f t="shared" si="1108"/>
        <v>#NUM!</v>
      </c>
      <c r="JL204" s="3" t="e">
        <f t="shared" si="1109"/>
        <v>#NUM!</v>
      </c>
      <c r="JM204" s="3" t="e">
        <f t="shared" ca="1" si="1123"/>
        <v>#NUM!</v>
      </c>
      <c r="JP204" s="37" t="e">
        <f t="shared" ca="1" si="1110"/>
        <v>#NUM!</v>
      </c>
      <c r="JR204" s="37" t="str">
        <f t="shared" si="1111"/>
        <v/>
      </c>
      <c r="JS204" s="3" t="str">
        <f t="shared" si="1112"/>
        <v/>
      </c>
      <c r="JT204" s="3" t="str">
        <f t="shared" ca="1" si="932"/>
        <v xml:space="preserve"> </v>
      </c>
      <c r="JU204" s="3" t="str">
        <f t="shared" ca="1" si="848"/>
        <v/>
      </c>
      <c r="JV204" s="3" t="str">
        <f t="shared" ca="1" si="848"/>
        <v/>
      </c>
      <c r="JW204" s="3" t="str">
        <f t="shared" ca="1" si="848"/>
        <v/>
      </c>
      <c r="JX204" s="3" t="str">
        <f t="shared" ca="1" si="841"/>
        <v/>
      </c>
      <c r="JY204" s="3" t="str">
        <f t="shared" si="841"/>
        <v/>
      </c>
      <c r="JZ204" s="3" t="str">
        <f t="shared" si="841"/>
        <v/>
      </c>
      <c r="KA204" s="3" t="str">
        <f t="shared" si="841"/>
        <v/>
      </c>
      <c r="KB204" s="3" t="e">
        <f t="shared" ca="1" si="1113"/>
        <v>#N/A</v>
      </c>
      <c r="KC204" s="3" t="str">
        <f t="shared" ca="1" si="933"/>
        <v xml:space="preserve"> </v>
      </c>
      <c r="KD204" s="3" t="str">
        <f t="shared" ca="1" si="850"/>
        <v/>
      </c>
      <c r="KE204" s="3" t="str">
        <f t="shared" ca="1" si="850"/>
        <v/>
      </c>
      <c r="KF204" s="3" t="str">
        <f t="shared" ca="1" si="850"/>
        <v/>
      </c>
      <c r="KG204" s="3" t="str">
        <f t="shared" ca="1" si="842"/>
        <v/>
      </c>
      <c r="KH204" s="3" t="str">
        <f t="shared" si="842"/>
        <v/>
      </c>
      <c r="KI204" s="3" t="str">
        <f t="shared" si="842"/>
        <v/>
      </c>
      <c r="KJ204" s="3" t="str">
        <f t="shared" si="842"/>
        <v/>
      </c>
      <c r="KK204" s="3" t="e">
        <f t="shared" ca="1" si="1114"/>
        <v>#N/A</v>
      </c>
      <c r="KU204" s="3" t="e">
        <f t="shared" si="1115"/>
        <v>#NUM!</v>
      </c>
      <c r="KV204" s="3" t="e">
        <f t="shared" si="1116"/>
        <v>#NUM!</v>
      </c>
      <c r="KW204" s="3" t="e">
        <f t="shared" ca="1" si="935"/>
        <v>#NUM!</v>
      </c>
      <c r="KX204" s="3" t="e">
        <f t="shared" ca="1" si="860"/>
        <v>#NUM!</v>
      </c>
      <c r="KY204" s="3" t="e">
        <f t="shared" ca="1" si="860"/>
        <v>#NUM!</v>
      </c>
      <c r="KZ204" s="3" t="e">
        <f t="shared" ca="1" si="860"/>
        <v>#NUM!</v>
      </c>
      <c r="LA204" s="3" t="e">
        <f t="shared" ca="1" si="854"/>
        <v>#NUM!</v>
      </c>
      <c r="LB204" s="3" t="str">
        <f t="shared" si="854"/>
        <v/>
      </c>
      <c r="LC204" s="3" t="str">
        <f t="shared" si="854"/>
        <v/>
      </c>
      <c r="LD204" s="3" t="str">
        <f t="shared" si="854"/>
        <v/>
      </c>
      <c r="LE204" s="3" t="str">
        <f t="shared" si="855"/>
        <v/>
      </c>
      <c r="LF204" s="3" t="str">
        <f t="shared" si="855"/>
        <v/>
      </c>
      <c r="LG204" s="3" t="str">
        <f t="shared" si="855"/>
        <v/>
      </c>
      <c r="LH204" s="3" t="str">
        <f t="shared" si="855"/>
        <v/>
      </c>
      <c r="LI204" s="3" t="str">
        <f t="shared" si="856"/>
        <v/>
      </c>
      <c r="LJ204" s="3" t="str">
        <f t="shared" si="856"/>
        <v/>
      </c>
      <c r="LK204" s="3" t="str">
        <f t="shared" si="856"/>
        <v/>
      </c>
      <c r="LL204" s="37" t="e">
        <f t="shared" ca="1" si="990"/>
        <v>#NUM!</v>
      </c>
    </row>
    <row r="205" spans="1:324" s="3" customFormat="1">
      <c r="A205" s="42" t="e">
        <f>IF(D205="","",Data!C213)</f>
        <v>#N/A</v>
      </c>
      <c r="B205" s="5" t="e">
        <f>IF(D205="","",Data!B213)</f>
        <v>#N/A</v>
      </c>
      <c r="C205" s="3">
        <v>197</v>
      </c>
      <c r="D205" s="3" t="e">
        <f>IF(Data!C213="", NA(), Data!C213)</f>
        <v>#N/A</v>
      </c>
      <c r="E205" s="3" t="str">
        <f>IF(Data!C213="", " ", Data!D213)</f>
        <v xml:space="preserve"> </v>
      </c>
      <c r="F205" s="3" t="str">
        <f>IF(E205=" "," ",Data!F$26)</f>
        <v xml:space="preserve"> </v>
      </c>
      <c r="G205" s="3" t="str">
        <f>IF($C205&lt;Data!$F$37,"x"," ")</f>
        <v xml:space="preserve"> </v>
      </c>
      <c r="H205" s="3" t="e">
        <f>IF(I205="",#REF!,I205)</f>
        <v>#N/A</v>
      </c>
      <c r="I205" s="2" t="e">
        <f t="shared" si="991"/>
        <v>#N/A</v>
      </c>
      <c r="J205" s="3" t="str">
        <f>IF(AND(Data!$F$37&lt;&gt;""),IF(AD205=$E205,1,""))</f>
        <v/>
      </c>
      <c r="K205" s="3">
        <f>IF(AND(Data!$F$40&lt;&gt;""),IF(AE205=$E205,2,""))</f>
        <v>2</v>
      </c>
      <c r="L205" s="3" t="str">
        <f>IF(AND(Data!$F$43&lt;&gt;""),IF(AF205=$E205,3,""))</f>
        <v/>
      </c>
      <c r="M205" s="3" t="str">
        <f>IF(AND(Data!$F$46&lt;&gt;""),IF(AG205=$E205,4,""))</f>
        <v/>
      </c>
      <c r="N205" s="3" t="str">
        <f>IF(AND(Data!$F$49&lt;&gt;""),IF(AH205=$E205,5,""))</f>
        <v/>
      </c>
      <c r="O205" s="3" t="str">
        <f>IF(AND(Calc!$LQ$3&lt;&gt;""),IF(AI205=$E205,6,""))</f>
        <v/>
      </c>
      <c r="P205" s="3">
        <f t="shared" si="992"/>
        <v>2</v>
      </c>
      <c r="Q205" s="3">
        <f t="shared" si="993"/>
        <v>2</v>
      </c>
      <c r="R205" s="3" t="str">
        <f t="shared" si="994"/>
        <v/>
      </c>
      <c r="S205" s="3" t="str">
        <f t="shared" si="995"/>
        <v/>
      </c>
      <c r="T205" s="3" t="str">
        <f t="shared" si="996"/>
        <v/>
      </c>
      <c r="U205" s="3">
        <f t="shared" si="997"/>
        <v>2</v>
      </c>
      <c r="V205" s="3">
        <f t="shared" si="998"/>
        <v>2</v>
      </c>
      <c r="W205" s="3" t="str">
        <f t="shared" si="999"/>
        <v/>
      </c>
      <c r="X205" s="3" t="str">
        <f t="shared" si="1000"/>
        <v/>
      </c>
      <c r="Y205" s="3">
        <f t="shared" si="1001"/>
        <v>2</v>
      </c>
      <c r="Z205" s="3">
        <f t="shared" si="1002"/>
        <v>2</v>
      </c>
      <c r="AA205" s="3" t="str">
        <f t="shared" si="1003"/>
        <v/>
      </c>
      <c r="AB205" s="3">
        <f t="shared" si="1004"/>
        <v>2</v>
      </c>
      <c r="AC205" s="49">
        <f t="shared" si="1005"/>
        <v>2</v>
      </c>
      <c r="AD205" s="3" t="str">
        <f>IF($C205&lt;Data!$F$37,E205,"")</f>
        <v/>
      </c>
      <c r="AE205" s="3" t="str">
        <f>IF(AND($C205&gt;=Data!$F$37),IF($C205&lt;Data!$F$40,E205,""))</f>
        <v xml:space="preserve"> </v>
      </c>
      <c r="AF205" s="3" t="b">
        <f>IF(AND($C205&gt;=Data!$F$40),IF($C205&lt;Data!$F$43,E205,""))</f>
        <v>0</v>
      </c>
      <c r="AG205" s="3" t="b">
        <f>IF(AND($C205&gt;=Data!$F$43),IF($C205&lt;Data!$F$46,E205,""))</f>
        <v>0</v>
      </c>
      <c r="AH205" s="3" t="b">
        <f>IF(AND($C205&gt;=Data!$F$46),IF($C205&lt;Data!$F$49,E205,""))</f>
        <v>0</v>
      </c>
      <c r="AI205" s="3" t="b">
        <f>IF(AND($C205&gt;=Data!$F$49),IF($C205&lt;=Calc!$LQ$3,E205,""))</f>
        <v>0</v>
      </c>
      <c r="AJ205" s="3" t="str">
        <f t="shared" si="937"/>
        <v xml:space="preserve"> </v>
      </c>
      <c r="AK205" s="3" t="str">
        <f t="shared" si="938"/>
        <v/>
      </c>
      <c r="AL205" s="3" t="e">
        <f t="shared" si="1006"/>
        <v>#NUM!</v>
      </c>
      <c r="AM205" s="3" t="str">
        <f t="shared" si="1007"/>
        <v/>
      </c>
      <c r="AN205" s="3" t="str">
        <f t="shared" si="1008"/>
        <v/>
      </c>
      <c r="AO205" s="3" t="str">
        <f t="shared" si="1009"/>
        <v/>
      </c>
      <c r="AP205" s="3" t="str">
        <f t="shared" si="1010"/>
        <v/>
      </c>
      <c r="AQ205" s="3" t="e">
        <f t="shared" si="926"/>
        <v>#NUM!</v>
      </c>
      <c r="AR205" s="3" t="e">
        <f t="shared" si="927"/>
        <v>#NUM!</v>
      </c>
      <c r="AS205" s="3" t="str">
        <f t="shared" si="928"/>
        <v/>
      </c>
      <c r="AT205" s="3" t="str">
        <f t="shared" si="1011"/>
        <v/>
      </c>
      <c r="AU205" s="3" t="str">
        <f t="shared" si="1012"/>
        <v/>
      </c>
      <c r="AV205" s="3" t="e">
        <f t="shared" si="1013"/>
        <v>#NUM!</v>
      </c>
      <c r="AW205" s="3" t="e">
        <f t="shared" si="1014"/>
        <v>#NUM!</v>
      </c>
      <c r="AX205" s="3" t="str">
        <f t="shared" si="1015"/>
        <v/>
      </c>
      <c r="AY205" s="3" t="str">
        <f t="shared" si="1016"/>
        <v/>
      </c>
      <c r="AZ205" s="3" t="e">
        <f t="shared" si="1017"/>
        <v>#NUM!</v>
      </c>
      <c r="BA205" s="3" t="e">
        <f t="shared" si="1018"/>
        <v>#NUM!</v>
      </c>
      <c r="BB205" s="3" t="str">
        <f t="shared" si="1019"/>
        <v/>
      </c>
      <c r="BC205" s="3" t="e">
        <f t="shared" si="1020"/>
        <v>#NUM!</v>
      </c>
      <c r="BD205" s="3" t="e">
        <f t="shared" si="1021"/>
        <v>#NUM!</v>
      </c>
      <c r="BE205" s="3" t="e">
        <f t="shared" si="1022"/>
        <v>#NUM!</v>
      </c>
      <c r="BF205" s="9" t="e">
        <f t="shared" si="939"/>
        <v>#N/A</v>
      </c>
      <c r="BG205" s="3" t="e">
        <f t="shared" si="940"/>
        <v>#N/A</v>
      </c>
      <c r="BH205" s="3" t="e">
        <f t="shared" si="936"/>
        <v>#N/A</v>
      </c>
      <c r="BI205" s="3" t="e">
        <f t="shared" si="1023"/>
        <v>#NUM!</v>
      </c>
      <c r="BJ205" s="44" t="str">
        <f t="shared" si="1024"/>
        <v/>
      </c>
      <c r="BK205" s="52">
        <f t="shared" si="941"/>
        <v>2</v>
      </c>
      <c r="BL205" s="52" t="str">
        <f t="shared" ca="1" si="929"/>
        <v xml:space="preserve"> </v>
      </c>
      <c r="BM205" s="52" t="str">
        <f t="shared" ca="1" si="836"/>
        <v xml:space="preserve"> </v>
      </c>
      <c r="BN205" s="52" t="str">
        <f t="shared" ca="1" si="836"/>
        <v xml:space="preserve"> </v>
      </c>
      <c r="BO205" s="52" t="str">
        <f t="shared" ca="1" si="836"/>
        <v xml:space="preserve"> </v>
      </c>
      <c r="BP205" s="52" t="str">
        <f t="shared" si="836"/>
        <v xml:space="preserve"> </v>
      </c>
      <c r="BQ205" s="52" t="str">
        <f t="shared" si="836"/>
        <v xml:space="preserve"> </v>
      </c>
      <c r="BR205" s="52" t="e">
        <f t="shared" ca="1" si="942"/>
        <v>#N/A</v>
      </c>
      <c r="BS205" s="52"/>
      <c r="BT205" s="3" t="str">
        <f t="shared" si="943"/>
        <v/>
      </c>
      <c r="BU205" s="3">
        <f t="shared" si="944"/>
        <v>0</v>
      </c>
      <c r="BV205" s="3">
        <f t="shared" si="1025"/>
        <v>1</v>
      </c>
      <c r="BW205" s="3">
        <f t="shared" si="1026"/>
        <v>0</v>
      </c>
      <c r="BX205" s="3" t="str">
        <f t="shared" ca="1" si="945"/>
        <v xml:space="preserve"> </v>
      </c>
      <c r="BY205" s="3" t="str">
        <f t="shared" ca="1" si="837"/>
        <v/>
      </c>
      <c r="BZ205" s="3" t="str">
        <f t="shared" ca="1" si="837"/>
        <v/>
      </c>
      <c r="CA205" s="3" t="str">
        <f t="shared" ca="1" si="837"/>
        <v/>
      </c>
      <c r="CB205" s="3" t="str">
        <f t="shared" si="837"/>
        <v/>
      </c>
      <c r="CC205" s="3" t="str">
        <f t="shared" si="837"/>
        <v/>
      </c>
      <c r="CD205" s="3" t="str">
        <f t="shared" si="946"/>
        <v/>
      </c>
      <c r="CE205" s="3" t="str">
        <f t="shared" si="947"/>
        <v/>
      </c>
      <c r="CF205" s="3" t="str">
        <f t="shared" si="948"/>
        <v/>
      </c>
      <c r="CG205" s="37" t="e">
        <f t="shared" ca="1" si="949"/>
        <v>#N/A</v>
      </c>
      <c r="CH205" s="3" t="str">
        <f t="shared" si="950"/>
        <v/>
      </c>
      <c r="CI205" s="3">
        <f t="shared" si="1027"/>
        <v>0</v>
      </c>
      <c r="CJ205" s="3">
        <f t="shared" si="1117"/>
        <v>1</v>
      </c>
      <c r="CK205" s="3">
        <f t="shared" si="1028"/>
        <v>0</v>
      </c>
      <c r="CL205" s="3" t="str">
        <f t="shared" ca="1" si="951"/>
        <v xml:space="preserve"> </v>
      </c>
      <c r="CM205" s="3" t="str">
        <f t="shared" ca="1" si="838"/>
        <v/>
      </c>
      <c r="CN205" s="3" t="str">
        <f t="shared" ca="1" si="838"/>
        <v/>
      </c>
      <c r="CO205" s="3" t="str">
        <f t="shared" ca="1" si="838"/>
        <v/>
      </c>
      <c r="CP205" s="3" t="str">
        <f t="shared" si="838"/>
        <v/>
      </c>
      <c r="CQ205" s="3" t="str">
        <f t="shared" si="838"/>
        <v/>
      </c>
      <c r="CR205" s="3" t="str">
        <f t="shared" si="1029"/>
        <v/>
      </c>
      <c r="CS205" s="3" t="str">
        <f t="shared" si="952"/>
        <v/>
      </c>
      <c r="CT205" s="3" t="str">
        <f t="shared" si="1030"/>
        <v/>
      </c>
      <c r="CU205" s="37" t="e">
        <f t="shared" ca="1" si="1031"/>
        <v>#N/A</v>
      </c>
      <c r="CW205" s="3" t="str">
        <f t="shared" ca="1" si="1032"/>
        <v/>
      </c>
      <c r="CX205" s="3">
        <f t="shared" ca="1" si="1118"/>
        <v>0</v>
      </c>
      <c r="CY205" s="2">
        <f t="shared" ca="1" si="1033"/>
        <v>0</v>
      </c>
      <c r="CZ205" s="3" t="str">
        <f t="shared" ca="1" si="953"/>
        <v/>
      </c>
      <c r="DA205" s="3" t="str">
        <f t="shared" ca="1" si="954"/>
        <v/>
      </c>
      <c r="DB205" s="3" t="str">
        <f t="shared" ca="1" si="955"/>
        <v/>
      </c>
      <c r="DC205" s="3" t="str">
        <f t="shared" ca="1" si="956"/>
        <v/>
      </c>
      <c r="DD205" s="37" t="e">
        <f t="shared" ca="1" si="957"/>
        <v>#N/A</v>
      </c>
      <c r="DE205" s="3" t="str">
        <f t="shared" ca="1" si="1034"/>
        <v/>
      </c>
      <c r="DF205" s="3">
        <f t="shared" ca="1" si="1119"/>
        <v>0</v>
      </c>
      <c r="DG205" s="2">
        <f t="shared" ca="1" si="1035"/>
        <v>0</v>
      </c>
      <c r="DH205" s="3" t="str">
        <f t="shared" ca="1" si="958"/>
        <v/>
      </c>
      <c r="DI205" s="3" t="str">
        <f t="shared" ca="1" si="862"/>
        <v/>
      </c>
      <c r="DJ205" s="3" t="str">
        <f t="shared" ca="1" si="959"/>
        <v/>
      </c>
      <c r="DK205" s="3" t="str">
        <f t="shared" ca="1" si="1036"/>
        <v/>
      </c>
      <c r="DL205" s="37" t="e">
        <f t="shared" ca="1" si="960"/>
        <v>#N/A</v>
      </c>
      <c r="DN205" s="2" t="str">
        <f t="shared" si="961"/>
        <v xml:space="preserve"> </v>
      </c>
      <c r="DO205" s="3" t="str">
        <f t="shared" si="1037"/>
        <v xml:space="preserve"> </v>
      </c>
      <c r="DP205" s="3" t="str">
        <f t="shared" si="1038"/>
        <v xml:space="preserve"> </v>
      </c>
      <c r="DT205" s="37" t="e">
        <f t="shared" si="962"/>
        <v>#N/A</v>
      </c>
      <c r="DU205" s="7">
        <v>198</v>
      </c>
      <c r="DV205" s="7">
        <v>84</v>
      </c>
      <c r="DW205" s="7">
        <v>114</v>
      </c>
      <c r="DX205" s="7"/>
      <c r="DY205" s="7" t="e">
        <f t="shared" si="963"/>
        <v>#NUM!</v>
      </c>
      <c r="DZ205" s="7" t="e">
        <f t="shared" si="964"/>
        <v>#NUM!</v>
      </c>
      <c r="EA205" s="7" t="e">
        <f t="shared" si="965"/>
        <v>#NUM!</v>
      </c>
      <c r="EB205" s="7" t="e">
        <f t="shared" si="1039"/>
        <v>#NUM!</v>
      </c>
      <c r="EC205" s="3" t="e">
        <f t="shared" si="966"/>
        <v>#NUM!</v>
      </c>
      <c r="ED205" s="3" t="str">
        <f t="shared" si="1040"/>
        <v/>
      </c>
      <c r="EE205" s="3" t="e">
        <f t="shared" si="1041"/>
        <v>#DIV/0!</v>
      </c>
      <c r="EF205" s="3" t="str">
        <f t="shared" si="1042"/>
        <v/>
      </c>
      <c r="EG205" s="3" t="str">
        <f t="shared" si="1043"/>
        <v/>
      </c>
      <c r="EH205" s="3" t="str">
        <f t="shared" si="1044"/>
        <v/>
      </c>
      <c r="EI205" s="3" t="str">
        <f t="shared" si="1045"/>
        <v/>
      </c>
      <c r="EJ205" s="3" t="e">
        <f t="shared" si="1046"/>
        <v>#DIV/0!</v>
      </c>
      <c r="EK205" s="3" t="e">
        <f t="shared" si="1047"/>
        <v>#DIV/0!</v>
      </c>
      <c r="EL205" s="3" t="str">
        <f t="shared" si="1048"/>
        <v/>
      </c>
      <c r="EM205" s="3" t="str">
        <f t="shared" si="1049"/>
        <v/>
      </c>
      <c r="EN205" s="3" t="str">
        <f t="shared" si="1050"/>
        <v/>
      </c>
      <c r="EO205" s="3" t="e">
        <f t="shared" si="1051"/>
        <v>#DIV/0!</v>
      </c>
      <c r="EP205" s="3" t="e">
        <f t="shared" si="1052"/>
        <v>#DIV/0!</v>
      </c>
      <c r="EQ205" s="3" t="str">
        <f t="shared" si="1053"/>
        <v/>
      </c>
      <c r="ER205" s="3" t="str">
        <f t="shared" si="1054"/>
        <v/>
      </c>
      <c r="ES205" s="3" t="e">
        <f t="shared" si="1055"/>
        <v>#DIV/0!</v>
      </c>
      <c r="ET205" s="3" t="e">
        <f t="shared" si="1056"/>
        <v>#DIV/0!</v>
      </c>
      <c r="EU205" s="3" t="str">
        <f t="shared" si="1057"/>
        <v/>
      </c>
      <c r="EV205" s="3" t="e">
        <f t="shared" si="1058"/>
        <v>#DIV/0!</v>
      </c>
      <c r="EW205" s="3" t="e">
        <f t="shared" si="1059"/>
        <v>#DIV/0!</v>
      </c>
      <c r="EX205" s="3" t="e">
        <f t="shared" si="1060"/>
        <v>#NUM!</v>
      </c>
      <c r="EZ205" s="40">
        <f t="shared" si="967"/>
        <v>1</v>
      </c>
      <c r="FA205" s="9" t="e">
        <f t="shared" si="968"/>
        <v>#NUM!</v>
      </c>
      <c r="FB205" s="9" t="e">
        <f t="shared" si="969"/>
        <v>#N/A</v>
      </c>
      <c r="FC205" s="9" t="e">
        <f t="shared" si="970"/>
        <v>#N/A</v>
      </c>
      <c r="FD205" s="9" t="e">
        <f t="shared" si="971"/>
        <v>#N/A</v>
      </c>
      <c r="FE205" s="3" t="e">
        <f t="shared" si="1061"/>
        <v>#NUM!</v>
      </c>
      <c r="FG205" s="3" t="str">
        <f t="shared" si="1062"/>
        <v/>
      </c>
      <c r="FH205" s="3" t="e">
        <f t="shared" si="1063"/>
        <v>#DIV/0!</v>
      </c>
      <c r="FI205" s="3" t="str">
        <f t="shared" si="1064"/>
        <v/>
      </c>
      <c r="FJ205" s="3" t="str">
        <f t="shared" si="1065"/>
        <v/>
      </c>
      <c r="FK205" s="3" t="str">
        <f t="shared" si="1066"/>
        <v/>
      </c>
      <c r="FL205" s="3" t="str">
        <f t="shared" si="1067"/>
        <v/>
      </c>
      <c r="FM205" s="3" t="e">
        <f t="shared" si="1068"/>
        <v>#DIV/0!</v>
      </c>
      <c r="FN205" s="3" t="e">
        <f t="shared" si="1069"/>
        <v>#DIV/0!</v>
      </c>
      <c r="FO205" s="3" t="str">
        <f t="shared" si="1070"/>
        <v/>
      </c>
      <c r="FP205" s="3" t="str">
        <f t="shared" si="1071"/>
        <v/>
      </c>
      <c r="FQ205" s="3" t="str">
        <f t="shared" si="1072"/>
        <v/>
      </c>
      <c r="FR205" s="3" t="e">
        <f t="shared" si="1073"/>
        <v>#DIV/0!</v>
      </c>
      <c r="FS205" s="3" t="e">
        <f t="shared" si="1074"/>
        <v>#DIV/0!</v>
      </c>
      <c r="FT205" s="3" t="str">
        <f t="shared" si="1075"/>
        <v/>
      </c>
      <c r="FU205" s="3" t="str">
        <f t="shared" si="1076"/>
        <v/>
      </c>
      <c r="FV205" s="3" t="e">
        <f t="shared" si="1077"/>
        <v>#DIV/0!</v>
      </c>
      <c r="FW205" s="3" t="e">
        <f t="shared" si="1078"/>
        <v>#DIV/0!</v>
      </c>
      <c r="FX205" s="3" t="str">
        <f t="shared" si="1079"/>
        <v/>
      </c>
      <c r="FY205" s="3" t="e">
        <f t="shared" si="1080"/>
        <v>#DIV/0!</v>
      </c>
      <c r="FZ205" s="3" t="e">
        <f t="shared" si="1081"/>
        <v>#DIV/0!</v>
      </c>
      <c r="GA205" s="3" t="e">
        <f t="shared" si="1082"/>
        <v>#NUM!</v>
      </c>
      <c r="GB205" s="3" t="str">
        <f t="shared" si="1083"/>
        <v/>
      </c>
      <c r="GC205" s="3" t="str">
        <f t="shared" si="1084"/>
        <v/>
      </c>
      <c r="GD205" s="3" t="str">
        <f t="shared" si="1085"/>
        <v/>
      </c>
      <c r="GE205" s="3" t="str">
        <f t="shared" si="1086"/>
        <v/>
      </c>
      <c r="GF205" s="3" t="str">
        <f t="shared" si="1087"/>
        <v/>
      </c>
      <c r="GG205" s="3" t="str">
        <f t="shared" si="1088"/>
        <v/>
      </c>
      <c r="GI205" s="9" t="str">
        <f t="shared" si="1120"/>
        <v/>
      </c>
      <c r="GJ205" s="9" t="str">
        <f t="shared" si="1089"/>
        <v/>
      </c>
      <c r="GK205" s="9" t="str">
        <f t="shared" si="1090"/>
        <v/>
      </c>
      <c r="GL205" s="41" t="e">
        <f t="shared" si="1091"/>
        <v>#DIV/0!</v>
      </c>
      <c r="GM205" s="41" t="e">
        <f t="shared" si="1092"/>
        <v>#DIV/0!</v>
      </c>
      <c r="GN205" s="41" t="e">
        <f t="shared" si="972"/>
        <v>#N/A</v>
      </c>
      <c r="GO205" s="41" t="e">
        <f t="shared" si="973"/>
        <v>#N/A</v>
      </c>
      <c r="GP205" s="3" t="e">
        <f t="shared" si="1093"/>
        <v>#NUM!</v>
      </c>
      <c r="GQ205" s="55" t="e">
        <f t="shared" si="974"/>
        <v>#NUM!</v>
      </c>
      <c r="GR205" s="55" t="e">
        <f t="shared" si="975"/>
        <v>#NUM!</v>
      </c>
      <c r="GS205" s="3" t="e">
        <f t="shared" si="976"/>
        <v>#NUM!</v>
      </c>
      <c r="GT205" s="3" t="e">
        <f t="shared" si="977"/>
        <v>#NUM!</v>
      </c>
      <c r="GU205" s="3" t="e">
        <f t="shared" si="978"/>
        <v>#NUM!</v>
      </c>
      <c r="GV205" s="3" t="e">
        <f t="shared" si="979"/>
        <v>#NUM!</v>
      </c>
      <c r="GX205" s="37" t="e">
        <f t="shared" si="980"/>
        <v>#NUM!</v>
      </c>
      <c r="GZ205" s="3" t="e">
        <f t="shared" si="981"/>
        <v>#NUM!</v>
      </c>
      <c r="HA205" s="3" t="e">
        <f t="shared" ca="1" si="1121"/>
        <v>#NUM!</v>
      </c>
      <c r="HB205" s="2" t="e">
        <f t="shared" ca="1" si="1124"/>
        <v>#NUM!</v>
      </c>
      <c r="HC205" s="2" t="e">
        <f t="shared" ref="HC205:HC208" ca="1" si="1125">IF(AND(OR(HA205=1, HB205=1), GZ205=1), 1,"")</f>
        <v>#NUM!</v>
      </c>
      <c r="HD205" s="39" t="e">
        <f t="shared" ca="1" si="1094"/>
        <v>#NUM!</v>
      </c>
      <c r="HF205" s="3" t="str">
        <f t="shared" si="982"/>
        <v/>
      </c>
      <c r="HG205" s="3" t="str">
        <f t="shared" si="983"/>
        <v/>
      </c>
      <c r="HH205" s="3" t="str">
        <f t="shared" ca="1" si="930"/>
        <v xml:space="preserve"> </v>
      </c>
      <c r="HI205" s="3" t="str">
        <f t="shared" ca="1" si="844"/>
        <v/>
      </c>
      <c r="HJ205" s="3" t="str">
        <f t="shared" ca="1" si="844"/>
        <v/>
      </c>
      <c r="HK205" s="3" t="str">
        <f t="shared" ca="1" si="844"/>
        <v/>
      </c>
      <c r="HL205" s="3" t="str">
        <f t="shared" si="839"/>
        <v/>
      </c>
      <c r="HM205" s="3" t="str">
        <f t="shared" si="839"/>
        <v/>
      </c>
      <c r="HN205" s="3" t="str">
        <f t="shared" si="839"/>
        <v/>
      </c>
      <c r="HO205" s="3" t="str">
        <f t="shared" si="839"/>
        <v/>
      </c>
      <c r="HP205" s="37" t="e">
        <f t="shared" ca="1" si="984"/>
        <v>#N/A</v>
      </c>
      <c r="HQ205" s="3" t="str">
        <f t="shared" ca="1" si="931"/>
        <v xml:space="preserve"> </v>
      </c>
      <c r="HR205" s="3" t="str">
        <f t="shared" ca="1" si="846"/>
        <v/>
      </c>
      <c r="HS205" s="3" t="str">
        <f t="shared" ca="1" si="846"/>
        <v/>
      </c>
      <c r="HT205" s="3" t="str">
        <f t="shared" ca="1" si="846"/>
        <v/>
      </c>
      <c r="HU205" s="3" t="str">
        <f t="shared" si="840"/>
        <v/>
      </c>
      <c r="HV205" s="3" t="str">
        <f t="shared" si="840"/>
        <v/>
      </c>
      <c r="HW205" s="3" t="str">
        <f t="shared" si="840"/>
        <v/>
      </c>
      <c r="HX205" s="3" t="str">
        <f t="shared" si="840"/>
        <v/>
      </c>
      <c r="HY205" s="37" t="e">
        <f t="shared" ca="1" si="985"/>
        <v>#N/A</v>
      </c>
      <c r="IA205" s="3" t="e">
        <f t="shared" ca="1" si="1095"/>
        <v>#NUM!</v>
      </c>
      <c r="IB205" s="3" t="e">
        <f t="shared" ca="1" si="1122"/>
        <v>#NUM!</v>
      </c>
      <c r="IC205" s="2" t="e">
        <f t="shared" ca="1" si="1096"/>
        <v>#NUM!</v>
      </c>
      <c r="ID205" s="37" t="e">
        <f t="shared" ca="1" si="986"/>
        <v>#NUM!</v>
      </c>
      <c r="IE205" s="3" t="e">
        <f t="shared" ca="1" si="1097"/>
        <v>#NUM!</v>
      </c>
      <c r="IF205" s="3" t="e">
        <f t="shared" ca="1" si="1098"/>
        <v>#NUM!</v>
      </c>
      <c r="IG205" s="2" t="e">
        <f t="shared" ca="1" si="1099"/>
        <v>#NUM!</v>
      </c>
      <c r="IH205" s="37" t="e">
        <f t="shared" ca="1" si="987"/>
        <v>#NUM!</v>
      </c>
      <c r="II205" s="3" t="e">
        <f t="shared" si="1100"/>
        <v>#N/A</v>
      </c>
      <c r="IJ205" s="3" t="e">
        <f t="shared" si="1101"/>
        <v>#N/A</v>
      </c>
      <c r="IK205" s="3" t="e">
        <f t="shared" ca="1" si="934"/>
        <v>#N/A</v>
      </c>
      <c r="IL205" s="3" t="e">
        <f t="shared" ca="1" si="858"/>
        <v>#N/A</v>
      </c>
      <c r="IM205" s="3" t="e">
        <f t="shared" ca="1" si="858"/>
        <v>#N/A</v>
      </c>
      <c r="IN205" s="3" t="e">
        <f t="shared" ca="1" si="858"/>
        <v>#N/A</v>
      </c>
      <c r="IO205" s="3" t="str">
        <f t="shared" si="851"/>
        <v/>
      </c>
      <c r="IP205" s="3" t="str">
        <f t="shared" si="851"/>
        <v/>
      </c>
      <c r="IQ205" s="3" t="str">
        <f t="shared" si="851"/>
        <v/>
      </c>
      <c r="IR205" s="3" t="str">
        <f t="shared" si="851"/>
        <v/>
      </c>
      <c r="IS205" s="3" t="str">
        <f t="shared" si="852"/>
        <v/>
      </c>
      <c r="IT205" s="3" t="str">
        <f t="shared" si="852"/>
        <v/>
      </c>
      <c r="IU205" s="3" t="str">
        <f t="shared" si="852"/>
        <v/>
      </c>
      <c r="IV205" s="3" t="str">
        <f t="shared" si="852"/>
        <v/>
      </c>
      <c r="IW205" s="3" t="str">
        <f t="shared" si="853"/>
        <v/>
      </c>
      <c r="IX205" s="3" t="str">
        <f t="shared" si="853"/>
        <v/>
      </c>
      <c r="IY205" s="3" t="str">
        <f t="shared" si="853"/>
        <v/>
      </c>
      <c r="IZ205" s="37" t="e">
        <f t="shared" ca="1" si="988"/>
        <v>#N/A</v>
      </c>
      <c r="JB205" s="3" t="str">
        <f t="shared" si="1102"/>
        <v/>
      </c>
      <c r="JC205" s="55" t="e">
        <f t="shared" si="989"/>
        <v>#NUM!</v>
      </c>
      <c r="JD205" s="41" t="e">
        <f t="shared" si="1103"/>
        <v>#NUM!</v>
      </c>
      <c r="JE205" s="41" t="e">
        <f t="shared" si="1104"/>
        <v>#NUM!</v>
      </c>
      <c r="JF205" s="3" t="e">
        <f t="shared" si="1105"/>
        <v>#NUM!</v>
      </c>
      <c r="JG205" s="41" t="e">
        <f t="shared" si="1106"/>
        <v>#NUM!</v>
      </c>
      <c r="JH205" s="41" t="e">
        <f t="shared" si="1107"/>
        <v>#NUM!</v>
      </c>
      <c r="JJ205" s="37" t="e">
        <f t="shared" si="1108"/>
        <v>#NUM!</v>
      </c>
      <c r="JL205" s="3" t="e">
        <f t="shared" si="1109"/>
        <v>#NUM!</v>
      </c>
      <c r="JM205" s="3" t="e">
        <f t="shared" ca="1" si="1123"/>
        <v>#NUM!</v>
      </c>
      <c r="JP205" s="37" t="e">
        <f t="shared" ca="1" si="1110"/>
        <v>#NUM!</v>
      </c>
      <c r="JR205" s="37" t="str">
        <f t="shared" si="1111"/>
        <v/>
      </c>
      <c r="JS205" s="3" t="str">
        <f t="shared" si="1112"/>
        <v/>
      </c>
      <c r="JT205" s="3" t="str">
        <f t="shared" ca="1" si="932"/>
        <v xml:space="preserve"> </v>
      </c>
      <c r="JU205" s="3" t="str">
        <f t="shared" ca="1" si="848"/>
        <v/>
      </c>
      <c r="JV205" s="3" t="str">
        <f t="shared" ca="1" si="848"/>
        <v/>
      </c>
      <c r="JW205" s="3" t="str">
        <f t="shared" ca="1" si="848"/>
        <v/>
      </c>
      <c r="JX205" s="3" t="str">
        <f t="shared" si="841"/>
        <v/>
      </c>
      <c r="JY205" s="3" t="str">
        <f t="shared" si="841"/>
        <v/>
      </c>
      <c r="JZ205" s="3" t="str">
        <f t="shared" si="841"/>
        <v/>
      </c>
      <c r="KA205" s="3" t="str">
        <f t="shared" si="841"/>
        <v/>
      </c>
      <c r="KB205" s="3" t="e">
        <f t="shared" ca="1" si="1113"/>
        <v>#N/A</v>
      </c>
      <c r="KC205" s="3" t="str">
        <f t="shared" ca="1" si="933"/>
        <v xml:space="preserve"> </v>
      </c>
      <c r="KD205" s="3" t="str">
        <f t="shared" ca="1" si="850"/>
        <v/>
      </c>
      <c r="KE205" s="3" t="str">
        <f t="shared" ca="1" si="850"/>
        <v/>
      </c>
      <c r="KF205" s="3" t="str">
        <f t="shared" ca="1" si="850"/>
        <v/>
      </c>
      <c r="KG205" s="3" t="str">
        <f t="shared" si="842"/>
        <v/>
      </c>
      <c r="KH205" s="3" t="str">
        <f t="shared" si="842"/>
        <v/>
      </c>
      <c r="KI205" s="3" t="str">
        <f t="shared" si="842"/>
        <v/>
      </c>
      <c r="KJ205" s="3" t="str">
        <f t="shared" si="842"/>
        <v/>
      </c>
      <c r="KK205" s="3" t="e">
        <f t="shared" ca="1" si="1114"/>
        <v>#N/A</v>
      </c>
      <c r="KU205" s="3" t="e">
        <f t="shared" si="1115"/>
        <v>#NUM!</v>
      </c>
      <c r="KV205" s="3" t="e">
        <f t="shared" si="1116"/>
        <v>#NUM!</v>
      </c>
      <c r="KW205" s="3" t="e">
        <f t="shared" ca="1" si="935"/>
        <v>#NUM!</v>
      </c>
      <c r="KX205" s="3" t="e">
        <f t="shared" ca="1" si="860"/>
        <v>#NUM!</v>
      </c>
      <c r="KY205" s="3" t="e">
        <f t="shared" ca="1" si="860"/>
        <v>#NUM!</v>
      </c>
      <c r="KZ205" s="3" t="e">
        <f t="shared" ca="1" si="860"/>
        <v>#NUM!</v>
      </c>
      <c r="LA205" s="3" t="str">
        <f t="shared" si="854"/>
        <v/>
      </c>
      <c r="LB205" s="3" t="str">
        <f t="shared" si="854"/>
        <v/>
      </c>
      <c r="LC205" s="3" t="str">
        <f t="shared" si="854"/>
        <v/>
      </c>
      <c r="LD205" s="3" t="str">
        <f t="shared" si="854"/>
        <v/>
      </c>
      <c r="LE205" s="3" t="str">
        <f t="shared" si="855"/>
        <v/>
      </c>
      <c r="LF205" s="3" t="str">
        <f t="shared" si="855"/>
        <v/>
      </c>
      <c r="LG205" s="3" t="str">
        <f t="shared" si="855"/>
        <v/>
      </c>
      <c r="LH205" s="3" t="str">
        <f t="shared" si="855"/>
        <v/>
      </c>
      <c r="LI205" s="3" t="str">
        <f t="shared" si="856"/>
        <v/>
      </c>
      <c r="LJ205" s="3" t="str">
        <f t="shared" si="856"/>
        <v/>
      </c>
      <c r="LK205" s="3" t="str">
        <f t="shared" si="856"/>
        <v/>
      </c>
      <c r="LL205" s="37" t="e">
        <f t="shared" ca="1" si="990"/>
        <v>#NUM!</v>
      </c>
    </row>
    <row r="206" spans="1:324" s="3" customFormat="1">
      <c r="A206" s="42" t="e">
        <f>IF(D206="","",Data!C214)</f>
        <v>#N/A</v>
      </c>
      <c r="B206" s="5" t="e">
        <f>IF(D206="","",Data!B214)</f>
        <v>#N/A</v>
      </c>
      <c r="C206" s="3">
        <v>198</v>
      </c>
      <c r="D206" s="3" t="e">
        <f>IF(Data!C214="", NA(), Data!C214)</f>
        <v>#N/A</v>
      </c>
      <c r="E206" s="3" t="str">
        <f>IF(Data!C214="", " ", Data!D214)</f>
        <v xml:space="preserve"> </v>
      </c>
      <c r="F206" s="3" t="str">
        <f>IF(E206=" "," ",Data!F$26)</f>
        <v xml:space="preserve"> </v>
      </c>
      <c r="G206" s="3" t="str">
        <f>IF($C206&lt;Data!$F$37,"x"," ")</f>
        <v xml:space="preserve"> </v>
      </c>
      <c r="H206" s="3" t="e">
        <f>IF(I206="",#REF!,I206)</f>
        <v>#N/A</v>
      </c>
      <c r="I206" s="2" t="e">
        <f t="shared" si="991"/>
        <v>#N/A</v>
      </c>
      <c r="J206" s="3" t="str">
        <f>IF(AND(Data!$F$37&lt;&gt;""),IF(AD206=$E206,1,""))</f>
        <v/>
      </c>
      <c r="K206" s="3">
        <f>IF(AND(Data!$F$40&lt;&gt;""),IF(AE206=$E206,2,""))</f>
        <v>2</v>
      </c>
      <c r="L206" s="3" t="str">
        <f>IF(AND(Data!$F$43&lt;&gt;""),IF(AF206=$E206,3,""))</f>
        <v/>
      </c>
      <c r="M206" s="3" t="str">
        <f>IF(AND(Data!$F$46&lt;&gt;""),IF(AG206=$E206,4,""))</f>
        <v/>
      </c>
      <c r="N206" s="3" t="str">
        <f>IF(AND(Data!$F$49&lt;&gt;""),IF(AH206=$E206,5,""))</f>
        <v/>
      </c>
      <c r="O206" s="3" t="str">
        <f>IF(AND(Calc!$LQ$3&lt;&gt;""),IF(AI206=$E206,6,""))</f>
        <v/>
      </c>
      <c r="P206" s="3">
        <f t="shared" si="992"/>
        <v>2</v>
      </c>
      <c r="Q206" s="3">
        <f t="shared" si="993"/>
        <v>2</v>
      </c>
      <c r="R206" s="3" t="str">
        <f t="shared" si="994"/>
        <v/>
      </c>
      <c r="S206" s="3" t="str">
        <f t="shared" si="995"/>
        <v/>
      </c>
      <c r="T206" s="3" t="str">
        <f t="shared" si="996"/>
        <v/>
      </c>
      <c r="U206" s="3">
        <f t="shared" si="997"/>
        <v>2</v>
      </c>
      <c r="V206" s="3">
        <f t="shared" si="998"/>
        <v>2</v>
      </c>
      <c r="W206" s="3" t="str">
        <f t="shared" si="999"/>
        <v/>
      </c>
      <c r="X206" s="3" t="str">
        <f t="shared" si="1000"/>
        <v/>
      </c>
      <c r="Y206" s="3">
        <f t="shared" si="1001"/>
        <v>2</v>
      </c>
      <c r="Z206" s="3">
        <f t="shared" si="1002"/>
        <v>2</v>
      </c>
      <c r="AA206" s="3" t="str">
        <f t="shared" si="1003"/>
        <v/>
      </c>
      <c r="AB206" s="3">
        <f t="shared" si="1004"/>
        <v>2</v>
      </c>
      <c r="AC206" s="49">
        <f t="shared" si="1005"/>
        <v>2</v>
      </c>
      <c r="AD206" s="3" t="str">
        <f>IF($C206&lt;Data!$F$37,E206,"")</f>
        <v/>
      </c>
      <c r="AE206" s="3" t="str">
        <f>IF(AND($C206&gt;=Data!$F$37),IF($C206&lt;Data!$F$40,E206,""))</f>
        <v xml:space="preserve"> </v>
      </c>
      <c r="AF206" s="3" t="b">
        <f>IF(AND($C206&gt;=Data!$F$40),IF($C206&lt;Data!$F$43,E206,""))</f>
        <v>0</v>
      </c>
      <c r="AG206" s="3" t="b">
        <f>IF(AND($C206&gt;=Data!$F$43),IF($C206&lt;Data!$F$46,E206,""))</f>
        <v>0</v>
      </c>
      <c r="AH206" s="3" t="b">
        <f>IF(AND($C206&gt;=Data!$F$46),IF($C206&lt;Data!$F$49,E206,""))</f>
        <v>0</v>
      </c>
      <c r="AI206" s="3" t="b">
        <f>IF(AND($C206&gt;=Data!$F$49),IF($C206&lt;=Calc!$LQ$3,E206,""))</f>
        <v>0</v>
      </c>
      <c r="AJ206" s="3" t="str">
        <f t="shared" si="937"/>
        <v xml:space="preserve"> </v>
      </c>
      <c r="AK206" s="3" t="str">
        <f t="shared" si="938"/>
        <v/>
      </c>
      <c r="AL206" s="3" t="e">
        <f t="shared" si="1006"/>
        <v>#NUM!</v>
      </c>
      <c r="AM206" s="3" t="str">
        <f t="shared" si="1007"/>
        <v/>
      </c>
      <c r="AN206" s="3" t="str">
        <f t="shared" si="1008"/>
        <v/>
      </c>
      <c r="AO206" s="3" t="str">
        <f t="shared" si="1009"/>
        <v/>
      </c>
      <c r="AP206" s="3" t="str">
        <f t="shared" si="1010"/>
        <v/>
      </c>
      <c r="AQ206" s="3" t="e">
        <f t="shared" si="926"/>
        <v>#NUM!</v>
      </c>
      <c r="AR206" s="3" t="e">
        <f t="shared" si="927"/>
        <v>#NUM!</v>
      </c>
      <c r="AS206" s="3" t="str">
        <f t="shared" si="928"/>
        <v/>
      </c>
      <c r="AT206" s="3" t="str">
        <f t="shared" si="1011"/>
        <v/>
      </c>
      <c r="AU206" s="3" t="str">
        <f t="shared" si="1012"/>
        <v/>
      </c>
      <c r="AV206" s="3" t="e">
        <f t="shared" si="1013"/>
        <v>#NUM!</v>
      </c>
      <c r="AW206" s="3" t="e">
        <f t="shared" si="1014"/>
        <v>#NUM!</v>
      </c>
      <c r="AX206" s="3" t="str">
        <f t="shared" si="1015"/>
        <v/>
      </c>
      <c r="AY206" s="3" t="str">
        <f t="shared" si="1016"/>
        <v/>
      </c>
      <c r="AZ206" s="3" t="e">
        <f t="shared" si="1017"/>
        <v>#NUM!</v>
      </c>
      <c r="BA206" s="3" t="e">
        <f t="shared" si="1018"/>
        <v>#NUM!</v>
      </c>
      <c r="BB206" s="3" t="str">
        <f t="shared" si="1019"/>
        <v/>
      </c>
      <c r="BC206" s="3" t="e">
        <f t="shared" si="1020"/>
        <v>#NUM!</v>
      </c>
      <c r="BD206" s="3" t="e">
        <f t="shared" si="1021"/>
        <v>#NUM!</v>
      </c>
      <c r="BE206" s="3" t="e">
        <f t="shared" si="1022"/>
        <v>#NUM!</v>
      </c>
      <c r="BF206" s="9" t="e">
        <f t="shared" si="939"/>
        <v>#N/A</v>
      </c>
      <c r="BG206" s="3" t="e">
        <f t="shared" si="940"/>
        <v>#N/A</v>
      </c>
      <c r="BH206" s="3" t="e">
        <f t="shared" si="936"/>
        <v>#N/A</v>
      </c>
      <c r="BI206" s="3" t="e">
        <f t="shared" si="1023"/>
        <v>#NUM!</v>
      </c>
      <c r="BJ206" s="44" t="str">
        <f t="shared" si="1024"/>
        <v/>
      </c>
      <c r="BK206" s="52">
        <f t="shared" si="941"/>
        <v>2</v>
      </c>
      <c r="BL206" s="52" t="str">
        <f t="shared" ref="BL206:BL208" ca="1" si="1126">IF(MAX(OFFSET(BK206,0,0,-8,1))=1, IF(MIN(OFFSET(BK206,0,0,-8,1))=0, IF(AND(G206=" ",OFFSET(G206,-7,0)="x"), " ", IF(SUMIF(OFFSET(BK206,0,0,-8,1), "&lt;2")&gt;5,1," ")), IF(AND(G206=" ", OFFSET(G206,-5,0)="x"), " ", IF(SUMIF(OFFSET(BK206,0,0,-6,1), "&lt;2")&gt;5,1," "))), " ")</f>
        <v xml:space="preserve"> </v>
      </c>
      <c r="BM206" s="52" t="str">
        <f t="shared" ref="BM206:BQ208" ca="1" si="1127">IF(BL207=1,1," ")</f>
        <v xml:space="preserve"> </v>
      </c>
      <c r="BN206" s="52" t="str">
        <f t="shared" ca="1" si="1127"/>
        <v xml:space="preserve"> </v>
      </c>
      <c r="BO206" s="52" t="str">
        <f t="shared" si="1127"/>
        <v xml:space="preserve"> </v>
      </c>
      <c r="BP206" s="52" t="str">
        <f t="shared" si="1127"/>
        <v xml:space="preserve"> </v>
      </c>
      <c r="BQ206" s="52" t="str">
        <f t="shared" si="1127"/>
        <v xml:space="preserve"> </v>
      </c>
      <c r="BR206" s="52" t="e">
        <f t="shared" ca="1" si="942"/>
        <v>#N/A</v>
      </c>
      <c r="BS206" s="52"/>
      <c r="BT206" s="3" t="str">
        <f t="shared" si="943"/>
        <v/>
      </c>
      <c r="BU206" s="3">
        <f t="shared" si="944"/>
        <v>0</v>
      </c>
      <c r="BV206" s="3">
        <f t="shared" si="1025"/>
        <v>1</v>
      </c>
      <c r="BW206" s="3">
        <f t="shared" si="1026"/>
        <v>0</v>
      </c>
      <c r="BX206" s="3" t="str">
        <f t="shared" ca="1" si="945"/>
        <v xml:space="preserve"> </v>
      </c>
      <c r="BY206" s="3" t="str">
        <f t="shared" ref="BY206:CC208" ca="1" si="1128">IF(BX207=1,1,"")</f>
        <v/>
      </c>
      <c r="BZ206" s="3" t="str">
        <f t="shared" ca="1" si="1128"/>
        <v/>
      </c>
      <c r="CA206" s="3" t="str">
        <f t="shared" si="1128"/>
        <v/>
      </c>
      <c r="CB206" s="3" t="str">
        <f t="shared" si="1128"/>
        <v/>
      </c>
      <c r="CC206" s="3" t="str">
        <f t="shared" si="1128"/>
        <v/>
      </c>
      <c r="CD206" s="3" t="str">
        <f t="shared" si="946"/>
        <v/>
      </c>
      <c r="CE206" s="3" t="str">
        <f t="shared" si="947"/>
        <v/>
      </c>
      <c r="CF206" s="3" t="str">
        <f t="shared" si="948"/>
        <v/>
      </c>
      <c r="CG206" s="37" t="e">
        <f t="shared" ca="1" si="949"/>
        <v>#N/A</v>
      </c>
      <c r="CH206" s="3" t="str">
        <f t="shared" si="950"/>
        <v/>
      </c>
      <c r="CI206" s="3">
        <f t="shared" si="1027"/>
        <v>0</v>
      </c>
      <c r="CJ206" s="3">
        <f t="shared" si="1117"/>
        <v>1</v>
      </c>
      <c r="CK206" s="3">
        <f t="shared" si="1028"/>
        <v>0</v>
      </c>
      <c r="CL206" s="3" t="str">
        <f t="shared" ca="1" si="951"/>
        <v xml:space="preserve"> </v>
      </c>
      <c r="CM206" s="3" t="str">
        <f t="shared" ref="CM206:CQ208" ca="1" si="1129">IF(CL207=1,1,"")</f>
        <v/>
      </c>
      <c r="CN206" s="3" t="str">
        <f t="shared" ca="1" si="1129"/>
        <v/>
      </c>
      <c r="CO206" s="3" t="str">
        <f t="shared" si="1129"/>
        <v/>
      </c>
      <c r="CP206" s="3" t="str">
        <f t="shared" si="1129"/>
        <v/>
      </c>
      <c r="CQ206" s="3" t="str">
        <f t="shared" si="1129"/>
        <v/>
      </c>
      <c r="CR206" s="3" t="str">
        <f t="shared" si="1029"/>
        <v/>
      </c>
      <c r="CS206" s="3" t="str">
        <f t="shared" si="952"/>
        <v/>
      </c>
      <c r="CT206" s="3" t="str">
        <f t="shared" si="1030"/>
        <v/>
      </c>
      <c r="CU206" s="37" t="e">
        <f t="shared" ca="1" si="1031"/>
        <v>#N/A</v>
      </c>
      <c r="CW206" s="3" t="str">
        <f t="shared" ca="1" si="1032"/>
        <v/>
      </c>
      <c r="CX206" s="3">
        <f t="shared" ca="1" si="1118"/>
        <v>0</v>
      </c>
      <c r="CY206" s="2">
        <f t="shared" ca="1" si="1033"/>
        <v>0</v>
      </c>
      <c r="CZ206" s="3" t="str">
        <f t="shared" ca="1" si="953"/>
        <v/>
      </c>
      <c r="DA206" s="3" t="str">
        <f t="shared" ca="1" si="954"/>
        <v/>
      </c>
      <c r="DB206" s="3" t="str">
        <f t="shared" ca="1" si="955"/>
        <v/>
      </c>
      <c r="DC206" s="3" t="str">
        <f t="shared" ca="1" si="956"/>
        <v/>
      </c>
      <c r="DD206" s="37" t="e">
        <f t="shared" ca="1" si="957"/>
        <v>#N/A</v>
      </c>
      <c r="DE206" s="3" t="str">
        <f t="shared" ca="1" si="1034"/>
        <v/>
      </c>
      <c r="DF206" s="3">
        <f t="shared" ca="1" si="1119"/>
        <v>0</v>
      </c>
      <c r="DG206" s="2">
        <f t="shared" ca="1" si="1035"/>
        <v>0</v>
      </c>
      <c r="DH206" s="3" t="str">
        <f t="shared" ca="1" si="958"/>
        <v/>
      </c>
      <c r="DI206" s="3" t="str">
        <f t="shared" ca="1" si="862"/>
        <v/>
      </c>
      <c r="DJ206" s="3" t="str">
        <f t="shared" ca="1" si="959"/>
        <v/>
      </c>
      <c r="DK206" s="3" t="str">
        <f t="shared" ca="1" si="1036"/>
        <v/>
      </c>
      <c r="DL206" s="37" t="e">
        <f t="shared" ca="1" si="960"/>
        <v>#N/A</v>
      </c>
      <c r="DN206" s="2" t="str">
        <f t="shared" si="961"/>
        <v xml:space="preserve"> </v>
      </c>
      <c r="DO206" s="3" t="str">
        <f t="shared" si="1037"/>
        <v xml:space="preserve"> </v>
      </c>
      <c r="DP206" s="3" t="str">
        <f t="shared" si="1038"/>
        <v xml:space="preserve"> </v>
      </c>
      <c r="DT206" s="37" t="e">
        <f t="shared" si="962"/>
        <v>#N/A</v>
      </c>
      <c r="DU206" s="7">
        <v>199</v>
      </c>
      <c r="DV206" s="7">
        <v>85</v>
      </c>
      <c r="DW206" s="7">
        <v>115</v>
      </c>
      <c r="DX206" s="7"/>
      <c r="DY206" s="7" t="e">
        <f t="shared" si="963"/>
        <v>#NUM!</v>
      </c>
      <c r="DZ206" s="7" t="e">
        <f t="shared" si="964"/>
        <v>#NUM!</v>
      </c>
      <c r="EA206" s="7" t="e">
        <f t="shared" si="965"/>
        <v>#NUM!</v>
      </c>
      <c r="EB206" s="7" t="e">
        <f t="shared" si="1039"/>
        <v>#NUM!</v>
      </c>
      <c r="EC206" s="3" t="e">
        <f t="shared" si="966"/>
        <v>#NUM!</v>
      </c>
      <c r="ED206" s="3" t="str">
        <f t="shared" si="1040"/>
        <v/>
      </c>
      <c r="EE206" s="3" t="e">
        <f t="shared" si="1041"/>
        <v>#DIV/0!</v>
      </c>
      <c r="EF206" s="3" t="str">
        <f t="shared" si="1042"/>
        <v/>
      </c>
      <c r="EG206" s="3" t="str">
        <f t="shared" si="1043"/>
        <v/>
      </c>
      <c r="EH206" s="3" t="str">
        <f t="shared" si="1044"/>
        <v/>
      </c>
      <c r="EI206" s="3" t="str">
        <f t="shared" si="1045"/>
        <v/>
      </c>
      <c r="EJ206" s="3" t="e">
        <f t="shared" si="1046"/>
        <v>#DIV/0!</v>
      </c>
      <c r="EK206" s="3" t="e">
        <f t="shared" si="1047"/>
        <v>#DIV/0!</v>
      </c>
      <c r="EL206" s="3" t="str">
        <f t="shared" si="1048"/>
        <v/>
      </c>
      <c r="EM206" s="3" t="str">
        <f t="shared" si="1049"/>
        <v/>
      </c>
      <c r="EN206" s="3" t="str">
        <f t="shared" si="1050"/>
        <v/>
      </c>
      <c r="EO206" s="3" t="e">
        <f t="shared" si="1051"/>
        <v>#DIV/0!</v>
      </c>
      <c r="EP206" s="3" t="e">
        <f t="shared" si="1052"/>
        <v>#DIV/0!</v>
      </c>
      <c r="EQ206" s="3" t="str">
        <f t="shared" si="1053"/>
        <v/>
      </c>
      <c r="ER206" s="3" t="str">
        <f t="shared" si="1054"/>
        <v/>
      </c>
      <c r="ES206" s="3" t="e">
        <f t="shared" si="1055"/>
        <v>#DIV/0!</v>
      </c>
      <c r="ET206" s="3" t="e">
        <f t="shared" si="1056"/>
        <v>#DIV/0!</v>
      </c>
      <c r="EU206" s="3" t="str">
        <f t="shared" si="1057"/>
        <v/>
      </c>
      <c r="EV206" s="3" t="e">
        <f t="shared" si="1058"/>
        <v>#DIV/0!</v>
      </c>
      <c r="EW206" s="3" t="e">
        <f t="shared" si="1059"/>
        <v>#DIV/0!</v>
      </c>
      <c r="EX206" s="3" t="e">
        <f t="shared" si="1060"/>
        <v>#NUM!</v>
      </c>
      <c r="EZ206" s="40">
        <f t="shared" si="967"/>
        <v>1</v>
      </c>
      <c r="FA206" s="9" t="e">
        <f t="shared" si="968"/>
        <v>#NUM!</v>
      </c>
      <c r="FB206" s="9" t="e">
        <f t="shared" si="969"/>
        <v>#N/A</v>
      </c>
      <c r="FC206" s="9" t="e">
        <f t="shared" si="970"/>
        <v>#N/A</v>
      </c>
      <c r="FD206" s="9" t="e">
        <f t="shared" si="971"/>
        <v>#N/A</v>
      </c>
      <c r="FE206" s="3" t="e">
        <f t="shared" si="1061"/>
        <v>#NUM!</v>
      </c>
      <c r="FG206" s="3" t="str">
        <f t="shared" si="1062"/>
        <v/>
      </c>
      <c r="FH206" s="3" t="e">
        <f t="shared" si="1063"/>
        <v>#DIV/0!</v>
      </c>
      <c r="FI206" s="3" t="str">
        <f t="shared" si="1064"/>
        <v/>
      </c>
      <c r="FJ206" s="3" t="str">
        <f t="shared" si="1065"/>
        <v/>
      </c>
      <c r="FK206" s="3" t="str">
        <f t="shared" si="1066"/>
        <v/>
      </c>
      <c r="FL206" s="3" t="str">
        <f t="shared" si="1067"/>
        <v/>
      </c>
      <c r="FM206" s="3" t="e">
        <f t="shared" si="1068"/>
        <v>#DIV/0!</v>
      </c>
      <c r="FN206" s="3" t="e">
        <f t="shared" si="1069"/>
        <v>#DIV/0!</v>
      </c>
      <c r="FO206" s="3" t="str">
        <f t="shared" si="1070"/>
        <v/>
      </c>
      <c r="FP206" s="3" t="str">
        <f t="shared" si="1071"/>
        <v/>
      </c>
      <c r="FQ206" s="3" t="str">
        <f t="shared" si="1072"/>
        <v/>
      </c>
      <c r="FR206" s="3" t="e">
        <f t="shared" si="1073"/>
        <v>#DIV/0!</v>
      </c>
      <c r="FS206" s="3" t="e">
        <f t="shared" si="1074"/>
        <v>#DIV/0!</v>
      </c>
      <c r="FT206" s="3" t="str">
        <f t="shared" si="1075"/>
        <v/>
      </c>
      <c r="FU206" s="3" t="str">
        <f t="shared" si="1076"/>
        <v/>
      </c>
      <c r="FV206" s="3" t="e">
        <f t="shared" si="1077"/>
        <v>#DIV/0!</v>
      </c>
      <c r="FW206" s="3" t="e">
        <f t="shared" si="1078"/>
        <v>#DIV/0!</v>
      </c>
      <c r="FX206" s="3" t="str">
        <f t="shared" si="1079"/>
        <v/>
      </c>
      <c r="FY206" s="3" t="e">
        <f t="shared" si="1080"/>
        <v>#DIV/0!</v>
      </c>
      <c r="FZ206" s="3" t="e">
        <f t="shared" si="1081"/>
        <v>#DIV/0!</v>
      </c>
      <c r="GA206" s="3" t="e">
        <f t="shared" si="1082"/>
        <v>#NUM!</v>
      </c>
      <c r="GB206" s="3" t="str">
        <f t="shared" si="1083"/>
        <v/>
      </c>
      <c r="GC206" s="3" t="str">
        <f t="shared" si="1084"/>
        <v/>
      </c>
      <c r="GD206" s="3" t="str">
        <f t="shared" si="1085"/>
        <v/>
      </c>
      <c r="GE206" s="3" t="str">
        <f t="shared" si="1086"/>
        <v/>
      </c>
      <c r="GF206" s="3" t="str">
        <f t="shared" si="1087"/>
        <v/>
      </c>
      <c r="GG206" s="3" t="str">
        <f t="shared" si="1088"/>
        <v/>
      </c>
      <c r="GI206" s="9" t="str">
        <f t="shared" si="1120"/>
        <v/>
      </c>
      <c r="GJ206" s="9" t="str">
        <f t="shared" si="1089"/>
        <v/>
      </c>
      <c r="GK206" s="9" t="str">
        <f t="shared" si="1090"/>
        <v/>
      </c>
      <c r="GL206" s="41" t="e">
        <f t="shared" si="1091"/>
        <v>#DIV/0!</v>
      </c>
      <c r="GM206" s="41" t="e">
        <f t="shared" si="1092"/>
        <v>#DIV/0!</v>
      </c>
      <c r="GN206" s="41" t="e">
        <f t="shared" si="972"/>
        <v>#N/A</v>
      </c>
      <c r="GO206" s="41" t="e">
        <f t="shared" si="973"/>
        <v>#N/A</v>
      </c>
      <c r="GP206" s="3" t="e">
        <f t="shared" si="1093"/>
        <v>#NUM!</v>
      </c>
      <c r="GQ206" s="55" t="e">
        <f t="shared" si="974"/>
        <v>#NUM!</v>
      </c>
      <c r="GR206" s="55" t="e">
        <f t="shared" si="975"/>
        <v>#NUM!</v>
      </c>
      <c r="GS206" s="3" t="e">
        <f t="shared" si="976"/>
        <v>#NUM!</v>
      </c>
      <c r="GT206" s="3" t="e">
        <f t="shared" si="977"/>
        <v>#NUM!</v>
      </c>
      <c r="GU206" s="3" t="e">
        <f t="shared" si="978"/>
        <v>#NUM!</v>
      </c>
      <c r="GV206" s="3" t="e">
        <f t="shared" si="979"/>
        <v>#NUM!</v>
      </c>
      <c r="GX206" s="37" t="e">
        <f t="shared" si="980"/>
        <v>#NUM!</v>
      </c>
      <c r="GZ206" s="3" t="e">
        <f t="shared" si="981"/>
        <v>#NUM!</v>
      </c>
      <c r="HA206" s="3" t="e">
        <f t="shared" ca="1" si="1121"/>
        <v>#NUM!</v>
      </c>
      <c r="HB206" s="2" t="e">
        <f t="shared" ca="1" si="1124"/>
        <v>#NUM!</v>
      </c>
      <c r="HC206" s="2" t="e">
        <f t="shared" ca="1" si="1125"/>
        <v>#NUM!</v>
      </c>
      <c r="HD206" s="39" t="e">
        <f t="shared" ca="1" si="1094"/>
        <v>#NUM!</v>
      </c>
      <c r="HF206" s="3" t="str">
        <f t="shared" si="982"/>
        <v/>
      </c>
      <c r="HG206" s="3" t="str">
        <f t="shared" si="983"/>
        <v/>
      </c>
      <c r="HH206" s="3" t="str">
        <f t="shared" ca="1" si="930"/>
        <v xml:space="preserve"> </v>
      </c>
      <c r="HI206" s="3" t="str">
        <f t="shared" ca="1" si="844"/>
        <v/>
      </c>
      <c r="HJ206" s="3" t="str">
        <f t="shared" ca="1" si="844"/>
        <v/>
      </c>
      <c r="HK206" s="3" t="str">
        <f t="shared" si="844"/>
        <v/>
      </c>
      <c r="HL206" s="3" t="str">
        <f t="shared" si="839"/>
        <v/>
      </c>
      <c r="HM206" s="3" t="str">
        <f t="shared" si="839"/>
        <v/>
      </c>
      <c r="HN206" s="3" t="str">
        <f t="shared" si="839"/>
        <v/>
      </c>
      <c r="HO206" s="3" t="str">
        <f t="shared" si="839"/>
        <v/>
      </c>
      <c r="HP206" s="37" t="e">
        <f t="shared" ca="1" si="984"/>
        <v>#N/A</v>
      </c>
      <c r="HQ206" s="3" t="str">
        <f t="shared" ca="1" si="931"/>
        <v xml:space="preserve"> </v>
      </c>
      <c r="HR206" s="3" t="str">
        <f t="shared" ca="1" si="846"/>
        <v/>
      </c>
      <c r="HS206" s="3" t="str">
        <f t="shared" ca="1" si="846"/>
        <v/>
      </c>
      <c r="HT206" s="3" t="str">
        <f t="shared" si="846"/>
        <v/>
      </c>
      <c r="HU206" s="3" t="str">
        <f t="shared" si="840"/>
        <v/>
      </c>
      <c r="HV206" s="3" t="str">
        <f t="shared" si="840"/>
        <v/>
      </c>
      <c r="HW206" s="3" t="str">
        <f t="shared" si="840"/>
        <v/>
      </c>
      <c r="HX206" s="3" t="str">
        <f t="shared" si="840"/>
        <v/>
      </c>
      <c r="HY206" s="37" t="e">
        <f t="shared" ca="1" si="985"/>
        <v>#N/A</v>
      </c>
      <c r="IA206" s="3" t="e">
        <f t="shared" ca="1" si="1095"/>
        <v>#NUM!</v>
      </c>
      <c r="IB206" s="3" t="e">
        <f t="shared" ca="1" si="1122"/>
        <v>#NUM!</v>
      </c>
      <c r="IC206" s="2" t="e">
        <f t="shared" ca="1" si="1096"/>
        <v>#NUM!</v>
      </c>
      <c r="ID206" s="37" t="e">
        <f t="shared" ca="1" si="986"/>
        <v>#NUM!</v>
      </c>
      <c r="IE206" s="3" t="e">
        <f t="shared" ca="1" si="1097"/>
        <v>#NUM!</v>
      </c>
      <c r="IF206" s="3" t="e">
        <f t="shared" ca="1" si="1098"/>
        <v>#NUM!</v>
      </c>
      <c r="IG206" s="2" t="e">
        <f t="shared" ca="1" si="1099"/>
        <v>#NUM!</v>
      </c>
      <c r="IH206" s="37" t="e">
        <f t="shared" ca="1" si="987"/>
        <v>#NUM!</v>
      </c>
      <c r="II206" s="3" t="e">
        <f t="shared" si="1100"/>
        <v>#N/A</v>
      </c>
      <c r="IJ206" s="3" t="e">
        <f t="shared" si="1101"/>
        <v>#N/A</v>
      </c>
      <c r="IK206" s="3" t="e">
        <f t="shared" ca="1" si="934"/>
        <v>#N/A</v>
      </c>
      <c r="IL206" s="3" t="e">
        <f t="shared" ca="1" si="858"/>
        <v>#N/A</v>
      </c>
      <c r="IM206" s="3" t="e">
        <f t="shared" ca="1" si="858"/>
        <v>#N/A</v>
      </c>
      <c r="IN206" s="3" t="str">
        <f t="shared" si="858"/>
        <v/>
      </c>
      <c r="IO206" s="3" t="str">
        <f t="shared" si="851"/>
        <v/>
      </c>
      <c r="IP206" s="3" t="str">
        <f t="shared" si="851"/>
        <v/>
      </c>
      <c r="IQ206" s="3" t="str">
        <f t="shared" si="851"/>
        <v/>
      </c>
      <c r="IR206" s="3" t="str">
        <f t="shared" si="851"/>
        <v/>
      </c>
      <c r="IS206" s="3" t="str">
        <f t="shared" si="852"/>
        <v/>
      </c>
      <c r="IT206" s="3" t="str">
        <f t="shared" si="852"/>
        <v/>
      </c>
      <c r="IU206" s="3" t="str">
        <f t="shared" si="852"/>
        <v/>
      </c>
      <c r="IV206" s="3" t="str">
        <f t="shared" si="852"/>
        <v/>
      </c>
      <c r="IW206" s="3" t="str">
        <f t="shared" si="853"/>
        <v/>
      </c>
      <c r="IX206" s="3" t="str">
        <f t="shared" si="853"/>
        <v/>
      </c>
      <c r="IY206" s="3" t="str">
        <f t="shared" si="853"/>
        <v/>
      </c>
      <c r="IZ206" s="37" t="e">
        <f t="shared" ca="1" si="988"/>
        <v>#N/A</v>
      </c>
      <c r="JB206" s="3" t="str">
        <f t="shared" si="1102"/>
        <v/>
      </c>
      <c r="JC206" s="55" t="e">
        <f t="shared" si="989"/>
        <v>#NUM!</v>
      </c>
      <c r="JD206" s="41" t="e">
        <f t="shared" si="1103"/>
        <v>#NUM!</v>
      </c>
      <c r="JE206" s="41" t="e">
        <f t="shared" si="1104"/>
        <v>#NUM!</v>
      </c>
      <c r="JF206" s="3" t="e">
        <f t="shared" si="1105"/>
        <v>#NUM!</v>
      </c>
      <c r="JG206" s="41" t="e">
        <f t="shared" si="1106"/>
        <v>#NUM!</v>
      </c>
      <c r="JH206" s="41" t="e">
        <f t="shared" si="1107"/>
        <v>#NUM!</v>
      </c>
      <c r="JJ206" s="37" t="e">
        <f t="shared" si="1108"/>
        <v>#NUM!</v>
      </c>
      <c r="JL206" s="3" t="e">
        <f t="shared" si="1109"/>
        <v>#NUM!</v>
      </c>
      <c r="JM206" s="3" t="e">
        <f t="shared" ca="1" si="1123"/>
        <v>#NUM!</v>
      </c>
      <c r="JP206" s="37" t="e">
        <f t="shared" ca="1" si="1110"/>
        <v>#NUM!</v>
      </c>
      <c r="JR206" s="37" t="str">
        <f t="shared" si="1111"/>
        <v/>
      </c>
      <c r="JS206" s="3" t="str">
        <f t="shared" si="1112"/>
        <v/>
      </c>
      <c r="JT206" s="3" t="str">
        <f t="shared" ca="1" si="932"/>
        <v xml:space="preserve"> </v>
      </c>
      <c r="JU206" s="3" t="str">
        <f t="shared" ca="1" si="848"/>
        <v/>
      </c>
      <c r="JV206" s="3" t="str">
        <f t="shared" ca="1" si="848"/>
        <v/>
      </c>
      <c r="JW206" s="3" t="str">
        <f t="shared" si="848"/>
        <v/>
      </c>
      <c r="JX206" s="3" t="str">
        <f t="shared" si="841"/>
        <v/>
      </c>
      <c r="JY206" s="3" t="str">
        <f t="shared" si="841"/>
        <v/>
      </c>
      <c r="JZ206" s="3" t="str">
        <f t="shared" si="841"/>
        <v/>
      </c>
      <c r="KA206" s="3" t="str">
        <f t="shared" si="841"/>
        <v/>
      </c>
      <c r="KB206" s="3" t="e">
        <f t="shared" ca="1" si="1113"/>
        <v>#N/A</v>
      </c>
      <c r="KC206" s="3" t="str">
        <f t="shared" ca="1" si="933"/>
        <v xml:space="preserve"> </v>
      </c>
      <c r="KD206" s="3" t="str">
        <f t="shared" ca="1" si="850"/>
        <v/>
      </c>
      <c r="KE206" s="3" t="str">
        <f t="shared" ca="1" si="850"/>
        <v/>
      </c>
      <c r="KF206" s="3" t="str">
        <f t="shared" si="850"/>
        <v/>
      </c>
      <c r="KG206" s="3" t="str">
        <f t="shared" si="842"/>
        <v/>
      </c>
      <c r="KH206" s="3" t="str">
        <f t="shared" si="842"/>
        <v/>
      </c>
      <c r="KI206" s="3" t="str">
        <f t="shared" si="842"/>
        <v/>
      </c>
      <c r="KJ206" s="3" t="str">
        <f t="shared" si="842"/>
        <v/>
      </c>
      <c r="KK206" s="3" t="e">
        <f t="shared" ca="1" si="1114"/>
        <v>#N/A</v>
      </c>
      <c r="KU206" s="3" t="e">
        <f t="shared" si="1115"/>
        <v>#NUM!</v>
      </c>
      <c r="KV206" s="3" t="e">
        <f t="shared" si="1116"/>
        <v>#NUM!</v>
      </c>
      <c r="KW206" s="3" t="e">
        <f t="shared" ca="1" si="935"/>
        <v>#NUM!</v>
      </c>
      <c r="KX206" s="3" t="e">
        <f t="shared" ca="1" si="860"/>
        <v>#NUM!</v>
      </c>
      <c r="KY206" s="3" t="e">
        <f t="shared" ca="1" si="860"/>
        <v>#NUM!</v>
      </c>
      <c r="KZ206" s="3" t="str">
        <f t="shared" si="860"/>
        <v/>
      </c>
      <c r="LA206" s="3" t="str">
        <f t="shared" si="854"/>
        <v/>
      </c>
      <c r="LB206" s="3" t="str">
        <f t="shared" si="854"/>
        <v/>
      </c>
      <c r="LC206" s="3" t="str">
        <f t="shared" si="854"/>
        <v/>
      </c>
      <c r="LD206" s="3" t="str">
        <f t="shared" si="854"/>
        <v/>
      </c>
      <c r="LE206" s="3" t="str">
        <f t="shared" si="855"/>
        <v/>
      </c>
      <c r="LF206" s="3" t="str">
        <f t="shared" si="855"/>
        <v/>
      </c>
      <c r="LG206" s="3" t="str">
        <f t="shared" si="855"/>
        <v/>
      </c>
      <c r="LH206" s="3" t="str">
        <f t="shared" si="855"/>
        <v/>
      </c>
      <c r="LI206" s="3" t="str">
        <f t="shared" si="856"/>
        <v/>
      </c>
      <c r="LJ206" s="3" t="str">
        <f t="shared" si="856"/>
        <v/>
      </c>
      <c r="LK206" s="3" t="str">
        <f t="shared" si="856"/>
        <v/>
      </c>
      <c r="LL206" s="37" t="e">
        <f t="shared" ca="1" si="990"/>
        <v>#NUM!</v>
      </c>
    </row>
    <row r="207" spans="1:324" s="3" customFormat="1">
      <c r="A207" s="42" t="e">
        <f>IF(D207="","",Data!C215)</f>
        <v>#N/A</v>
      </c>
      <c r="B207" s="5" t="e">
        <f>IF(D207="","",Data!B215)</f>
        <v>#N/A</v>
      </c>
      <c r="C207" s="3">
        <v>199</v>
      </c>
      <c r="D207" s="3" t="e">
        <f>IF(Data!C215="", NA(), Data!C215)</f>
        <v>#N/A</v>
      </c>
      <c r="E207" s="3" t="str">
        <f>IF(Data!C215="", " ", Data!D215)</f>
        <v xml:space="preserve"> </v>
      </c>
      <c r="F207" s="3" t="str">
        <f>IF(E207=" "," ",Data!F$26)</f>
        <v xml:space="preserve"> </v>
      </c>
      <c r="G207" s="3" t="str">
        <f>IF($C207&lt;Data!$F$37,"x"," ")</f>
        <v xml:space="preserve"> </v>
      </c>
      <c r="H207" s="3" t="e">
        <f>IF(I207="",#REF!,I207)</f>
        <v>#N/A</v>
      </c>
      <c r="I207" s="2" t="e">
        <f t="shared" si="991"/>
        <v>#N/A</v>
      </c>
      <c r="J207" s="3" t="str">
        <f>IF(AND(Data!$F$37&lt;&gt;""),IF(AD207=$E207,1,""))</f>
        <v/>
      </c>
      <c r="K207" s="3">
        <f>IF(AND(Data!$F$40&lt;&gt;""),IF(AE207=$E207,2,""))</f>
        <v>2</v>
      </c>
      <c r="L207" s="3" t="str">
        <f>IF(AND(Data!$F$43&lt;&gt;""),IF(AF207=$E207,3,""))</f>
        <v/>
      </c>
      <c r="M207" s="3" t="str">
        <f>IF(AND(Data!$F$46&lt;&gt;""),IF(AG207=$E207,4,""))</f>
        <v/>
      </c>
      <c r="N207" s="3" t="str">
        <f>IF(AND(Data!$F$49&lt;&gt;""),IF(AH207=$E207,5,""))</f>
        <v/>
      </c>
      <c r="O207" s="3" t="str">
        <f>IF(AND(Calc!$LQ$3&lt;&gt;""),IF(AI207=$E207,6,""))</f>
        <v/>
      </c>
      <c r="P207" s="3">
        <f t="shared" si="992"/>
        <v>2</v>
      </c>
      <c r="Q207" s="3">
        <f t="shared" si="993"/>
        <v>2</v>
      </c>
      <c r="R207" s="3" t="str">
        <f t="shared" si="994"/>
        <v/>
      </c>
      <c r="S207" s="3" t="str">
        <f t="shared" si="995"/>
        <v/>
      </c>
      <c r="T207" s="3" t="str">
        <f t="shared" si="996"/>
        <v/>
      </c>
      <c r="U207" s="3">
        <f t="shared" si="997"/>
        <v>2</v>
      </c>
      <c r="V207" s="3">
        <f t="shared" si="998"/>
        <v>2</v>
      </c>
      <c r="W207" s="3" t="str">
        <f t="shared" si="999"/>
        <v/>
      </c>
      <c r="X207" s="3" t="str">
        <f t="shared" si="1000"/>
        <v/>
      </c>
      <c r="Y207" s="3">
        <f t="shared" si="1001"/>
        <v>2</v>
      </c>
      <c r="Z207" s="3">
        <f t="shared" si="1002"/>
        <v>2</v>
      </c>
      <c r="AA207" s="3" t="str">
        <f t="shared" si="1003"/>
        <v/>
      </c>
      <c r="AB207" s="3">
        <f t="shared" si="1004"/>
        <v>2</v>
      </c>
      <c r="AC207" s="49">
        <f t="shared" si="1005"/>
        <v>2</v>
      </c>
      <c r="AD207" s="3" t="str">
        <f>IF($C207&lt;Data!$F$37,E207,"")</f>
        <v/>
      </c>
      <c r="AE207" s="3" t="str">
        <f>IF(AND($C207&gt;=Data!$F$37),IF($C207&lt;Data!$F$40,E207,""))</f>
        <v xml:space="preserve"> </v>
      </c>
      <c r="AF207" s="3" t="b">
        <f>IF(AND($C207&gt;=Data!$F$40),IF($C207&lt;Data!$F$43,E207,""))</f>
        <v>0</v>
      </c>
      <c r="AG207" s="3" t="b">
        <f>IF(AND($C207&gt;=Data!$F$43),IF($C207&lt;Data!$F$46,E207,""))</f>
        <v>0</v>
      </c>
      <c r="AH207" s="3" t="b">
        <f>IF(AND($C207&gt;=Data!$F$46),IF($C207&lt;Data!$F$49,E207,""))</f>
        <v>0</v>
      </c>
      <c r="AI207" s="3" t="b">
        <f>IF(AND($C207&gt;=Data!$F$49),IF($C207&lt;=Calc!$LQ$3,E207,""))</f>
        <v>0</v>
      </c>
      <c r="AJ207" s="3" t="str">
        <f t="shared" si="937"/>
        <v xml:space="preserve"> </v>
      </c>
      <c r="AK207" s="3" t="str">
        <f t="shared" si="938"/>
        <v/>
      </c>
      <c r="AL207" s="3" t="e">
        <f t="shared" si="1006"/>
        <v>#NUM!</v>
      </c>
      <c r="AM207" s="3" t="str">
        <f t="shared" si="1007"/>
        <v/>
      </c>
      <c r="AN207" s="3" t="str">
        <f t="shared" si="1008"/>
        <v/>
      </c>
      <c r="AO207" s="3" t="str">
        <f t="shared" si="1009"/>
        <v/>
      </c>
      <c r="AP207" s="3" t="str">
        <f t="shared" si="1010"/>
        <v/>
      </c>
      <c r="AQ207" s="3" t="e">
        <f t="shared" si="926"/>
        <v>#NUM!</v>
      </c>
      <c r="AR207" s="3" t="e">
        <f t="shared" si="927"/>
        <v>#NUM!</v>
      </c>
      <c r="AS207" s="3" t="str">
        <f t="shared" si="928"/>
        <v/>
      </c>
      <c r="AT207" s="3" t="str">
        <f t="shared" si="1011"/>
        <v/>
      </c>
      <c r="AU207" s="3" t="str">
        <f t="shared" si="1012"/>
        <v/>
      </c>
      <c r="AV207" s="3" t="e">
        <f t="shared" si="1013"/>
        <v>#NUM!</v>
      </c>
      <c r="AW207" s="3" t="e">
        <f t="shared" si="1014"/>
        <v>#NUM!</v>
      </c>
      <c r="AX207" s="3" t="str">
        <f t="shared" si="1015"/>
        <v/>
      </c>
      <c r="AY207" s="3" t="str">
        <f t="shared" si="1016"/>
        <v/>
      </c>
      <c r="AZ207" s="3" t="e">
        <f t="shared" si="1017"/>
        <v>#NUM!</v>
      </c>
      <c r="BA207" s="3" t="e">
        <f t="shared" si="1018"/>
        <v>#NUM!</v>
      </c>
      <c r="BB207" s="3" t="str">
        <f t="shared" si="1019"/>
        <v/>
      </c>
      <c r="BC207" s="3" t="e">
        <f t="shared" si="1020"/>
        <v>#NUM!</v>
      </c>
      <c r="BD207" s="3" t="e">
        <f t="shared" si="1021"/>
        <v>#NUM!</v>
      </c>
      <c r="BE207" s="3" t="e">
        <f t="shared" si="1022"/>
        <v>#NUM!</v>
      </c>
      <c r="BF207" s="9" t="e">
        <f t="shared" si="939"/>
        <v>#N/A</v>
      </c>
      <c r="BG207" s="3" t="e">
        <f t="shared" si="940"/>
        <v>#N/A</v>
      </c>
      <c r="BH207" s="3" t="e">
        <f t="shared" si="936"/>
        <v>#N/A</v>
      </c>
      <c r="BI207" s="3" t="e">
        <f t="shared" si="1023"/>
        <v>#NUM!</v>
      </c>
      <c r="BJ207" s="44" t="str">
        <f t="shared" si="1024"/>
        <v/>
      </c>
      <c r="BK207" s="52">
        <f t="shared" si="941"/>
        <v>2</v>
      </c>
      <c r="BL207" s="52" t="str">
        <f t="shared" ca="1" si="1126"/>
        <v xml:space="preserve"> </v>
      </c>
      <c r="BM207" s="52" t="str">
        <f t="shared" ca="1" si="1127"/>
        <v xml:space="preserve"> </v>
      </c>
      <c r="BN207" s="52" t="str">
        <f t="shared" si="1127"/>
        <v xml:space="preserve"> </v>
      </c>
      <c r="BO207" s="52" t="str">
        <f t="shared" si="1127"/>
        <v xml:space="preserve"> </v>
      </c>
      <c r="BP207" s="52" t="str">
        <f t="shared" si="1127"/>
        <v xml:space="preserve"> </v>
      </c>
      <c r="BQ207" s="52" t="str">
        <f t="shared" si="1127"/>
        <v xml:space="preserve"> </v>
      </c>
      <c r="BR207" s="52" t="e">
        <f t="shared" ca="1" si="942"/>
        <v>#N/A</v>
      </c>
      <c r="BS207" s="52"/>
      <c r="BT207" s="3" t="str">
        <f t="shared" si="943"/>
        <v/>
      </c>
      <c r="BU207" s="3">
        <f t="shared" si="944"/>
        <v>0</v>
      </c>
      <c r="BV207" s="3">
        <f t="shared" si="1025"/>
        <v>1</v>
      </c>
      <c r="BW207" s="3">
        <f t="shared" si="1026"/>
        <v>0</v>
      </c>
      <c r="BX207" s="3" t="str">
        <f t="shared" ca="1" si="945"/>
        <v xml:space="preserve"> </v>
      </c>
      <c r="BY207" s="3" t="str">
        <f t="shared" ca="1" si="1128"/>
        <v/>
      </c>
      <c r="BZ207" s="3" t="str">
        <f t="shared" si="1128"/>
        <v/>
      </c>
      <c r="CA207" s="3" t="str">
        <f t="shared" si="1128"/>
        <v/>
      </c>
      <c r="CB207" s="3" t="str">
        <f t="shared" si="1128"/>
        <v/>
      </c>
      <c r="CC207" s="3" t="str">
        <f t="shared" si="1128"/>
        <v/>
      </c>
      <c r="CD207" s="3" t="str">
        <f t="shared" si="946"/>
        <v/>
      </c>
      <c r="CE207" s="3" t="str">
        <f t="shared" si="947"/>
        <v/>
      </c>
      <c r="CF207" s="3" t="str">
        <f t="shared" si="948"/>
        <v/>
      </c>
      <c r="CG207" s="37" t="e">
        <f t="shared" ca="1" si="949"/>
        <v>#N/A</v>
      </c>
      <c r="CH207" s="3" t="str">
        <f t="shared" si="950"/>
        <v/>
      </c>
      <c r="CI207" s="3">
        <f t="shared" si="1027"/>
        <v>0</v>
      </c>
      <c r="CJ207" s="3">
        <f t="shared" si="1117"/>
        <v>1</v>
      </c>
      <c r="CK207" s="3">
        <f t="shared" si="1028"/>
        <v>0</v>
      </c>
      <c r="CL207" s="3" t="str">
        <f t="shared" ca="1" si="951"/>
        <v xml:space="preserve"> </v>
      </c>
      <c r="CM207" s="3" t="str">
        <f t="shared" ca="1" si="1129"/>
        <v/>
      </c>
      <c r="CN207" s="3" t="str">
        <f t="shared" si="1129"/>
        <v/>
      </c>
      <c r="CO207" s="3" t="str">
        <f t="shared" si="1129"/>
        <v/>
      </c>
      <c r="CP207" s="3" t="str">
        <f t="shared" si="1129"/>
        <v/>
      </c>
      <c r="CQ207" s="3" t="str">
        <f t="shared" si="1129"/>
        <v/>
      </c>
      <c r="CR207" s="3" t="str">
        <f t="shared" si="1029"/>
        <v/>
      </c>
      <c r="CS207" s="3" t="str">
        <f t="shared" si="952"/>
        <v/>
      </c>
      <c r="CT207" s="3" t="str">
        <f t="shared" si="1030"/>
        <v/>
      </c>
      <c r="CU207" s="37" t="e">
        <f t="shared" ca="1" si="1031"/>
        <v>#N/A</v>
      </c>
      <c r="CW207" s="3" t="str">
        <f t="shared" ca="1" si="1032"/>
        <v/>
      </c>
      <c r="CX207" s="3">
        <f t="shared" ca="1" si="1118"/>
        <v>0</v>
      </c>
      <c r="CY207" s="2">
        <f t="shared" ca="1" si="1033"/>
        <v>0</v>
      </c>
      <c r="CZ207" s="3" t="str">
        <f t="shared" ca="1" si="953"/>
        <v/>
      </c>
      <c r="DA207" s="3" t="str">
        <f t="shared" ca="1" si="954"/>
        <v/>
      </c>
      <c r="DB207" s="3" t="str">
        <f t="shared" ca="1" si="955"/>
        <v/>
      </c>
      <c r="DC207" s="3" t="str">
        <f t="shared" ca="1" si="956"/>
        <v/>
      </c>
      <c r="DD207" s="37" t="e">
        <f t="shared" ca="1" si="957"/>
        <v>#N/A</v>
      </c>
      <c r="DE207" s="3" t="str">
        <f t="shared" ca="1" si="1034"/>
        <v/>
      </c>
      <c r="DF207" s="3">
        <f t="shared" ca="1" si="1119"/>
        <v>0</v>
      </c>
      <c r="DG207" s="2">
        <f t="shared" ca="1" si="1035"/>
        <v>0</v>
      </c>
      <c r="DH207" s="3" t="str">
        <f t="shared" ca="1" si="958"/>
        <v/>
      </c>
      <c r="DI207" s="3" t="str">
        <f t="shared" ca="1" si="862"/>
        <v/>
      </c>
      <c r="DJ207" s="3" t="str">
        <f t="shared" ca="1" si="959"/>
        <v/>
      </c>
      <c r="DK207" s="3" t="str">
        <f t="shared" ca="1" si="1036"/>
        <v/>
      </c>
      <c r="DL207" s="37" t="e">
        <f t="shared" ca="1" si="960"/>
        <v>#N/A</v>
      </c>
      <c r="DN207" s="2" t="str">
        <f t="shared" si="961"/>
        <v xml:space="preserve"> </v>
      </c>
      <c r="DO207" s="3" t="str">
        <f t="shared" si="1037"/>
        <v xml:space="preserve"> </v>
      </c>
      <c r="DP207" s="3" t="str">
        <f t="shared" si="1038"/>
        <v xml:space="preserve"> </v>
      </c>
      <c r="DT207" s="37" t="e">
        <f t="shared" si="962"/>
        <v>#N/A</v>
      </c>
      <c r="DU207" s="7">
        <v>200</v>
      </c>
      <c r="DV207" s="7">
        <v>85</v>
      </c>
      <c r="DW207" s="7">
        <v>115</v>
      </c>
      <c r="DX207" s="7"/>
      <c r="DY207" s="7" t="e">
        <f t="shared" si="963"/>
        <v>#NUM!</v>
      </c>
      <c r="DZ207" s="7" t="e">
        <f t="shared" si="964"/>
        <v>#NUM!</v>
      </c>
      <c r="EA207" s="7" t="e">
        <f t="shared" si="965"/>
        <v>#NUM!</v>
      </c>
      <c r="EB207" s="7" t="e">
        <f t="shared" si="1039"/>
        <v>#NUM!</v>
      </c>
      <c r="EC207" s="3" t="e">
        <f t="shared" si="966"/>
        <v>#NUM!</v>
      </c>
      <c r="ED207" s="3" t="str">
        <f t="shared" si="1040"/>
        <v/>
      </c>
      <c r="EE207" s="3" t="e">
        <f t="shared" si="1041"/>
        <v>#DIV/0!</v>
      </c>
      <c r="EF207" s="3" t="str">
        <f t="shared" si="1042"/>
        <v/>
      </c>
      <c r="EG207" s="3" t="str">
        <f t="shared" si="1043"/>
        <v/>
      </c>
      <c r="EH207" s="3" t="str">
        <f t="shared" si="1044"/>
        <v/>
      </c>
      <c r="EI207" s="3" t="str">
        <f t="shared" si="1045"/>
        <v/>
      </c>
      <c r="EJ207" s="3" t="e">
        <f t="shared" si="1046"/>
        <v>#DIV/0!</v>
      </c>
      <c r="EK207" s="3" t="e">
        <f t="shared" si="1047"/>
        <v>#DIV/0!</v>
      </c>
      <c r="EL207" s="3" t="str">
        <f t="shared" si="1048"/>
        <v/>
      </c>
      <c r="EM207" s="3" t="str">
        <f t="shared" si="1049"/>
        <v/>
      </c>
      <c r="EN207" s="3" t="str">
        <f t="shared" si="1050"/>
        <v/>
      </c>
      <c r="EO207" s="3" t="e">
        <f t="shared" si="1051"/>
        <v>#DIV/0!</v>
      </c>
      <c r="EP207" s="3" t="e">
        <f t="shared" si="1052"/>
        <v>#DIV/0!</v>
      </c>
      <c r="EQ207" s="3" t="str">
        <f t="shared" si="1053"/>
        <v/>
      </c>
      <c r="ER207" s="3" t="str">
        <f t="shared" si="1054"/>
        <v/>
      </c>
      <c r="ES207" s="3" t="e">
        <f t="shared" si="1055"/>
        <v>#DIV/0!</v>
      </c>
      <c r="ET207" s="3" t="e">
        <f t="shared" si="1056"/>
        <v>#DIV/0!</v>
      </c>
      <c r="EU207" s="3" t="str">
        <f t="shared" si="1057"/>
        <v/>
      </c>
      <c r="EV207" s="3" t="e">
        <f t="shared" si="1058"/>
        <v>#DIV/0!</v>
      </c>
      <c r="EW207" s="3" t="e">
        <f t="shared" si="1059"/>
        <v>#DIV/0!</v>
      </c>
      <c r="EX207" s="3" t="e">
        <f t="shared" si="1060"/>
        <v>#NUM!</v>
      </c>
      <c r="EZ207" s="40">
        <f t="shared" si="967"/>
        <v>1</v>
      </c>
      <c r="FA207" s="9" t="e">
        <f t="shared" si="968"/>
        <v>#NUM!</v>
      </c>
      <c r="FB207" s="9" t="e">
        <f t="shared" si="969"/>
        <v>#N/A</v>
      </c>
      <c r="FC207" s="9" t="e">
        <f t="shared" si="970"/>
        <v>#N/A</v>
      </c>
      <c r="FD207" s="9" t="e">
        <f t="shared" si="971"/>
        <v>#N/A</v>
      </c>
      <c r="FE207" s="3" t="e">
        <f t="shared" si="1061"/>
        <v>#NUM!</v>
      </c>
      <c r="FG207" s="3" t="str">
        <f t="shared" si="1062"/>
        <v/>
      </c>
      <c r="FH207" s="3" t="e">
        <f t="shared" si="1063"/>
        <v>#DIV/0!</v>
      </c>
      <c r="FI207" s="3" t="str">
        <f t="shared" si="1064"/>
        <v/>
      </c>
      <c r="FJ207" s="3" t="str">
        <f t="shared" si="1065"/>
        <v/>
      </c>
      <c r="FK207" s="3" t="str">
        <f t="shared" si="1066"/>
        <v/>
      </c>
      <c r="FL207" s="3" t="str">
        <f t="shared" si="1067"/>
        <v/>
      </c>
      <c r="FM207" s="3" t="e">
        <f t="shared" si="1068"/>
        <v>#DIV/0!</v>
      </c>
      <c r="FN207" s="3" t="e">
        <f t="shared" si="1069"/>
        <v>#DIV/0!</v>
      </c>
      <c r="FO207" s="3" t="str">
        <f t="shared" si="1070"/>
        <v/>
      </c>
      <c r="FP207" s="3" t="str">
        <f t="shared" si="1071"/>
        <v/>
      </c>
      <c r="FQ207" s="3" t="str">
        <f t="shared" si="1072"/>
        <v/>
      </c>
      <c r="FR207" s="3" t="e">
        <f t="shared" si="1073"/>
        <v>#DIV/0!</v>
      </c>
      <c r="FS207" s="3" t="e">
        <f t="shared" si="1074"/>
        <v>#DIV/0!</v>
      </c>
      <c r="FT207" s="3" t="str">
        <f t="shared" si="1075"/>
        <v/>
      </c>
      <c r="FU207" s="3" t="str">
        <f t="shared" si="1076"/>
        <v/>
      </c>
      <c r="FV207" s="3" t="e">
        <f t="shared" si="1077"/>
        <v>#DIV/0!</v>
      </c>
      <c r="FW207" s="3" t="e">
        <f t="shared" si="1078"/>
        <v>#DIV/0!</v>
      </c>
      <c r="FX207" s="3" t="str">
        <f t="shared" si="1079"/>
        <v/>
      </c>
      <c r="FY207" s="3" t="e">
        <f t="shared" si="1080"/>
        <v>#DIV/0!</v>
      </c>
      <c r="FZ207" s="3" t="e">
        <f t="shared" si="1081"/>
        <v>#DIV/0!</v>
      </c>
      <c r="GA207" s="3" t="e">
        <f t="shared" si="1082"/>
        <v>#NUM!</v>
      </c>
      <c r="GB207" s="3" t="str">
        <f t="shared" si="1083"/>
        <v/>
      </c>
      <c r="GC207" s="3" t="str">
        <f t="shared" si="1084"/>
        <v/>
      </c>
      <c r="GD207" s="3" t="str">
        <f t="shared" si="1085"/>
        <v/>
      </c>
      <c r="GE207" s="3" t="str">
        <f t="shared" si="1086"/>
        <v/>
      </c>
      <c r="GF207" s="3" t="str">
        <f t="shared" si="1087"/>
        <v/>
      </c>
      <c r="GG207" s="3" t="str">
        <f t="shared" si="1088"/>
        <v/>
      </c>
      <c r="GI207" s="9" t="str">
        <f t="shared" si="1120"/>
        <v/>
      </c>
      <c r="GJ207" s="9" t="str">
        <f t="shared" si="1089"/>
        <v/>
      </c>
      <c r="GK207" s="9" t="str">
        <f t="shared" si="1090"/>
        <v/>
      </c>
      <c r="GL207" s="41" t="e">
        <f t="shared" si="1091"/>
        <v>#DIV/0!</v>
      </c>
      <c r="GM207" s="41" t="e">
        <f t="shared" si="1092"/>
        <v>#DIV/0!</v>
      </c>
      <c r="GN207" s="41" t="e">
        <f t="shared" si="972"/>
        <v>#N/A</v>
      </c>
      <c r="GO207" s="41" t="e">
        <f t="shared" si="973"/>
        <v>#N/A</v>
      </c>
      <c r="GP207" s="3" t="e">
        <f t="shared" si="1093"/>
        <v>#NUM!</v>
      </c>
      <c r="GQ207" s="55" t="e">
        <f t="shared" si="974"/>
        <v>#NUM!</v>
      </c>
      <c r="GR207" s="55" t="e">
        <f t="shared" si="975"/>
        <v>#NUM!</v>
      </c>
      <c r="GS207" s="3" t="e">
        <f t="shared" si="976"/>
        <v>#NUM!</v>
      </c>
      <c r="GT207" s="3" t="e">
        <f t="shared" si="977"/>
        <v>#NUM!</v>
      </c>
      <c r="GU207" s="3" t="e">
        <f t="shared" si="978"/>
        <v>#NUM!</v>
      </c>
      <c r="GV207" s="3" t="e">
        <f t="shared" si="979"/>
        <v>#NUM!</v>
      </c>
      <c r="GX207" s="37" t="e">
        <f t="shared" si="980"/>
        <v>#NUM!</v>
      </c>
      <c r="GZ207" s="3" t="e">
        <f t="shared" si="981"/>
        <v>#NUM!</v>
      </c>
      <c r="HA207" s="3" t="e">
        <f t="shared" ca="1" si="1121"/>
        <v>#NUM!</v>
      </c>
      <c r="HB207" s="2" t="e">
        <f t="shared" ca="1" si="1124"/>
        <v>#NUM!</v>
      </c>
      <c r="HC207" s="2" t="e">
        <f t="shared" ca="1" si="1125"/>
        <v>#NUM!</v>
      </c>
      <c r="HD207" s="39" t="e">
        <f t="shared" ca="1" si="1094"/>
        <v>#NUM!</v>
      </c>
      <c r="HF207" s="3" t="str">
        <f t="shared" si="982"/>
        <v/>
      </c>
      <c r="HG207" s="3" t="str">
        <f t="shared" si="983"/>
        <v/>
      </c>
      <c r="HH207" s="3" t="str">
        <f t="shared" ca="1" si="930"/>
        <v xml:space="preserve"> </v>
      </c>
      <c r="HI207" s="3" t="str">
        <f t="shared" ca="1" si="844"/>
        <v/>
      </c>
      <c r="HJ207" s="3" t="str">
        <f t="shared" si="844"/>
        <v/>
      </c>
      <c r="HK207" s="3" t="str">
        <f t="shared" si="844"/>
        <v/>
      </c>
      <c r="HL207" s="3" t="str">
        <f t="shared" si="844"/>
        <v/>
      </c>
      <c r="HM207" s="3" t="str">
        <f t="shared" si="844"/>
        <v/>
      </c>
      <c r="HN207" s="3" t="str">
        <f t="shared" si="844"/>
        <v/>
      </c>
      <c r="HO207" s="3" t="str">
        <f t="shared" si="844"/>
        <v/>
      </c>
      <c r="HP207" s="37" t="e">
        <f t="shared" ca="1" si="984"/>
        <v>#N/A</v>
      </c>
      <c r="HQ207" s="3" t="str">
        <f t="shared" ca="1" si="931"/>
        <v xml:space="preserve"> </v>
      </c>
      <c r="HR207" s="3" t="str">
        <f t="shared" ca="1" si="846"/>
        <v/>
      </c>
      <c r="HS207" s="3" t="str">
        <f t="shared" si="846"/>
        <v/>
      </c>
      <c r="HT207" s="3" t="str">
        <f t="shared" si="846"/>
        <v/>
      </c>
      <c r="HU207" s="3" t="str">
        <f t="shared" si="846"/>
        <v/>
      </c>
      <c r="HV207" s="3" t="str">
        <f t="shared" si="846"/>
        <v/>
      </c>
      <c r="HW207" s="3" t="str">
        <f t="shared" si="846"/>
        <v/>
      </c>
      <c r="HX207" s="3" t="str">
        <f t="shared" si="846"/>
        <v/>
      </c>
      <c r="HY207" s="37" t="e">
        <f t="shared" ca="1" si="985"/>
        <v>#N/A</v>
      </c>
      <c r="IA207" s="3" t="e">
        <f t="shared" ca="1" si="1095"/>
        <v>#NUM!</v>
      </c>
      <c r="IB207" s="3" t="e">
        <f t="shared" ca="1" si="1122"/>
        <v>#NUM!</v>
      </c>
      <c r="IC207" s="2" t="e">
        <f t="shared" ca="1" si="1096"/>
        <v>#NUM!</v>
      </c>
      <c r="ID207" s="37" t="e">
        <f t="shared" ca="1" si="986"/>
        <v>#NUM!</v>
      </c>
      <c r="IE207" s="3" t="e">
        <f t="shared" ca="1" si="1097"/>
        <v>#NUM!</v>
      </c>
      <c r="IF207" s="3" t="e">
        <f t="shared" ca="1" si="1098"/>
        <v>#NUM!</v>
      </c>
      <c r="IG207" s="2" t="e">
        <f t="shared" ca="1" si="1099"/>
        <v>#NUM!</v>
      </c>
      <c r="IH207" s="37" t="e">
        <f t="shared" ca="1" si="987"/>
        <v>#NUM!</v>
      </c>
      <c r="II207" s="3" t="e">
        <f t="shared" si="1100"/>
        <v>#N/A</v>
      </c>
      <c r="IJ207" s="3" t="e">
        <f t="shared" si="1101"/>
        <v>#N/A</v>
      </c>
      <c r="IK207" s="3" t="e">
        <f t="shared" ca="1" si="934"/>
        <v>#N/A</v>
      </c>
      <c r="IL207" s="3" t="e">
        <f t="shared" ca="1" si="858"/>
        <v>#N/A</v>
      </c>
      <c r="IM207" s="3" t="str">
        <f t="shared" si="858"/>
        <v/>
      </c>
      <c r="IN207" s="3" t="str">
        <f t="shared" si="858"/>
        <v/>
      </c>
      <c r="IO207" s="3" t="str">
        <f t="shared" si="851"/>
        <v/>
      </c>
      <c r="IP207" s="3" t="str">
        <f t="shared" si="851"/>
        <v/>
      </c>
      <c r="IQ207" s="3" t="str">
        <f t="shared" si="851"/>
        <v/>
      </c>
      <c r="IR207" s="3" t="str">
        <f t="shared" si="851"/>
        <v/>
      </c>
      <c r="IS207" s="3" t="str">
        <f t="shared" si="852"/>
        <v/>
      </c>
      <c r="IT207" s="3" t="str">
        <f t="shared" si="852"/>
        <v/>
      </c>
      <c r="IU207" s="3" t="str">
        <f t="shared" si="852"/>
        <v/>
      </c>
      <c r="IV207" s="3" t="str">
        <f t="shared" si="852"/>
        <v/>
      </c>
      <c r="IW207" s="3" t="str">
        <f t="shared" si="853"/>
        <v/>
      </c>
      <c r="IX207" s="3" t="str">
        <f t="shared" si="853"/>
        <v/>
      </c>
      <c r="IY207" s="3" t="str">
        <f t="shared" si="853"/>
        <v/>
      </c>
      <c r="IZ207" s="37" t="e">
        <f t="shared" ca="1" si="988"/>
        <v>#N/A</v>
      </c>
      <c r="JB207" s="3" t="str">
        <f t="shared" si="1102"/>
        <v/>
      </c>
      <c r="JC207" s="55" t="e">
        <f t="shared" si="989"/>
        <v>#NUM!</v>
      </c>
      <c r="JD207" s="41" t="e">
        <f t="shared" si="1103"/>
        <v>#NUM!</v>
      </c>
      <c r="JE207" s="41" t="e">
        <f t="shared" si="1104"/>
        <v>#NUM!</v>
      </c>
      <c r="JF207" s="3" t="e">
        <f t="shared" si="1105"/>
        <v>#NUM!</v>
      </c>
      <c r="JG207" s="41" t="e">
        <f t="shared" si="1106"/>
        <v>#NUM!</v>
      </c>
      <c r="JH207" s="41" t="e">
        <f t="shared" si="1107"/>
        <v>#NUM!</v>
      </c>
      <c r="JJ207" s="37" t="e">
        <f t="shared" si="1108"/>
        <v>#NUM!</v>
      </c>
      <c r="JL207" s="3" t="e">
        <f t="shared" si="1109"/>
        <v>#NUM!</v>
      </c>
      <c r="JM207" s="3" t="e">
        <f t="shared" ca="1" si="1123"/>
        <v>#NUM!</v>
      </c>
      <c r="JP207" s="37" t="e">
        <f t="shared" ca="1" si="1110"/>
        <v>#NUM!</v>
      </c>
      <c r="JR207" s="37" t="str">
        <f t="shared" si="1111"/>
        <v/>
      </c>
      <c r="JS207" s="3" t="str">
        <f t="shared" si="1112"/>
        <v/>
      </c>
      <c r="JT207" s="3" t="str">
        <f t="shared" ca="1" si="932"/>
        <v xml:space="preserve"> </v>
      </c>
      <c r="JU207" s="3" t="str">
        <f t="shared" ca="1" si="848"/>
        <v/>
      </c>
      <c r="JV207" s="3" t="str">
        <f t="shared" si="848"/>
        <v/>
      </c>
      <c r="JW207" s="3" t="str">
        <f t="shared" si="848"/>
        <v/>
      </c>
      <c r="JX207" s="3" t="str">
        <f t="shared" si="848"/>
        <v/>
      </c>
      <c r="JY207" s="3" t="str">
        <f t="shared" si="848"/>
        <v/>
      </c>
      <c r="JZ207" s="3" t="str">
        <f t="shared" si="848"/>
        <v/>
      </c>
      <c r="KA207" s="3" t="str">
        <f t="shared" si="848"/>
        <v/>
      </c>
      <c r="KB207" s="3" t="e">
        <f t="shared" ca="1" si="1113"/>
        <v>#N/A</v>
      </c>
      <c r="KC207" s="3" t="str">
        <f t="shared" ca="1" si="933"/>
        <v xml:space="preserve"> </v>
      </c>
      <c r="KD207" s="3" t="str">
        <f t="shared" ca="1" si="850"/>
        <v/>
      </c>
      <c r="KE207" s="3" t="str">
        <f t="shared" si="850"/>
        <v/>
      </c>
      <c r="KF207" s="3" t="str">
        <f t="shared" si="850"/>
        <v/>
      </c>
      <c r="KG207" s="3" t="str">
        <f t="shared" si="850"/>
        <v/>
      </c>
      <c r="KH207" s="3" t="str">
        <f t="shared" si="850"/>
        <v/>
      </c>
      <c r="KI207" s="3" t="str">
        <f t="shared" si="850"/>
        <v/>
      </c>
      <c r="KJ207" s="3" t="str">
        <f t="shared" si="850"/>
        <v/>
      </c>
      <c r="KK207" s="3" t="e">
        <f t="shared" ca="1" si="1114"/>
        <v>#N/A</v>
      </c>
      <c r="KU207" s="3" t="e">
        <f t="shared" si="1115"/>
        <v>#NUM!</v>
      </c>
      <c r="KV207" s="3" t="e">
        <f t="shared" si="1116"/>
        <v>#NUM!</v>
      </c>
      <c r="KW207" s="3" t="e">
        <f t="shared" ca="1" si="935"/>
        <v>#NUM!</v>
      </c>
      <c r="KX207" s="3" t="e">
        <f t="shared" ca="1" si="860"/>
        <v>#NUM!</v>
      </c>
      <c r="KY207" s="3" t="str">
        <f t="shared" si="860"/>
        <v/>
      </c>
      <c r="KZ207" s="3" t="str">
        <f t="shared" si="860"/>
        <v/>
      </c>
      <c r="LA207" s="3" t="str">
        <f t="shared" si="854"/>
        <v/>
      </c>
      <c r="LB207" s="3" t="str">
        <f t="shared" si="854"/>
        <v/>
      </c>
      <c r="LC207" s="3" t="str">
        <f t="shared" si="854"/>
        <v/>
      </c>
      <c r="LD207" s="3" t="str">
        <f t="shared" si="854"/>
        <v/>
      </c>
      <c r="LE207" s="3" t="str">
        <f t="shared" si="855"/>
        <v/>
      </c>
      <c r="LF207" s="3" t="str">
        <f t="shared" si="855"/>
        <v/>
      </c>
      <c r="LG207" s="3" t="str">
        <f t="shared" si="855"/>
        <v/>
      </c>
      <c r="LH207" s="3" t="str">
        <f t="shared" si="855"/>
        <v/>
      </c>
      <c r="LI207" s="3" t="str">
        <f t="shared" si="856"/>
        <v/>
      </c>
      <c r="LJ207" s="3" t="str">
        <f t="shared" si="856"/>
        <v/>
      </c>
      <c r="LK207" s="3" t="str">
        <f t="shared" si="856"/>
        <v/>
      </c>
      <c r="LL207" s="37" t="e">
        <f t="shared" ca="1" si="990"/>
        <v>#NUM!</v>
      </c>
    </row>
    <row r="208" spans="1:324" s="3" customFormat="1">
      <c r="A208" s="42" t="e">
        <f>IF(D208="","",Data!C216)</f>
        <v>#N/A</v>
      </c>
      <c r="B208" s="5" t="e">
        <f>IF(D208="","",Data!B216)</f>
        <v>#N/A</v>
      </c>
      <c r="C208" s="3">
        <v>200</v>
      </c>
      <c r="D208" s="3" t="e">
        <f>IF(Data!C216="", NA(), Data!C216)</f>
        <v>#N/A</v>
      </c>
      <c r="E208" s="3" t="str">
        <f>IF(Data!C216="", " ", Data!D216)</f>
        <v xml:space="preserve"> </v>
      </c>
      <c r="F208" s="3" t="str">
        <f>IF(E208=" "," ",Data!F$26)</f>
        <v xml:space="preserve"> </v>
      </c>
      <c r="G208" s="3" t="str">
        <f>IF($C208&lt;Data!$F$37,"x"," ")</f>
        <v xml:space="preserve"> </v>
      </c>
      <c r="H208" s="3" t="e">
        <f>IF(I208="",#REF!,I208)</f>
        <v>#N/A</v>
      </c>
      <c r="I208" s="2" t="e">
        <f t="shared" si="991"/>
        <v>#N/A</v>
      </c>
      <c r="J208" s="3" t="str">
        <f>IF(AND(Data!$F$37&lt;&gt;""),IF(AD208=$E208,1,""))</f>
        <v/>
      </c>
      <c r="K208" s="3">
        <f>IF(AND(Data!$F$40&lt;&gt;""),IF(AE208=$E208,2,""))</f>
        <v>2</v>
      </c>
      <c r="L208" s="3" t="str">
        <f>IF(AND(Data!$F$43&lt;&gt;""),IF(AF208=$E208,3,""))</f>
        <v/>
      </c>
      <c r="M208" s="3" t="str">
        <f>IF(AND(Data!$F$46&lt;&gt;""),IF(AG208=$E208,4,""))</f>
        <v/>
      </c>
      <c r="N208" s="3" t="str">
        <f>IF(AND(Data!$F$49&lt;&gt;""),IF(AH208=$E208,5,""))</f>
        <v/>
      </c>
      <c r="O208" s="3" t="str">
        <f>IF(AND(Calc!$LQ$3&lt;&gt;""),IF(AI208=$E208,6,""))</f>
        <v/>
      </c>
      <c r="P208" s="3">
        <f t="shared" si="992"/>
        <v>2</v>
      </c>
      <c r="Q208" s="3">
        <f t="shared" si="993"/>
        <v>2</v>
      </c>
      <c r="R208" s="3" t="str">
        <f t="shared" si="994"/>
        <v/>
      </c>
      <c r="S208" s="3" t="str">
        <f t="shared" si="995"/>
        <v/>
      </c>
      <c r="T208" s="3" t="str">
        <f t="shared" si="996"/>
        <v/>
      </c>
      <c r="U208" s="3">
        <f t="shared" si="997"/>
        <v>2</v>
      </c>
      <c r="V208" s="3">
        <f t="shared" si="998"/>
        <v>2</v>
      </c>
      <c r="W208" s="3" t="str">
        <f t="shared" si="999"/>
        <v/>
      </c>
      <c r="X208" s="3" t="str">
        <f t="shared" si="1000"/>
        <v/>
      </c>
      <c r="Y208" s="3">
        <f t="shared" si="1001"/>
        <v>2</v>
      </c>
      <c r="Z208" s="3">
        <f t="shared" si="1002"/>
        <v>2</v>
      </c>
      <c r="AA208" s="3" t="str">
        <f t="shared" si="1003"/>
        <v/>
      </c>
      <c r="AB208" s="3">
        <f t="shared" si="1004"/>
        <v>2</v>
      </c>
      <c r="AC208" s="49">
        <f t="shared" si="1005"/>
        <v>2</v>
      </c>
      <c r="AD208" s="3" t="str">
        <f>IF($C208&lt;Data!$F$37,E208,"")</f>
        <v/>
      </c>
      <c r="AE208" s="3" t="str">
        <f>IF(AND($C208&gt;=Data!$F$37),IF($C208&lt;Data!$F$40,E208,""))</f>
        <v xml:space="preserve"> </v>
      </c>
      <c r="AF208" s="3" t="b">
        <f>IF(AND($C208&gt;=Data!$F$40),IF($C208&lt;Data!$F$43,E208,""))</f>
        <v>0</v>
      </c>
      <c r="AG208" s="3" t="b">
        <f>IF(AND($C208&gt;=Data!$F$43),IF($C208&lt;Data!$F$46,E208,""))</f>
        <v>0</v>
      </c>
      <c r="AH208" s="3" t="b">
        <f>IF(AND($C208&gt;=Data!$F$46),IF($C208&lt;Data!$F$49,E208,""))</f>
        <v>0</v>
      </c>
      <c r="AI208" s="3" t="b">
        <f>IF(AND($C208&gt;=Data!$F$49),IF($C208&lt;=Calc!$LQ$3,E208,""))</f>
        <v>0</v>
      </c>
      <c r="AJ208" s="3" t="str">
        <f t="shared" si="937"/>
        <v xml:space="preserve"> </v>
      </c>
      <c r="AK208" s="3" t="str">
        <f t="shared" si="938"/>
        <v/>
      </c>
      <c r="AL208" s="3" t="e">
        <f t="shared" si="1006"/>
        <v>#NUM!</v>
      </c>
      <c r="AM208" s="3" t="str">
        <f t="shared" si="1007"/>
        <v/>
      </c>
      <c r="AN208" s="3" t="str">
        <f t="shared" si="1008"/>
        <v/>
      </c>
      <c r="AO208" s="3" t="str">
        <f t="shared" si="1009"/>
        <v/>
      </c>
      <c r="AP208" s="3" t="str">
        <f t="shared" si="1010"/>
        <v/>
      </c>
      <c r="AQ208" s="3" t="e">
        <f t="shared" si="926"/>
        <v>#NUM!</v>
      </c>
      <c r="AR208" s="3" t="e">
        <f t="shared" si="927"/>
        <v>#NUM!</v>
      </c>
      <c r="AS208" s="3" t="str">
        <f t="shared" si="928"/>
        <v/>
      </c>
      <c r="AT208" s="3" t="str">
        <f t="shared" si="1011"/>
        <v/>
      </c>
      <c r="AU208" s="3" t="str">
        <f t="shared" si="1012"/>
        <v/>
      </c>
      <c r="AV208" s="3" t="e">
        <f t="shared" si="1013"/>
        <v>#NUM!</v>
      </c>
      <c r="AW208" s="3" t="e">
        <f t="shared" si="1014"/>
        <v>#NUM!</v>
      </c>
      <c r="AX208" s="3" t="str">
        <f t="shared" si="1015"/>
        <v/>
      </c>
      <c r="AY208" s="3" t="str">
        <f t="shared" si="1016"/>
        <v/>
      </c>
      <c r="AZ208" s="3" t="e">
        <f t="shared" si="1017"/>
        <v>#NUM!</v>
      </c>
      <c r="BA208" s="3" t="e">
        <f t="shared" si="1018"/>
        <v>#NUM!</v>
      </c>
      <c r="BB208" s="3" t="str">
        <f t="shared" si="1019"/>
        <v/>
      </c>
      <c r="BC208" s="3" t="e">
        <f t="shared" si="1020"/>
        <v>#NUM!</v>
      </c>
      <c r="BD208" s="3" t="e">
        <f t="shared" si="1021"/>
        <v>#NUM!</v>
      </c>
      <c r="BE208" s="3" t="e">
        <f t="shared" si="1022"/>
        <v>#NUM!</v>
      </c>
      <c r="BF208" s="9" t="e">
        <f t="shared" si="939"/>
        <v>#N/A</v>
      </c>
      <c r="BG208" s="3" t="e">
        <f t="shared" si="940"/>
        <v>#N/A</v>
      </c>
      <c r="BH208" s="3" t="e">
        <f t="shared" si="936"/>
        <v>#N/A</v>
      </c>
      <c r="BI208" s="3" t="e">
        <f t="shared" si="1023"/>
        <v>#NUM!</v>
      </c>
      <c r="BJ208" s="44" t="str">
        <f t="shared" si="1024"/>
        <v/>
      </c>
      <c r="BK208" s="52">
        <f t="shared" si="941"/>
        <v>2</v>
      </c>
      <c r="BL208" s="52" t="str">
        <f t="shared" ca="1" si="1126"/>
        <v xml:space="preserve"> </v>
      </c>
      <c r="BM208" s="52" t="str">
        <f t="shared" si="1127"/>
        <v xml:space="preserve"> </v>
      </c>
      <c r="BN208" s="52" t="str">
        <f t="shared" si="1127"/>
        <v xml:space="preserve"> </v>
      </c>
      <c r="BO208" s="52" t="str">
        <f t="shared" si="1127"/>
        <v xml:space="preserve"> </v>
      </c>
      <c r="BP208" s="52" t="str">
        <f t="shared" si="1127"/>
        <v xml:space="preserve"> </v>
      </c>
      <c r="BQ208" s="52" t="str">
        <f t="shared" si="1127"/>
        <v xml:space="preserve"> </v>
      </c>
      <c r="BR208" s="52" t="e">
        <f t="shared" ca="1" si="942"/>
        <v>#N/A</v>
      </c>
      <c r="BS208" s="52"/>
      <c r="BT208" s="3" t="str">
        <f t="shared" si="943"/>
        <v/>
      </c>
      <c r="BU208" s="3">
        <f t="shared" si="944"/>
        <v>0</v>
      </c>
      <c r="BV208" s="3">
        <f t="shared" si="1025"/>
        <v>1</v>
      </c>
      <c r="BW208" s="3">
        <f t="shared" si="1026"/>
        <v>0</v>
      </c>
      <c r="BX208" s="3" t="str">
        <f t="shared" ca="1" si="945"/>
        <v xml:space="preserve"> </v>
      </c>
      <c r="BY208" s="3" t="str">
        <f t="shared" si="1128"/>
        <v/>
      </c>
      <c r="BZ208" s="3" t="str">
        <f t="shared" si="1128"/>
        <v/>
      </c>
      <c r="CA208" s="3" t="str">
        <f t="shared" si="1128"/>
        <v/>
      </c>
      <c r="CB208" s="3" t="str">
        <f t="shared" si="1128"/>
        <v/>
      </c>
      <c r="CC208" s="3" t="str">
        <f t="shared" si="1128"/>
        <v/>
      </c>
      <c r="CD208" s="3" t="str">
        <f t="shared" si="946"/>
        <v/>
      </c>
      <c r="CE208" s="3" t="str">
        <f t="shared" si="947"/>
        <v/>
      </c>
      <c r="CF208" s="3" t="str">
        <f t="shared" si="948"/>
        <v/>
      </c>
      <c r="CG208" s="37" t="e">
        <f t="shared" ca="1" si="949"/>
        <v>#N/A</v>
      </c>
      <c r="CH208" s="3" t="str">
        <f t="shared" si="950"/>
        <v/>
      </c>
      <c r="CI208" s="3">
        <f t="shared" si="1027"/>
        <v>0</v>
      </c>
      <c r="CJ208" s="3">
        <f t="shared" si="1117"/>
        <v>1</v>
      </c>
      <c r="CK208" s="3">
        <f t="shared" si="1028"/>
        <v>0</v>
      </c>
      <c r="CL208" s="3" t="str">
        <f t="shared" ca="1" si="951"/>
        <v xml:space="preserve"> </v>
      </c>
      <c r="CM208" s="3" t="str">
        <f t="shared" si="1129"/>
        <v/>
      </c>
      <c r="CN208" s="3" t="str">
        <f t="shared" si="1129"/>
        <v/>
      </c>
      <c r="CO208" s="3" t="str">
        <f t="shared" si="1129"/>
        <v/>
      </c>
      <c r="CP208" s="3" t="str">
        <f t="shared" si="1129"/>
        <v/>
      </c>
      <c r="CQ208" s="3" t="str">
        <f t="shared" si="1129"/>
        <v/>
      </c>
      <c r="CR208" s="3" t="str">
        <f t="shared" si="1029"/>
        <v/>
      </c>
      <c r="CS208" s="3" t="str">
        <f t="shared" si="952"/>
        <v/>
      </c>
      <c r="CT208" s="3" t="str">
        <f t="shared" si="1030"/>
        <v/>
      </c>
      <c r="CU208" s="37" t="e">
        <f t="shared" ca="1" si="1031"/>
        <v>#N/A</v>
      </c>
      <c r="CW208" s="3" t="str">
        <f t="shared" ca="1" si="1032"/>
        <v/>
      </c>
      <c r="CX208" s="3">
        <f t="shared" ca="1" si="1118"/>
        <v>0</v>
      </c>
      <c r="CY208" s="2">
        <f t="shared" ca="1" si="1033"/>
        <v>0</v>
      </c>
      <c r="CZ208" s="3" t="str">
        <f t="shared" ca="1" si="953"/>
        <v/>
      </c>
      <c r="DA208" s="3" t="str">
        <f t="shared" ca="1" si="954"/>
        <v/>
      </c>
      <c r="DB208" s="3" t="str">
        <f t="shared" ca="1" si="955"/>
        <v/>
      </c>
      <c r="DC208" s="3" t="str">
        <f t="shared" ca="1" si="956"/>
        <v/>
      </c>
      <c r="DD208" s="37" t="e">
        <f t="shared" ca="1" si="957"/>
        <v>#N/A</v>
      </c>
      <c r="DE208" s="3" t="str">
        <f t="shared" ca="1" si="1034"/>
        <v/>
      </c>
      <c r="DF208" s="3">
        <f t="shared" ca="1" si="1119"/>
        <v>0</v>
      </c>
      <c r="DG208" s="2">
        <f t="shared" ca="1" si="1035"/>
        <v>0</v>
      </c>
      <c r="DH208" s="3" t="str">
        <f t="shared" ca="1" si="958"/>
        <v/>
      </c>
      <c r="DI208" s="3" t="str">
        <f t="shared" ca="1" si="862"/>
        <v/>
      </c>
      <c r="DJ208" s="3" t="str">
        <f t="shared" ca="1" si="959"/>
        <v/>
      </c>
      <c r="DK208" s="3" t="str">
        <f t="shared" ca="1" si="1036"/>
        <v/>
      </c>
      <c r="DL208" s="37" t="e">
        <f t="shared" ca="1" si="960"/>
        <v>#N/A</v>
      </c>
      <c r="DN208" s="2" t="str">
        <f t="shared" si="961"/>
        <v xml:space="preserve"> </v>
      </c>
      <c r="DO208" s="3" t="str">
        <f t="shared" si="1037"/>
        <v xml:space="preserve"> </v>
      </c>
      <c r="DP208" s="3" t="str">
        <f t="shared" si="1038"/>
        <v xml:space="preserve"> </v>
      </c>
      <c r="DT208" s="37" t="e">
        <f t="shared" si="962"/>
        <v>#N/A</v>
      </c>
      <c r="DY208" s="7" t="e">
        <f t="shared" si="963"/>
        <v>#NUM!</v>
      </c>
      <c r="DZ208" s="7" t="e">
        <f t="shared" si="964"/>
        <v>#NUM!</v>
      </c>
      <c r="EA208" s="7" t="e">
        <f t="shared" si="965"/>
        <v>#NUM!</v>
      </c>
      <c r="EB208" s="7" t="e">
        <f t="shared" si="1039"/>
        <v>#NUM!</v>
      </c>
      <c r="EC208" s="3" t="e">
        <f t="shared" si="966"/>
        <v>#NUM!</v>
      </c>
      <c r="ED208" s="3" t="str">
        <f t="shared" si="1040"/>
        <v/>
      </c>
      <c r="EE208" s="3" t="e">
        <f t="shared" si="1041"/>
        <v>#DIV/0!</v>
      </c>
      <c r="EF208" s="3" t="str">
        <f t="shared" si="1042"/>
        <v/>
      </c>
      <c r="EG208" s="3" t="str">
        <f t="shared" si="1043"/>
        <v/>
      </c>
      <c r="EH208" s="3" t="str">
        <f t="shared" si="1044"/>
        <v/>
      </c>
      <c r="EI208" s="3" t="str">
        <f t="shared" si="1045"/>
        <v/>
      </c>
      <c r="EJ208" s="3" t="e">
        <f t="shared" si="1046"/>
        <v>#DIV/0!</v>
      </c>
      <c r="EK208" s="3" t="e">
        <f t="shared" si="1047"/>
        <v>#DIV/0!</v>
      </c>
      <c r="EL208" s="3" t="str">
        <f t="shared" si="1048"/>
        <v/>
      </c>
      <c r="EM208" s="3" t="str">
        <f t="shared" si="1049"/>
        <v/>
      </c>
      <c r="EN208" s="3" t="str">
        <f t="shared" si="1050"/>
        <v/>
      </c>
      <c r="EO208" s="3" t="e">
        <f t="shared" si="1051"/>
        <v>#DIV/0!</v>
      </c>
      <c r="EP208" s="3" t="e">
        <f t="shared" si="1052"/>
        <v>#DIV/0!</v>
      </c>
      <c r="EQ208" s="3" t="str">
        <f t="shared" si="1053"/>
        <v/>
      </c>
      <c r="ER208" s="3" t="str">
        <f t="shared" si="1054"/>
        <v/>
      </c>
      <c r="ES208" s="3" t="e">
        <f t="shared" si="1055"/>
        <v>#DIV/0!</v>
      </c>
      <c r="ET208" s="3" t="e">
        <f t="shared" si="1056"/>
        <v>#DIV/0!</v>
      </c>
      <c r="EU208" s="3" t="str">
        <f t="shared" si="1057"/>
        <v/>
      </c>
      <c r="EV208" s="3" t="e">
        <f t="shared" si="1058"/>
        <v>#DIV/0!</v>
      </c>
      <c r="EW208" s="3" t="e">
        <f t="shared" si="1059"/>
        <v>#DIV/0!</v>
      </c>
      <c r="EX208" s="3" t="e">
        <f t="shared" si="1060"/>
        <v>#NUM!</v>
      </c>
      <c r="EZ208" s="40">
        <f t="shared" si="967"/>
        <v>1</v>
      </c>
      <c r="FA208" s="9" t="e">
        <f t="shared" si="968"/>
        <v>#NUM!</v>
      </c>
      <c r="FB208" s="9" t="e">
        <f t="shared" si="969"/>
        <v>#N/A</v>
      </c>
      <c r="FC208" s="9" t="e">
        <f t="shared" si="970"/>
        <v>#N/A</v>
      </c>
      <c r="FD208" s="9" t="e">
        <f t="shared" si="971"/>
        <v>#N/A</v>
      </c>
      <c r="FE208" s="3" t="e">
        <f t="shared" si="1061"/>
        <v>#NUM!</v>
      </c>
      <c r="FG208" s="3" t="str">
        <f t="shared" si="1062"/>
        <v/>
      </c>
      <c r="FH208" s="3" t="e">
        <f t="shared" si="1063"/>
        <v>#DIV/0!</v>
      </c>
      <c r="FI208" s="3" t="str">
        <f t="shared" si="1064"/>
        <v/>
      </c>
      <c r="FJ208" s="3" t="str">
        <f t="shared" si="1065"/>
        <v/>
      </c>
      <c r="FK208" s="3" t="str">
        <f t="shared" si="1066"/>
        <v/>
      </c>
      <c r="FL208" s="3" t="str">
        <f t="shared" si="1067"/>
        <v/>
      </c>
      <c r="FM208" s="3" t="e">
        <f t="shared" si="1068"/>
        <v>#DIV/0!</v>
      </c>
      <c r="FN208" s="3" t="e">
        <f t="shared" si="1069"/>
        <v>#DIV/0!</v>
      </c>
      <c r="FO208" s="3" t="str">
        <f t="shared" si="1070"/>
        <v/>
      </c>
      <c r="FP208" s="3" t="str">
        <f t="shared" si="1071"/>
        <v/>
      </c>
      <c r="FQ208" s="3" t="str">
        <f t="shared" si="1072"/>
        <v/>
      </c>
      <c r="FR208" s="3" t="e">
        <f t="shared" si="1073"/>
        <v>#DIV/0!</v>
      </c>
      <c r="FS208" s="3" t="e">
        <f t="shared" si="1074"/>
        <v>#DIV/0!</v>
      </c>
      <c r="FT208" s="3" t="str">
        <f t="shared" si="1075"/>
        <v/>
      </c>
      <c r="FU208" s="3" t="str">
        <f t="shared" si="1076"/>
        <v/>
      </c>
      <c r="FV208" s="3" t="e">
        <f t="shared" si="1077"/>
        <v>#DIV/0!</v>
      </c>
      <c r="FW208" s="3" t="e">
        <f t="shared" si="1078"/>
        <v>#DIV/0!</v>
      </c>
      <c r="FX208" s="3" t="str">
        <f t="shared" si="1079"/>
        <v/>
      </c>
      <c r="FY208" s="3" t="e">
        <f t="shared" si="1080"/>
        <v>#DIV/0!</v>
      </c>
      <c r="FZ208" s="3" t="e">
        <f t="shared" si="1081"/>
        <v>#DIV/0!</v>
      </c>
      <c r="GA208" s="3" t="e">
        <f t="shared" si="1082"/>
        <v>#NUM!</v>
      </c>
      <c r="GB208" s="3" t="str">
        <f t="shared" si="1083"/>
        <v/>
      </c>
      <c r="GC208" s="3" t="str">
        <f t="shared" si="1084"/>
        <v/>
      </c>
      <c r="GD208" s="3" t="str">
        <f t="shared" si="1085"/>
        <v/>
      </c>
      <c r="GE208" s="3" t="str">
        <f t="shared" si="1086"/>
        <v/>
      </c>
      <c r="GF208" s="3" t="str">
        <f t="shared" si="1087"/>
        <v/>
      </c>
      <c r="GG208" s="3" t="str">
        <f t="shared" si="1088"/>
        <v/>
      </c>
      <c r="GI208" s="9" t="str">
        <f t="shared" si="1120"/>
        <v/>
      </c>
      <c r="GJ208" s="9" t="str">
        <f t="shared" si="1089"/>
        <v/>
      </c>
      <c r="GK208" s="9" t="str">
        <f t="shared" si="1090"/>
        <v/>
      </c>
      <c r="GL208" s="41" t="e">
        <f t="shared" si="1091"/>
        <v>#DIV/0!</v>
      </c>
      <c r="GM208" s="41" t="e">
        <f t="shared" si="1092"/>
        <v>#DIV/0!</v>
      </c>
      <c r="GN208" s="41" t="e">
        <f t="shared" si="972"/>
        <v>#N/A</v>
      </c>
      <c r="GO208" s="41" t="e">
        <f t="shared" si="973"/>
        <v>#N/A</v>
      </c>
      <c r="GP208" s="3" t="e">
        <f t="shared" si="1093"/>
        <v>#NUM!</v>
      </c>
      <c r="GQ208" s="55" t="e">
        <f t="shared" si="974"/>
        <v>#NUM!</v>
      </c>
      <c r="GR208" s="55" t="e">
        <f t="shared" si="975"/>
        <v>#NUM!</v>
      </c>
      <c r="GS208" s="3" t="e">
        <f t="shared" si="976"/>
        <v>#NUM!</v>
      </c>
      <c r="GT208" s="3" t="e">
        <f t="shared" si="977"/>
        <v>#NUM!</v>
      </c>
      <c r="GU208" s="3" t="e">
        <f t="shared" si="978"/>
        <v>#NUM!</v>
      </c>
      <c r="GV208" s="3" t="e">
        <f t="shared" si="979"/>
        <v>#NUM!</v>
      </c>
      <c r="GX208" s="37" t="e">
        <f t="shared" si="980"/>
        <v>#NUM!</v>
      </c>
      <c r="GZ208" s="3" t="e">
        <f t="shared" si="981"/>
        <v>#NUM!</v>
      </c>
      <c r="HA208" s="3" t="e">
        <f t="shared" ca="1" si="1121"/>
        <v>#NUM!</v>
      </c>
      <c r="HB208" s="2" t="e">
        <f t="shared" ca="1" si="1124"/>
        <v>#NUM!</v>
      </c>
      <c r="HC208" s="2" t="e">
        <f t="shared" ca="1" si="1125"/>
        <v>#NUM!</v>
      </c>
      <c r="HD208" s="39" t="e">
        <f t="shared" ca="1" si="1094"/>
        <v>#NUM!</v>
      </c>
      <c r="HF208" s="3" t="str">
        <f t="shared" si="982"/>
        <v/>
      </c>
      <c r="HG208" s="3" t="str">
        <f t="shared" si="983"/>
        <v/>
      </c>
      <c r="HH208" s="3" t="str">
        <f t="shared" ca="1" si="930"/>
        <v xml:space="preserve"> </v>
      </c>
      <c r="HI208" s="3" t="str">
        <f t="shared" ref="HI208:HO208" si="1130">IF(HH209=1,1,"")</f>
        <v/>
      </c>
      <c r="HJ208" s="3" t="str">
        <f t="shared" si="1130"/>
        <v/>
      </c>
      <c r="HK208" s="3" t="str">
        <f t="shared" si="1130"/>
        <v/>
      </c>
      <c r="HL208" s="3" t="str">
        <f t="shared" si="1130"/>
        <v/>
      </c>
      <c r="HM208" s="3" t="str">
        <f t="shared" si="1130"/>
        <v/>
      </c>
      <c r="HN208" s="3" t="str">
        <f t="shared" si="1130"/>
        <v/>
      </c>
      <c r="HO208" s="3" t="str">
        <f t="shared" si="1130"/>
        <v/>
      </c>
      <c r="HP208" s="37" t="e">
        <f t="shared" ca="1" si="984"/>
        <v>#N/A</v>
      </c>
      <c r="HQ208" s="3" t="str">
        <f t="shared" ca="1" si="931"/>
        <v xml:space="preserve"> </v>
      </c>
      <c r="HR208" s="3" t="str">
        <f t="shared" ref="HR208:HX208" si="1131">IF(HQ209=1,1,"")</f>
        <v/>
      </c>
      <c r="HS208" s="3" t="str">
        <f t="shared" si="1131"/>
        <v/>
      </c>
      <c r="HT208" s="3" t="str">
        <f t="shared" si="1131"/>
        <v/>
      </c>
      <c r="HU208" s="3" t="str">
        <f t="shared" si="1131"/>
        <v/>
      </c>
      <c r="HV208" s="3" t="str">
        <f t="shared" si="1131"/>
        <v/>
      </c>
      <c r="HW208" s="3" t="str">
        <f t="shared" si="1131"/>
        <v/>
      </c>
      <c r="HX208" s="3" t="str">
        <f t="shared" si="1131"/>
        <v/>
      </c>
      <c r="HY208" s="37" t="e">
        <f t="shared" ca="1" si="985"/>
        <v>#N/A</v>
      </c>
      <c r="IA208" s="3" t="e">
        <f t="shared" ca="1" si="1095"/>
        <v>#NUM!</v>
      </c>
      <c r="IB208" s="3" t="e">
        <f t="shared" ca="1" si="1122"/>
        <v>#NUM!</v>
      </c>
      <c r="IC208" s="2" t="e">
        <f t="shared" ca="1" si="1096"/>
        <v>#NUM!</v>
      </c>
      <c r="ID208" s="37" t="e">
        <f t="shared" ca="1" si="986"/>
        <v>#NUM!</v>
      </c>
      <c r="IE208" s="3" t="e">
        <f t="shared" ca="1" si="1097"/>
        <v>#NUM!</v>
      </c>
      <c r="IF208" s="3" t="e">
        <f t="shared" ca="1" si="1098"/>
        <v>#NUM!</v>
      </c>
      <c r="IG208" s="2" t="e">
        <f t="shared" ca="1" si="1099"/>
        <v>#NUM!</v>
      </c>
      <c r="IH208" s="37" t="e">
        <f t="shared" ca="1" si="987"/>
        <v>#NUM!</v>
      </c>
      <c r="II208" s="3" t="e">
        <f>IF(E208=" ", NA(), E208)</f>
        <v>#N/A</v>
      </c>
      <c r="IJ208" s="3" t="e">
        <f t="shared" si="1101"/>
        <v>#N/A</v>
      </c>
      <c r="IK208" s="3" t="e">
        <f t="shared" ca="1" si="934"/>
        <v>#N/A</v>
      </c>
      <c r="IL208" s="3" t="str">
        <f t="shared" si="858"/>
        <v/>
      </c>
      <c r="IM208" s="3" t="str">
        <f t="shared" si="858"/>
        <v/>
      </c>
      <c r="IN208" s="3" t="str">
        <f t="shared" si="858"/>
        <v/>
      </c>
      <c r="IO208" s="3" t="str">
        <f t="shared" si="851"/>
        <v/>
      </c>
      <c r="IP208" s="3" t="str">
        <f t="shared" si="851"/>
        <v/>
      </c>
      <c r="IQ208" s="3" t="str">
        <f t="shared" si="851"/>
        <v/>
      </c>
      <c r="IR208" s="3" t="str">
        <f t="shared" si="851"/>
        <v/>
      </c>
      <c r="IS208" s="3" t="str">
        <f t="shared" si="852"/>
        <v/>
      </c>
      <c r="IT208" s="3" t="str">
        <f t="shared" si="852"/>
        <v/>
      </c>
      <c r="IU208" s="3" t="str">
        <f t="shared" si="852"/>
        <v/>
      </c>
      <c r="IV208" s="3" t="str">
        <f t="shared" si="852"/>
        <v/>
      </c>
      <c r="IW208" s="3" t="str">
        <f t="shared" si="853"/>
        <v/>
      </c>
      <c r="IX208" s="3" t="str">
        <f t="shared" si="853"/>
        <v/>
      </c>
      <c r="IY208" s="3" t="str">
        <f t="shared" si="853"/>
        <v/>
      </c>
      <c r="IZ208" s="37" t="e">
        <f t="shared" ca="1" si="988"/>
        <v>#N/A</v>
      </c>
      <c r="JB208" s="3" t="str">
        <f t="shared" si="1102"/>
        <v/>
      </c>
      <c r="JC208" s="55" t="e">
        <f t="shared" si="989"/>
        <v>#NUM!</v>
      </c>
      <c r="JD208" s="41" t="e">
        <f t="shared" si="1103"/>
        <v>#NUM!</v>
      </c>
      <c r="JE208" s="41" t="e">
        <f t="shared" si="1104"/>
        <v>#NUM!</v>
      </c>
      <c r="JF208" s="3" t="e">
        <f t="shared" si="1105"/>
        <v>#NUM!</v>
      </c>
      <c r="JG208" s="41" t="e">
        <f t="shared" si="1106"/>
        <v>#NUM!</v>
      </c>
      <c r="JH208" s="41" t="e">
        <f t="shared" si="1107"/>
        <v>#NUM!</v>
      </c>
      <c r="JJ208" s="37" t="e">
        <f t="shared" si="1108"/>
        <v>#NUM!</v>
      </c>
      <c r="JL208" s="3" t="e">
        <f t="shared" si="1109"/>
        <v>#NUM!</v>
      </c>
      <c r="JM208" s="3" t="e">
        <f t="shared" ca="1" si="1123"/>
        <v>#NUM!</v>
      </c>
      <c r="JP208" s="37" t="e">
        <f t="shared" ca="1" si="1110"/>
        <v>#NUM!</v>
      </c>
      <c r="JR208" s="37" t="str">
        <f t="shared" si="1111"/>
        <v/>
      </c>
      <c r="JS208" s="3" t="str">
        <f t="shared" si="1112"/>
        <v/>
      </c>
      <c r="JT208" s="3" t="str">
        <f t="shared" ref="JT208" ca="1" si="1132">IF(AND(G208=" ",OFFSET(G208,-7,0)="x"), " ", IF(SUM(OFFSET(JS208,0,0,-8,1))&gt;7,1," "))</f>
        <v xml:space="preserve"> </v>
      </c>
      <c r="JU208" s="3" t="str">
        <f t="shared" ref="JU208:KA208" si="1133">IF(JT209=1,1,"")</f>
        <v/>
      </c>
      <c r="JV208" s="3" t="str">
        <f t="shared" si="1133"/>
        <v/>
      </c>
      <c r="JW208" s="3" t="str">
        <f t="shared" si="1133"/>
        <v/>
      </c>
      <c r="JX208" s="3" t="str">
        <f t="shared" si="1133"/>
        <v/>
      </c>
      <c r="JY208" s="3" t="str">
        <f t="shared" si="1133"/>
        <v/>
      </c>
      <c r="JZ208" s="3" t="str">
        <f t="shared" si="1133"/>
        <v/>
      </c>
      <c r="KA208" s="3" t="str">
        <f t="shared" si="1133"/>
        <v/>
      </c>
      <c r="KB208" s="3" t="e">
        <f t="shared" ca="1" si="1113"/>
        <v>#N/A</v>
      </c>
      <c r="KC208" s="3" t="str">
        <f t="shared" ca="1" si="933"/>
        <v xml:space="preserve"> </v>
      </c>
      <c r="KD208" s="3" t="str">
        <f t="shared" ref="KD208:KJ208" si="1134">IF(KC209=1,1,"")</f>
        <v/>
      </c>
      <c r="KE208" s="3" t="str">
        <f t="shared" si="1134"/>
        <v/>
      </c>
      <c r="KF208" s="3" t="str">
        <f t="shared" si="1134"/>
        <v/>
      </c>
      <c r="KG208" s="3" t="str">
        <f t="shared" si="1134"/>
        <v/>
      </c>
      <c r="KH208" s="3" t="str">
        <f t="shared" si="1134"/>
        <v/>
      </c>
      <c r="KI208" s="3" t="str">
        <f t="shared" si="1134"/>
        <v/>
      </c>
      <c r="KJ208" s="3" t="str">
        <f t="shared" si="1134"/>
        <v/>
      </c>
      <c r="KK208" s="3" t="e">
        <f t="shared" ca="1" si="1114"/>
        <v>#N/A</v>
      </c>
      <c r="KU208" s="3" t="e">
        <f t="shared" si="1115"/>
        <v>#NUM!</v>
      </c>
      <c r="KV208" s="3" t="e">
        <f t="shared" si="1116"/>
        <v>#NUM!</v>
      </c>
      <c r="KW208" s="3" t="e">
        <f t="shared" ca="1" si="935"/>
        <v>#NUM!</v>
      </c>
      <c r="KX208" s="3" t="str">
        <f t="shared" si="860"/>
        <v/>
      </c>
      <c r="KY208" s="3" t="str">
        <f t="shared" si="860"/>
        <v/>
      </c>
      <c r="KZ208" s="3" t="str">
        <f t="shared" si="860"/>
        <v/>
      </c>
      <c r="LA208" s="3" t="str">
        <f t="shared" si="854"/>
        <v/>
      </c>
      <c r="LB208" s="3" t="str">
        <f t="shared" si="854"/>
        <v/>
      </c>
      <c r="LC208" s="3" t="str">
        <f t="shared" si="854"/>
        <v/>
      </c>
      <c r="LD208" s="3" t="str">
        <f t="shared" si="854"/>
        <v/>
      </c>
      <c r="LE208" s="3" t="str">
        <f t="shared" si="855"/>
        <v/>
      </c>
      <c r="LF208" s="3" t="str">
        <f t="shared" si="855"/>
        <v/>
      </c>
      <c r="LG208" s="3" t="str">
        <f t="shared" si="855"/>
        <v/>
      </c>
      <c r="LH208" s="3" t="str">
        <f t="shared" si="855"/>
        <v/>
      </c>
      <c r="LI208" s="3" t="str">
        <f t="shared" si="856"/>
        <v/>
      </c>
      <c r="LJ208" s="3" t="str">
        <f t="shared" si="856"/>
        <v/>
      </c>
      <c r="LK208" s="3" t="str">
        <f t="shared" si="856"/>
        <v/>
      </c>
      <c r="LL208" s="37" t="e">
        <f t="shared" ca="1" si="990"/>
        <v>#NUM!</v>
      </c>
    </row>
    <row r="209" spans="2:324" s="4" customFormat="1">
      <c r="B209" s="6"/>
      <c r="D209" s="4" t="e">
        <f>IF(Data!#REF!,Data!#REF!," ")</f>
        <v>#REF!</v>
      </c>
      <c r="E209" s="4" t="e">
        <f>IF(Data!#REF!,Data!#REF!," ")</f>
        <v>#REF!</v>
      </c>
      <c r="AC209" s="50"/>
      <c r="BF209" s="6"/>
      <c r="BJ209" s="45"/>
      <c r="BK209" s="52"/>
      <c r="BL209" s="52"/>
      <c r="BM209" s="52"/>
      <c r="BN209" s="52"/>
      <c r="BO209" s="52"/>
      <c r="BP209" s="52"/>
      <c r="BQ209" s="52"/>
      <c r="BR209" s="52"/>
      <c r="BS209" s="52"/>
      <c r="CG209" s="38"/>
      <c r="CU209" s="38"/>
      <c r="DD209" s="38"/>
      <c r="DL209" s="38"/>
      <c r="DT209" s="38"/>
      <c r="FA209" s="6"/>
      <c r="FB209" s="6"/>
      <c r="FC209" s="6"/>
      <c r="FD209" s="6"/>
      <c r="GI209" s="6"/>
      <c r="GJ209" s="6"/>
      <c r="GK209" s="6"/>
      <c r="GL209" s="6"/>
      <c r="GM209" s="6"/>
      <c r="GN209" s="6"/>
      <c r="GQ209" s="38"/>
      <c r="GR209" s="38"/>
      <c r="GX209" s="38"/>
      <c r="HD209" s="38"/>
      <c r="HP209" s="38"/>
      <c r="HY209" s="38"/>
      <c r="ID209" s="38"/>
      <c r="IH209" s="38"/>
      <c r="IZ209" s="38"/>
      <c r="JC209" s="38"/>
      <c r="JJ209" s="38"/>
      <c r="JP209" s="38"/>
      <c r="JR209" s="38"/>
      <c r="LL209" s="38"/>
    </row>
    <row r="210" spans="2:324" s="4" customFormat="1">
      <c r="B210" s="6"/>
      <c r="D210" s="4" t="e">
        <f>IF(Data!#REF!,Data!#REF!," ")</f>
        <v>#REF!</v>
      </c>
      <c r="E210" s="4" t="e">
        <f>IF(Data!#REF!,Data!#REF!," ")</f>
        <v>#REF!</v>
      </c>
      <c r="AC210" s="50"/>
      <c r="BF210" s="6"/>
      <c r="BJ210" s="45"/>
      <c r="BK210" s="52"/>
      <c r="BL210" s="52"/>
      <c r="BM210" s="52"/>
      <c r="BN210" s="52"/>
      <c r="BO210" s="52"/>
      <c r="BP210" s="52"/>
      <c r="BQ210" s="52"/>
      <c r="BR210" s="52"/>
      <c r="BS210" s="52"/>
      <c r="CG210" s="38"/>
      <c r="CU210" s="38"/>
      <c r="DD210" s="38"/>
      <c r="DL210" s="38"/>
      <c r="DT210" s="38"/>
      <c r="FA210" s="6"/>
      <c r="FB210" s="6"/>
      <c r="FC210" s="6"/>
      <c r="FD210" s="6"/>
      <c r="GI210" s="6"/>
      <c r="GJ210" s="6"/>
      <c r="GK210" s="6"/>
      <c r="GL210" s="6"/>
      <c r="GM210" s="6"/>
      <c r="GN210" s="6"/>
      <c r="GQ210" s="38"/>
      <c r="GR210" s="38"/>
      <c r="GX210" s="38"/>
      <c r="HD210" s="38"/>
      <c r="HP210" s="38"/>
      <c r="HY210" s="38"/>
      <c r="ID210" s="38"/>
      <c r="IH210" s="38"/>
      <c r="IZ210" s="38"/>
      <c r="JC210" s="38"/>
      <c r="JJ210" s="38"/>
      <c r="JP210" s="38"/>
      <c r="JR210" s="38"/>
      <c r="LL210" s="38"/>
    </row>
    <row r="211" spans="2:324" s="4" customFormat="1">
      <c r="B211" s="6"/>
      <c r="D211" s="4" t="e">
        <f>IF(Data!#REF!,Data!#REF!," ")</f>
        <v>#REF!</v>
      </c>
      <c r="E211" s="4" t="e">
        <f>IF(Data!#REF!,Data!#REF!," ")</f>
        <v>#REF!</v>
      </c>
      <c r="AC211" s="50"/>
      <c r="BF211" s="6"/>
      <c r="BJ211" s="45"/>
      <c r="BK211" s="52"/>
      <c r="BL211" s="52"/>
      <c r="BM211" s="52"/>
      <c r="BN211" s="52"/>
      <c r="BO211" s="52"/>
      <c r="BP211" s="52"/>
      <c r="BQ211" s="52"/>
      <c r="BR211" s="52"/>
      <c r="BS211" s="52"/>
      <c r="CG211" s="38"/>
      <c r="CU211" s="38"/>
      <c r="DD211" s="38"/>
      <c r="DL211" s="38"/>
      <c r="DT211" s="38"/>
      <c r="FA211" s="6"/>
      <c r="FB211" s="6"/>
      <c r="FC211" s="6"/>
      <c r="FD211" s="6"/>
      <c r="GI211" s="6"/>
      <c r="GJ211" s="6"/>
      <c r="GK211" s="6"/>
      <c r="GL211" s="6"/>
      <c r="GM211" s="6"/>
      <c r="GN211" s="6"/>
      <c r="GQ211" s="38"/>
      <c r="GR211" s="38"/>
      <c r="GX211" s="38"/>
      <c r="HD211" s="38"/>
      <c r="HP211" s="38"/>
      <c r="HY211" s="38"/>
      <c r="ID211" s="38"/>
      <c r="IH211" s="38"/>
      <c r="IZ211" s="38"/>
      <c r="JC211" s="38"/>
      <c r="JJ211" s="38"/>
      <c r="JP211" s="38"/>
      <c r="JR211" s="38"/>
      <c r="LL211" s="38"/>
    </row>
    <row r="212" spans="2:324" s="4" customFormat="1">
      <c r="B212" s="6"/>
      <c r="D212" s="4" t="e">
        <f>IF(Data!#REF!,Data!#REF!," ")</f>
        <v>#REF!</v>
      </c>
      <c r="E212" s="4" t="e">
        <f>IF(Data!#REF!,Data!#REF!," ")</f>
        <v>#REF!</v>
      </c>
      <c r="AC212" s="50"/>
      <c r="BF212" s="6"/>
      <c r="BJ212" s="45"/>
      <c r="BK212" s="52"/>
      <c r="BL212" s="52"/>
      <c r="BM212" s="52"/>
      <c r="BN212" s="52"/>
      <c r="BO212" s="52"/>
      <c r="BP212" s="52"/>
      <c r="BQ212" s="52"/>
      <c r="BR212" s="52"/>
      <c r="BS212" s="52"/>
      <c r="CG212" s="38"/>
      <c r="CU212" s="38"/>
      <c r="DD212" s="38"/>
      <c r="DL212" s="38"/>
      <c r="DT212" s="38"/>
      <c r="FA212" s="6"/>
      <c r="FB212" s="6"/>
      <c r="FC212" s="6"/>
      <c r="FD212" s="6"/>
      <c r="GI212" s="6"/>
      <c r="GJ212" s="6"/>
      <c r="GK212" s="6"/>
      <c r="GL212" s="6"/>
      <c r="GM212" s="6"/>
      <c r="GN212" s="6"/>
      <c r="GQ212" s="38"/>
      <c r="GR212" s="38"/>
      <c r="GX212" s="38"/>
      <c r="HD212" s="38"/>
      <c r="HP212" s="38"/>
      <c r="HY212" s="38"/>
      <c r="ID212" s="38"/>
      <c r="IH212" s="38"/>
      <c r="IZ212" s="38"/>
      <c r="JC212" s="38"/>
      <c r="JJ212" s="38"/>
      <c r="JP212" s="38"/>
      <c r="JR212" s="38"/>
      <c r="LL212" s="38"/>
    </row>
    <row r="213" spans="2:324" s="4" customFormat="1">
      <c r="B213" s="6"/>
      <c r="D213" s="4" t="e">
        <f>IF(Data!#REF!,Data!#REF!," ")</f>
        <v>#REF!</v>
      </c>
      <c r="E213" s="4" t="e">
        <f>IF(Data!#REF!,Data!#REF!," ")</f>
        <v>#REF!</v>
      </c>
      <c r="AC213" s="50"/>
      <c r="BF213" s="6"/>
      <c r="BJ213" s="45"/>
      <c r="BK213" s="52"/>
      <c r="BL213" s="52"/>
      <c r="BM213" s="52"/>
      <c r="BN213" s="52"/>
      <c r="BO213" s="52"/>
      <c r="BP213" s="52"/>
      <c r="BQ213" s="52"/>
      <c r="BR213" s="52"/>
      <c r="BS213" s="52"/>
      <c r="CG213" s="38"/>
      <c r="CU213" s="38"/>
      <c r="DD213" s="38"/>
      <c r="DL213" s="38"/>
      <c r="DT213" s="38"/>
      <c r="FA213" s="6"/>
      <c r="FB213" s="6"/>
      <c r="FC213" s="6"/>
      <c r="FD213" s="6"/>
      <c r="GI213" s="6"/>
      <c r="GJ213" s="6"/>
      <c r="GK213" s="6"/>
      <c r="GL213" s="6"/>
      <c r="GM213" s="6"/>
      <c r="GN213" s="6"/>
      <c r="GQ213" s="38"/>
      <c r="GR213" s="38"/>
      <c r="GX213" s="38"/>
      <c r="HD213" s="38"/>
      <c r="HP213" s="38"/>
      <c r="HY213" s="38"/>
      <c r="ID213" s="38"/>
      <c r="IH213" s="38"/>
      <c r="IZ213" s="38"/>
      <c r="JC213" s="38"/>
      <c r="JJ213" s="38"/>
      <c r="JP213" s="38"/>
      <c r="JR213" s="38"/>
      <c r="LL213" s="38"/>
    </row>
    <row r="214" spans="2:324" s="4" customFormat="1">
      <c r="B214" s="6"/>
      <c r="D214" s="4" t="e">
        <f>IF(Data!#REF!,Data!#REF!," ")</f>
        <v>#REF!</v>
      </c>
      <c r="E214" s="4" t="e">
        <f>IF(Data!#REF!,Data!#REF!," ")</f>
        <v>#REF!</v>
      </c>
      <c r="AC214" s="50"/>
      <c r="BF214" s="6"/>
      <c r="BJ214" s="45"/>
      <c r="BK214" s="52"/>
      <c r="BL214" s="52"/>
      <c r="BM214" s="52"/>
      <c r="BN214" s="52"/>
      <c r="BO214" s="52"/>
      <c r="BP214" s="52"/>
      <c r="BQ214" s="52"/>
      <c r="BR214" s="52"/>
      <c r="BS214" s="52"/>
      <c r="CG214" s="38"/>
      <c r="CU214" s="38"/>
      <c r="DD214" s="38"/>
      <c r="DL214" s="38"/>
      <c r="DT214" s="38"/>
      <c r="FA214" s="6"/>
      <c r="FB214" s="6"/>
      <c r="FC214" s="6"/>
      <c r="FD214" s="6"/>
      <c r="GI214" s="6"/>
      <c r="GJ214" s="6"/>
      <c r="GK214" s="6"/>
      <c r="GL214" s="6"/>
      <c r="GM214" s="6"/>
      <c r="GN214" s="6"/>
      <c r="GQ214" s="38"/>
      <c r="GR214" s="38"/>
      <c r="GX214" s="38"/>
      <c r="HD214" s="38"/>
      <c r="HP214" s="38"/>
      <c r="HY214" s="38"/>
      <c r="ID214" s="38"/>
      <c r="IH214" s="38"/>
      <c r="IZ214" s="38"/>
      <c r="JC214" s="38"/>
      <c r="JJ214" s="38"/>
      <c r="JP214" s="38"/>
      <c r="JR214" s="38"/>
      <c r="LL214" s="38"/>
    </row>
    <row r="215" spans="2:324" s="4" customFormat="1">
      <c r="B215" s="6"/>
      <c r="D215" s="4" t="e">
        <f>IF(Data!#REF!,Data!#REF!," ")</f>
        <v>#REF!</v>
      </c>
      <c r="E215" s="4" t="e">
        <f>IF(Data!#REF!,Data!#REF!," ")</f>
        <v>#REF!</v>
      </c>
      <c r="AC215" s="50"/>
      <c r="BF215" s="6"/>
      <c r="BJ215" s="45"/>
      <c r="BK215" s="52"/>
      <c r="BL215" s="52"/>
      <c r="BM215" s="52"/>
      <c r="BN215" s="52"/>
      <c r="BO215" s="52"/>
      <c r="BP215" s="52"/>
      <c r="BQ215" s="52"/>
      <c r="BR215" s="52"/>
      <c r="BS215" s="52"/>
      <c r="CG215" s="38"/>
      <c r="CU215" s="38"/>
      <c r="DD215" s="38"/>
      <c r="DL215" s="38"/>
      <c r="DT215" s="38"/>
      <c r="FA215" s="6"/>
      <c r="FB215" s="6"/>
      <c r="FC215" s="6"/>
      <c r="FD215" s="6"/>
      <c r="GI215" s="6"/>
      <c r="GJ215" s="6"/>
      <c r="GK215" s="6"/>
      <c r="GL215" s="6"/>
      <c r="GM215" s="6"/>
      <c r="GN215" s="6"/>
      <c r="GQ215" s="38"/>
      <c r="GR215" s="38"/>
      <c r="GX215" s="38"/>
      <c r="HD215" s="38"/>
      <c r="HP215" s="38"/>
      <c r="HY215" s="38"/>
      <c r="ID215" s="38"/>
      <c r="IH215" s="38"/>
      <c r="IZ215" s="38"/>
      <c r="JC215" s="38"/>
      <c r="JJ215" s="38"/>
      <c r="JP215" s="38"/>
      <c r="JR215" s="38"/>
      <c r="LL215" s="38"/>
    </row>
    <row r="216" spans="2:324" s="4" customFormat="1">
      <c r="B216" s="6"/>
      <c r="D216" s="4" t="e">
        <f>IF(Data!#REF!,Data!#REF!," ")</f>
        <v>#REF!</v>
      </c>
      <c r="E216" s="4" t="e">
        <f>IF(Data!#REF!,Data!#REF!," ")</f>
        <v>#REF!</v>
      </c>
      <c r="AC216" s="50"/>
      <c r="BF216" s="6"/>
      <c r="BJ216" s="45"/>
      <c r="BK216" s="52"/>
      <c r="BL216" s="52"/>
      <c r="BM216" s="52"/>
      <c r="BN216" s="52"/>
      <c r="BO216" s="52"/>
      <c r="BP216" s="52"/>
      <c r="BQ216" s="52"/>
      <c r="BR216" s="52"/>
      <c r="BS216" s="52"/>
      <c r="CG216" s="38"/>
      <c r="CU216" s="38"/>
      <c r="DD216" s="38"/>
      <c r="DL216" s="38"/>
      <c r="DT216" s="38"/>
      <c r="FA216" s="6"/>
      <c r="FB216" s="6"/>
      <c r="FC216" s="6"/>
      <c r="FD216" s="6"/>
      <c r="GI216" s="6"/>
      <c r="GJ216" s="6"/>
      <c r="GK216" s="6"/>
      <c r="GL216" s="6"/>
      <c r="GM216" s="6"/>
      <c r="GN216" s="6"/>
      <c r="GQ216" s="38"/>
      <c r="GR216" s="38"/>
      <c r="GX216" s="38"/>
      <c r="HD216" s="38"/>
      <c r="HP216" s="38"/>
      <c r="HY216" s="38"/>
      <c r="ID216" s="38"/>
      <c r="IH216" s="38"/>
      <c r="IZ216" s="38"/>
      <c r="JC216" s="38"/>
      <c r="JJ216" s="38"/>
      <c r="JP216" s="38"/>
      <c r="JR216" s="38"/>
      <c r="LL216" s="38"/>
    </row>
    <row r="217" spans="2:324" s="4" customFormat="1">
      <c r="B217" s="6"/>
      <c r="D217" s="4" t="e">
        <f>IF(Data!#REF!,Data!#REF!," ")</f>
        <v>#REF!</v>
      </c>
      <c r="E217" s="4" t="e">
        <f>IF(Data!#REF!,Data!#REF!," ")</f>
        <v>#REF!</v>
      </c>
      <c r="AC217" s="50"/>
      <c r="BF217" s="6"/>
      <c r="BJ217" s="45"/>
      <c r="BK217" s="52"/>
      <c r="BL217" s="52"/>
      <c r="BM217" s="52"/>
      <c r="BN217" s="52"/>
      <c r="BO217" s="52"/>
      <c r="BP217" s="52"/>
      <c r="BQ217" s="52"/>
      <c r="BR217" s="52"/>
      <c r="BS217" s="52"/>
      <c r="CG217" s="38"/>
      <c r="CU217" s="38"/>
      <c r="DD217" s="38"/>
      <c r="DL217" s="38"/>
      <c r="DT217" s="38"/>
      <c r="FA217" s="6"/>
      <c r="FB217" s="6"/>
      <c r="FC217" s="6"/>
      <c r="FD217" s="6"/>
      <c r="GI217" s="6"/>
      <c r="GJ217" s="6"/>
      <c r="GK217" s="6"/>
      <c r="GL217" s="6"/>
      <c r="GM217" s="6"/>
      <c r="GN217" s="6"/>
      <c r="GQ217" s="38"/>
      <c r="GR217" s="38"/>
      <c r="GX217" s="38"/>
      <c r="HD217" s="38"/>
      <c r="HP217" s="38"/>
      <c r="HY217" s="38"/>
      <c r="ID217" s="38"/>
      <c r="IH217" s="38"/>
      <c r="IZ217" s="38"/>
      <c r="JC217" s="38"/>
      <c r="JJ217" s="38"/>
      <c r="JP217" s="38"/>
      <c r="JR217" s="38"/>
      <c r="LL217" s="38"/>
    </row>
    <row r="218" spans="2:324" s="4" customFormat="1">
      <c r="B218" s="6"/>
      <c r="D218" s="4" t="e">
        <f>IF(Data!#REF!,Data!#REF!," ")</f>
        <v>#REF!</v>
      </c>
      <c r="E218" s="4" t="e">
        <f>IF(Data!#REF!,Data!#REF!," ")</f>
        <v>#REF!</v>
      </c>
      <c r="AC218" s="50"/>
      <c r="BF218" s="6"/>
      <c r="BJ218" s="45"/>
      <c r="BK218" s="52"/>
      <c r="BL218" s="52"/>
      <c r="BM218" s="52"/>
      <c r="BN218" s="52"/>
      <c r="BO218" s="52"/>
      <c r="BP218" s="52"/>
      <c r="BQ218" s="52"/>
      <c r="BR218" s="52"/>
      <c r="BS218" s="52"/>
      <c r="CG218" s="38"/>
      <c r="CU218" s="38"/>
      <c r="DD218" s="38"/>
      <c r="DL218" s="38"/>
      <c r="DT218" s="38"/>
      <c r="FA218" s="6"/>
      <c r="FB218" s="6"/>
      <c r="FC218" s="6"/>
      <c r="FD218" s="6"/>
      <c r="GI218" s="6"/>
      <c r="GJ218" s="6"/>
      <c r="GK218" s="6"/>
      <c r="GL218" s="6"/>
      <c r="GM218" s="6"/>
      <c r="GN218" s="6"/>
      <c r="GQ218" s="38"/>
      <c r="GR218" s="38"/>
      <c r="GX218" s="38"/>
      <c r="HD218" s="38"/>
      <c r="HP218" s="38"/>
      <c r="HY218" s="38"/>
      <c r="ID218" s="38"/>
      <c r="IH218" s="38"/>
      <c r="IZ218" s="38"/>
      <c r="JC218" s="38"/>
      <c r="JJ218" s="38"/>
      <c r="JP218" s="38"/>
      <c r="JR218" s="38"/>
      <c r="LL218" s="38"/>
    </row>
    <row r="219" spans="2:324" s="4" customFormat="1">
      <c r="B219" s="6"/>
      <c r="D219" s="4" t="e">
        <f>IF(Data!#REF!,Data!#REF!," ")</f>
        <v>#REF!</v>
      </c>
      <c r="E219" s="4" t="e">
        <f>IF(Data!#REF!,Data!#REF!," ")</f>
        <v>#REF!</v>
      </c>
      <c r="AC219" s="50"/>
      <c r="BF219" s="6"/>
      <c r="BJ219" s="45"/>
      <c r="BK219" s="52"/>
      <c r="BL219" s="52"/>
      <c r="BM219" s="52"/>
      <c r="BN219" s="52"/>
      <c r="BO219" s="52"/>
      <c r="BP219" s="52"/>
      <c r="BQ219" s="52"/>
      <c r="BR219" s="52"/>
      <c r="BS219" s="52"/>
      <c r="CG219" s="38"/>
      <c r="CU219" s="38"/>
      <c r="DD219" s="38"/>
      <c r="DL219" s="38"/>
      <c r="DT219" s="38"/>
      <c r="FA219" s="6"/>
      <c r="FB219" s="6"/>
      <c r="FC219" s="6"/>
      <c r="FD219" s="6"/>
      <c r="GI219" s="6"/>
      <c r="GJ219" s="6"/>
      <c r="GK219" s="6"/>
      <c r="GL219" s="6"/>
      <c r="GM219" s="6"/>
      <c r="GN219" s="6"/>
      <c r="GQ219" s="38"/>
      <c r="GR219" s="38"/>
      <c r="GX219" s="38"/>
      <c r="HD219" s="38"/>
      <c r="HP219" s="38"/>
      <c r="HY219" s="38"/>
      <c r="ID219" s="38"/>
      <c r="IH219" s="38"/>
      <c r="IZ219" s="38"/>
      <c r="JC219" s="38"/>
      <c r="JJ219" s="38"/>
      <c r="JP219" s="38"/>
      <c r="JR219" s="38"/>
      <c r="LL219" s="38"/>
    </row>
    <row r="220" spans="2:324">
      <c r="D220" s="2" t="e">
        <f>IF(Data!#REF!,Data!#REF!," ")</f>
        <v>#REF!</v>
      </c>
      <c r="E220" s="2" t="e">
        <f>IF(Data!#REF!,Data!#REF!," ")</f>
        <v>#REF!</v>
      </c>
    </row>
    <row r="221" spans="2:324">
      <c r="D221" s="2" t="e">
        <f>IF(Data!#REF!,Data!#REF!," ")</f>
        <v>#REF!</v>
      </c>
    </row>
    <row r="223" spans="2:324">
      <c r="D223" s="2" t="e">
        <f>IF(Data!#REF!,Data!#REF!," ")</f>
        <v>#REF!</v>
      </c>
      <c r="E223" s="2" t="e">
        <f>IF(Data!#REF!,Data!#REF!," ")</f>
        <v>#REF!</v>
      </c>
    </row>
    <row r="224" spans="2:324">
      <c r="D224" s="2" t="e">
        <f>IF(Data!#REF!,Data!#REF!," ")</f>
        <v>#REF!</v>
      </c>
      <c r="E224" s="2" t="e">
        <f>IF(Data!#REF!,Data!#REF!," ")</f>
        <v>#REF!</v>
      </c>
    </row>
    <row r="225" spans="4:5">
      <c r="D225" s="2" t="e">
        <f>IF(Data!#REF!,Data!#REF!," ")</f>
        <v>#REF!</v>
      </c>
      <c r="E225" s="2" t="e">
        <f>IF(Data!#REF!,Data!#REF!," ")</f>
        <v>#REF!</v>
      </c>
    </row>
    <row r="226" spans="4:5">
      <c r="D226" s="2" t="e">
        <f>IF(Data!#REF!,Data!#REF!," ")</f>
        <v>#REF!</v>
      </c>
      <c r="E226" s="2" t="e">
        <f>IF(Data!#REF!,Data!#REF!," ")</f>
        <v>#REF!</v>
      </c>
    </row>
    <row r="227" spans="4:5">
      <c r="D227" s="2" t="e">
        <f>IF(Data!#REF!,Data!#REF!," ")</f>
        <v>#REF!</v>
      </c>
      <c r="E227" s="2" t="e">
        <f>IF(Data!#REF!,Data!#REF!," ")</f>
        <v>#REF!</v>
      </c>
    </row>
    <row r="228" spans="4:5">
      <c r="D228" s="2" t="e">
        <f>IF(Data!#REF!,Data!#REF!," ")</f>
        <v>#REF!</v>
      </c>
      <c r="E228" s="2" t="e">
        <f>IF(Data!#REF!,Data!#REF!," ")</f>
        <v>#REF!</v>
      </c>
    </row>
    <row r="229" spans="4:5">
      <c r="D229" s="2" t="e">
        <f>IF(Data!#REF!,Data!#REF!," ")</f>
        <v>#REF!</v>
      </c>
      <c r="E229" s="2" t="e">
        <f>IF(Data!#REF!,Data!#REF!," ")</f>
        <v>#REF!</v>
      </c>
    </row>
    <row r="230" spans="4:5">
      <c r="D230" s="2" t="str">
        <f>IF(Data!C217,Data!C217," ")</f>
        <v xml:space="preserve"> </v>
      </c>
      <c r="E230" s="2" t="str">
        <f>IF(Data!D217,Data!D217," ")</f>
        <v xml:space="preserve"> </v>
      </c>
    </row>
    <row r="231" spans="4:5">
      <c r="D231" s="2" t="str">
        <f>IF(Data!C218,Data!C218," ")</f>
        <v xml:space="preserve"> </v>
      </c>
      <c r="E231" s="2" t="str">
        <f>IF(Data!D218,Data!D218," ")</f>
        <v xml:space="preserve"> </v>
      </c>
    </row>
    <row r="232" spans="4:5">
      <c r="D232" s="2" t="str">
        <f>IF(Data!C219,Data!C219," ")</f>
        <v xml:space="preserve"> </v>
      </c>
      <c r="E232" s="2" t="str">
        <f>IF(Data!D219,Data!D219," ")</f>
        <v xml:space="preserve"> </v>
      </c>
    </row>
    <row r="233" spans="4:5">
      <c r="D233" s="2" t="str">
        <f>IF(Data!C220,Data!C220," ")</f>
        <v xml:space="preserve"> </v>
      </c>
      <c r="E233" s="2" t="str">
        <f>IF(Data!D220,Data!D220," ")</f>
        <v xml:space="preserve"> </v>
      </c>
    </row>
    <row r="234" spans="4:5">
      <c r="D234" s="2" t="str">
        <f>IF(Data!C221,Data!C221," ")</f>
        <v xml:space="preserve"> </v>
      </c>
      <c r="E234" s="2" t="str">
        <f>IF(Data!D221,Data!D221," ")</f>
        <v xml:space="preserve"> </v>
      </c>
    </row>
    <row r="235" spans="4:5">
      <c r="E235" s="2" t="str">
        <f>IF(Data!D222,Data!D222," ")</f>
        <v xml:space="preserve"> </v>
      </c>
    </row>
    <row r="236" spans="4:5">
      <c r="D236" s="2" t="str">
        <f>IF(Data!C223,Data!C223," ")</f>
        <v xml:space="preserve"> </v>
      </c>
      <c r="E236" s="2" t="str">
        <f>IF(Data!D223,Data!D223," ")</f>
        <v xml:space="preserve"> </v>
      </c>
    </row>
    <row r="237" spans="4:5">
      <c r="D237" s="2" t="str">
        <f>IF(Data!C224,Data!C224," ")</f>
        <v xml:space="preserve"> </v>
      </c>
      <c r="E237" s="2" t="str">
        <f>IF(Data!D224,Data!D224," ")</f>
        <v xml:space="preserve"> </v>
      </c>
    </row>
    <row r="238" spans="4:5">
      <c r="D238" s="2" t="str">
        <f>IF(Data!C225,Data!C225," ")</f>
        <v xml:space="preserve"> </v>
      </c>
      <c r="E238" s="2" t="str">
        <f>IF(Data!D225,Data!D225," ")</f>
        <v xml:space="preserve"> </v>
      </c>
    </row>
    <row r="239" spans="4:5">
      <c r="D239" s="2" t="str">
        <f>IF(Data!C226,Data!C226," ")</f>
        <v xml:space="preserve"> </v>
      </c>
      <c r="E239" s="2" t="str">
        <f>IF(Data!D226,Data!D226," ")</f>
        <v xml:space="preserve"> </v>
      </c>
    </row>
    <row r="240" spans="4:5">
      <c r="D240" s="2" t="str">
        <f>IF(Data!C227,Data!C227," ")</f>
        <v xml:space="preserve"> </v>
      </c>
      <c r="E240" s="2" t="str">
        <f>IF(Data!D227,Data!D227," ")</f>
        <v xml:space="preserve"> </v>
      </c>
    </row>
    <row r="241" spans="4:5">
      <c r="D241" s="2" t="str">
        <f>IF(Data!C228,Data!C228," ")</f>
        <v xml:space="preserve"> </v>
      </c>
      <c r="E241" s="2" t="str">
        <f>IF(Data!D228,Data!D228," ")</f>
        <v xml:space="preserve"> </v>
      </c>
    </row>
    <row r="242" spans="4:5">
      <c r="D242" s="2" t="str">
        <f>IF(Data!C229,Data!C229," ")</f>
        <v xml:space="preserve"> </v>
      </c>
      <c r="E242" s="2" t="str">
        <f>IF(Data!D229,Data!D229," ")</f>
        <v xml:space="preserve"> </v>
      </c>
    </row>
    <row r="243" spans="4:5">
      <c r="D243" s="2" t="str">
        <f>IF(Data!C230,Data!C230," ")</f>
        <v xml:space="preserve"> </v>
      </c>
      <c r="E243" s="2" t="str">
        <f>IF(Data!D230,Data!D230," ")</f>
        <v xml:space="preserve"> </v>
      </c>
    </row>
    <row r="244" spans="4:5">
      <c r="D244" s="2" t="str">
        <f>IF(Data!C231,Data!C231," ")</f>
        <v xml:space="preserve"> </v>
      </c>
      <c r="E244" s="2" t="str">
        <f>IF(Data!D231,Data!D231," ")</f>
        <v xml:space="preserve"> </v>
      </c>
    </row>
    <row r="245" spans="4:5">
      <c r="D245" s="2" t="str">
        <f>IF(Data!C232,Data!C232," ")</f>
        <v xml:space="preserve"> </v>
      </c>
      <c r="E245" s="2" t="str">
        <f>IF(Data!D232,Data!D232," ")</f>
        <v xml:space="preserve"> </v>
      </c>
    </row>
    <row r="246" spans="4:5">
      <c r="D246" s="2" t="str">
        <f>IF(Data!C233,Data!C233," ")</f>
        <v xml:space="preserve"> </v>
      </c>
      <c r="E246" s="2" t="str">
        <f>IF(Data!D233,Data!D233," ")</f>
        <v xml:space="preserve"> </v>
      </c>
    </row>
    <row r="247" spans="4:5">
      <c r="D247" s="2" t="str">
        <f>IF(Data!C234,Data!C234," ")</f>
        <v xml:space="preserve"> </v>
      </c>
      <c r="E247" s="2" t="str">
        <f>IF(Data!D234,Data!D234," ")</f>
        <v xml:space="preserve"> </v>
      </c>
    </row>
    <row r="248" spans="4:5">
      <c r="D248" s="2" t="str">
        <f>IF(Data!C235,Data!C235," ")</f>
        <v xml:space="preserve"> </v>
      </c>
      <c r="E248" s="2" t="str">
        <f>IF(Data!D235,Data!D235," ")</f>
        <v xml:space="preserve"> </v>
      </c>
    </row>
    <row r="249" spans="4:5">
      <c r="D249" s="2" t="str">
        <f>IF(Data!C236,Data!C236," ")</f>
        <v xml:space="preserve"> </v>
      </c>
      <c r="E249" s="2" t="str">
        <f>IF(Data!D236,Data!D236," ")</f>
        <v xml:space="preserve"> </v>
      </c>
    </row>
    <row r="250" spans="4:5">
      <c r="D250" s="2" t="str">
        <f>IF(Data!C237,Data!C237," ")</f>
        <v xml:space="preserve"> </v>
      </c>
      <c r="E250" s="2" t="str">
        <f>IF(Data!D237,Data!D237," ")</f>
        <v xml:space="preserve"> </v>
      </c>
    </row>
    <row r="251" spans="4:5">
      <c r="D251" s="2" t="str">
        <f>IF(Data!C238,Data!C238," ")</f>
        <v xml:space="preserve"> </v>
      </c>
      <c r="E251" s="2" t="str">
        <f>IF(Data!D238,Data!D238," ")</f>
        <v xml:space="preserve"> </v>
      </c>
    </row>
    <row r="252" spans="4:5">
      <c r="D252" s="2" t="str">
        <f>IF(Data!C239,Data!C239," ")</f>
        <v xml:space="preserve"> </v>
      </c>
      <c r="E252" s="2" t="str">
        <f>IF(Data!D239,Data!D239," ")</f>
        <v xml:space="preserve"> </v>
      </c>
    </row>
    <row r="253" spans="4:5">
      <c r="D253" s="2" t="str">
        <f>IF(Data!C240,Data!C240," ")</f>
        <v xml:space="preserve"> </v>
      </c>
      <c r="E253" s="2" t="str">
        <f>IF(Data!D240,Data!D240," ")</f>
        <v xml:space="preserve"> </v>
      </c>
    </row>
    <row r="254" spans="4:5">
      <c r="D254" s="2" t="str">
        <f>IF(Data!C241,Data!C241," ")</f>
        <v xml:space="preserve"> </v>
      </c>
      <c r="E254" s="2" t="str">
        <f>IF(Data!D241,Data!D241," ")</f>
        <v xml:space="preserve"> </v>
      </c>
    </row>
    <row r="255" spans="4:5">
      <c r="D255" s="2" t="str">
        <f>IF(Data!C242,Data!C242," ")</f>
        <v xml:space="preserve"> </v>
      </c>
      <c r="E255" s="2" t="str">
        <f>IF(Data!D242,Data!D242," ")</f>
        <v xml:space="preserve"> </v>
      </c>
    </row>
    <row r="256" spans="4:5">
      <c r="D256" s="2" t="str">
        <f>IF(Data!C243,Data!C243," ")</f>
        <v xml:space="preserve"> </v>
      </c>
      <c r="E256" s="2" t="str">
        <f>IF(Data!D243,Data!D243," ")</f>
        <v xml:space="preserve"> </v>
      </c>
    </row>
    <row r="257" spans="4:5">
      <c r="D257" s="2" t="str">
        <f>IF(Data!C244,Data!C244," ")</f>
        <v xml:space="preserve"> </v>
      </c>
      <c r="E257" s="2" t="str">
        <f>IF(Data!D244,Data!D244," ")</f>
        <v xml:space="preserve"> </v>
      </c>
    </row>
    <row r="258" spans="4:5">
      <c r="D258" s="2" t="str">
        <f>IF(Data!C245,Data!C245," ")</f>
        <v xml:space="preserve"> </v>
      </c>
      <c r="E258" s="2" t="str">
        <f>IF(Data!D245,Data!D245," ")</f>
        <v xml:space="preserve"> </v>
      </c>
    </row>
    <row r="259" spans="4:5">
      <c r="D259" s="2" t="str">
        <f>IF(Data!C246,Data!C246," ")</f>
        <v xml:space="preserve"> </v>
      </c>
      <c r="E259" s="2" t="str">
        <f>IF(Data!D246,Data!D246," ")</f>
        <v xml:space="preserve"> </v>
      </c>
    </row>
    <row r="260" spans="4:5">
      <c r="D260" s="2" t="str">
        <f>IF(Data!C247,Data!C247," ")</f>
        <v xml:space="preserve"> </v>
      </c>
      <c r="E260" s="2" t="str">
        <f>IF(Data!D247,Data!D247," ")</f>
        <v xml:space="preserve"> </v>
      </c>
    </row>
    <row r="261" spans="4:5">
      <c r="D261" s="2" t="str">
        <f>IF(Data!C248,Data!C248," ")</f>
        <v xml:space="preserve"> </v>
      </c>
      <c r="E261" s="2" t="str">
        <f>IF(Data!D248,Data!D248," ")</f>
        <v xml:space="preserve"> </v>
      </c>
    </row>
    <row r="262" spans="4:5">
      <c r="D262" s="2" t="str">
        <f>IF(Data!C249,Data!C249," ")</f>
        <v xml:space="preserve"> </v>
      </c>
      <c r="E262" s="2" t="str">
        <f>IF(Data!D249,Data!D249," ")</f>
        <v xml:space="preserve"> </v>
      </c>
    </row>
    <row r="263" spans="4:5">
      <c r="D263" s="2" t="str">
        <f>IF(Data!C250,Data!C250," ")</f>
        <v xml:space="preserve"> </v>
      </c>
      <c r="E263" s="2" t="str">
        <f>IF(Data!D250,Data!D250," ")</f>
        <v xml:space="preserve"> </v>
      </c>
    </row>
    <row r="264" spans="4:5">
      <c r="D264" s="2" t="str">
        <f>IF(Data!C251,Data!C251," ")</f>
        <v xml:space="preserve"> </v>
      </c>
      <c r="E264" s="2" t="str">
        <f>IF(Data!D251,Data!D251," ")</f>
        <v xml:space="preserve"> </v>
      </c>
    </row>
    <row r="265" spans="4:5">
      <c r="D265" s="2" t="str">
        <f>IF(Data!C252,Data!C252," ")</f>
        <v xml:space="preserve"> </v>
      </c>
      <c r="E265" s="2" t="str">
        <f>IF(Data!D252,Data!D252," ")</f>
        <v xml:space="preserve"> </v>
      </c>
    </row>
    <row r="266" spans="4:5">
      <c r="D266" s="2" t="str">
        <f>IF(Data!C253,Data!C253," ")</f>
        <v xml:space="preserve"> </v>
      </c>
      <c r="E266" s="2" t="str">
        <f>IF(Data!D253,Data!D253," ")</f>
        <v xml:space="preserve"> </v>
      </c>
    </row>
    <row r="267" spans="4:5">
      <c r="D267" s="2" t="str">
        <f>IF(Data!C254,Data!C254," ")</f>
        <v xml:space="preserve"> </v>
      </c>
      <c r="E267" s="2" t="str">
        <f>IF(Data!D254,Data!D254," ")</f>
        <v xml:space="preserve"> </v>
      </c>
    </row>
    <row r="268" spans="4:5">
      <c r="D268" s="2" t="str">
        <f>IF(Data!C255,Data!C255," ")</f>
        <v xml:space="preserve"> </v>
      </c>
      <c r="E268" s="2" t="str">
        <f>IF(Data!D255,Data!D255," ")</f>
        <v xml:space="preserve"> </v>
      </c>
    </row>
    <row r="269" spans="4:5">
      <c r="D269" s="2" t="str">
        <f>IF(Data!C256,Data!C256," ")</f>
        <v xml:space="preserve"> </v>
      </c>
      <c r="E269" s="2" t="str">
        <f>IF(Data!D256,Data!D256," ")</f>
        <v xml:space="preserve"> </v>
      </c>
    </row>
    <row r="270" spans="4:5">
      <c r="D270" s="2" t="str">
        <f>IF(Data!C257,Data!C257," ")</f>
        <v xml:space="preserve"> </v>
      </c>
      <c r="E270" s="2" t="str">
        <f>IF(Data!D257,Data!D257," ")</f>
        <v xml:space="preserve"> </v>
      </c>
    </row>
    <row r="271" spans="4:5">
      <c r="D271" s="2" t="str">
        <f>IF(Data!C258,Data!C258," ")</f>
        <v xml:space="preserve"> </v>
      </c>
      <c r="E271" s="2" t="str">
        <f>IF(Data!D258,Data!D258," ")</f>
        <v xml:space="preserve"> </v>
      </c>
    </row>
    <row r="272" spans="4:5">
      <c r="D272" s="2" t="str">
        <f>IF(Data!C259,Data!C259," ")</f>
        <v xml:space="preserve"> </v>
      </c>
      <c r="E272" s="2" t="str">
        <f>IF(Data!D259,Data!D259," ")</f>
        <v xml:space="preserve"> </v>
      </c>
    </row>
    <row r="273" spans="4:5">
      <c r="D273" s="2" t="str">
        <f>IF(Data!C260,Data!C260," ")</f>
        <v xml:space="preserve"> </v>
      </c>
      <c r="E273" s="2" t="str">
        <f>IF(Data!D260,Data!D260," ")</f>
        <v xml:space="preserve"> </v>
      </c>
    </row>
    <row r="274" spans="4:5">
      <c r="D274" s="2" t="str">
        <f>IF(Data!C261,Data!C261," ")</f>
        <v xml:space="preserve"> </v>
      </c>
      <c r="E274" s="2" t="str">
        <f>IF(Data!D261,Data!D261," ")</f>
        <v xml:space="preserve"> </v>
      </c>
    </row>
    <row r="275" spans="4:5">
      <c r="D275" s="2" t="str">
        <f>IF(Data!C262,Data!C262," ")</f>
        <v xml:space="preserve"> </v>
      </c>
      <c r="E275" s="2" t="str">
        <f>IF(Data!D262,Data!D262," ")</f>
        <v xml:space="preserve"> </v>
      </c>
    </row>
    <row r="276" spans="4:5">
      <c r="D276" s="2" t="str">
        <f>IF(Data!C263,Data!C263," ")</f>
        <v xml:space="preserve"> </v>
      </c>
      <c r="E276" s="2" t="str">
        <f>IF(Data!D263,Data!D263," ")</f>
        <v xml:space="preserve"> </v>
      </c>
    </row>
    <row r="277" spans="4:5">
      <c r="D277" s="2" t="str">
        <f>IF(Data!C264,Data!C264," ")</f>
        <v xml:space="preserve"> </v>
      </c>
      <c r="E277" s="2" t="str">
        <f>IF(Data!D264,Data!D264," ")</f>
        <v xml:space="preserve"> </v>
      </c>
    </row>
    <row r="278" spans="4:5">
      <c r="D278" s="2" t="str">
        <f>IF(Data!C265,Data!C265," ")</f>
        <v xml:space="preserve"> </v>
      </c>
      <c r="E278" s="2" t="str">
        <f>IF(Data!D265,Data!D265," ")</f>
        <v xml:space="preserve"> </v>
      </c>
    </row>
    <row r="279" spans="4:5">
      <c r="D279" s="2" t="str">
        <f>IF(Data!C266,Data!C266," ")</f>
        <v xml:space="preserve"> </v>
      </c>
      <c r="E279" s="2" t="str">
        <f>IF(Data!D266,Data!D266," ")</f>
        <v xml:space="preserve"> </v>
      </c>
    </row>
    <row r="280" spans="4:5">
      <c r="D280" s="2" t="str">
        <f>IF(Data!C267,Data!C267," ")</f>
        <v xml:space="preserve"> </v>
      </c>
      <c r="E280" s="2" t="str">
        <f>IF(Data!D267,Data!D267," ")</f>
        <v xml:space="preserve"> </v>
      </c>
    </row>
    <row r="281" spans="4:5">
      <c r="D281" s="2" t="str">
        <f>IF(Data!C268,Data!C268," ")</f>
        <v xml:space="preserve"> </v>
      </c>
      <c r="E281" s="2" t="str">
        <f>IF(Data!D268,Data!D268," ")</f>
        <v xml:space="preserve"> </v>
      </c>
    </row>
    <row r="282" spans="4:5">
      <c r="D282" s="2" t="str">
        <f>IF(Data!C269,Data!C269," ")</f>
        <v xml:space="preserve"> </v>
      </c>
      <c r="E282" s="2" t="str">
        <f>IF(Data!D269,Data!D269," ")</f>
        <v xml:space="preserve"> </v>
      </c>
    </row>
    <row r="283" spans="4:5">
      <c r="D283" s="2" t="str">
        <f>IF(Data!C270,Data!C270," ")</f>
        <v xml:space="preserve"> </v>
      </c>
      <c r="E283" s="2" t="str">
        <f>IF(Data!D270,Data!D270," ")</f>
        <v xml:space="preserve"> </v>
      </c>
    </row>
    <row r="284" spans="4:5">
      <c r="D284" s="2" t="str">
        <f>IF(Data!C271,Data!C271," ")</f>
        <v xml:space="preserve"> </v>
      </c>
      <c r="E284" s="2" t="str">
        <f>IF(Data!D271,Data!D271," ")</f>
        <v xml:space="preserve"> </v>
      </c>
    </row>
    <row r="285" spans="4:5">
      <c r="D285" s="2" t="str">
        <f>IF(Data!C272,Data!C272," ")</f>
        <v xml:space="preserve"> </v>
      </c>
      <c r="E285" s="2" t="str">
        <f>IF(Data!D272,Data!D272," ")</f>
        <v xml:space="preserve"> </v>
      </c>
    </row>
    <row r="286" spans="4:5">
      <c r="D286" s="2" t="str">
        <f>IF(Data!C273,Data!C273," ")</f>
        <v xml:space="preserve"> </v>
      </c>
      <c r="E286" s="2" t="str">
        <f>IF(Data!D273,Data!D273," ")</f>
        <v xml:space="preserve"> </v>
      </c>
    </row>
    <row r="287" spans="4:5">
      <c r="D287" s="2" t="str">
        <f>IF(Data!C274,Data!C274," ")</f>
        <v xml:space="preserve"> </v>
      </c>
      <c r="E287" s="2" t="str">
        <f>IF(Data!D274,Data!D274," ")</f>
        <v xml:space="preserve"> </v>
      </c>
    </row>
    <row r="288" spans="4:5">
      <c r="D288" s="2" t="str">
        <f>IF(Data!C275,Data!C275," ")</f>
        <v xml:space="preserve"> </v>
      </c>
      <c r="E288" s="2" t="str">
        <f>IF(Data!D275,Data!D275," ")</f>
        <v xml:space="preserve"> </v>
      </c>
    </row>
    <row r="289" spans="4:5">
      <c r="D289" s="2" t="str">
        <f>IF(Data!C276,Data!C276," ")</f>
        <v xml:space="preserve"> </v>
      </c>
      <c r="E289" s="2" t="str">
        <f>IF(Data!D276,Data!D276," ")</f>
        <v xml:space="preserve"> </v>
      </c>
    </row>
    <row r="290" spans="4:5">
      <c r="D290" s="2" t="str">
        <f>IF(Data!C277,Data!C277," ")</f>
        <v xml:space="preserve"> </v>
      </c>
      <c r="E290" s="2" t="str">
        <f>IF(Data!D277,Data!D277," ")</f>
        <v xml:space="preserve"> </v>
      </c>
    </row>
    <row r="291" spans="4:5">
      <c r="D291" s="2" t="str">
        <f>IF(Data!C278,Data!C278," ")</f>
        <v xml:space="preserve"> </v>
      </c>
      <c r="E291" s="2" t="str">
        <f>IF(Data!D278,Data!D278," ")</f>
        <v xml:space="preserve"> </v>
      </c>
    </row>
    <row r="292" spans="4:5">
      <c r="D292" s="2" t="str">
        <f>IF(Data!C279,Data!C279," ")</f>
        <v xml:space="preserve"> </v>
      </c>
      <c r="E292" s="2" t="str">
        <f>IF(Data!D279,Data!D279," ")</f>
        <v xml:space="preserve"> </v>
      </c>
    </row>
    <row r="293" spans="4:5">
      <c r="D293" s="2" t="str">
        <f>IF(Data!C280,Data!C280," ")</f>
        <v xml:space="preserve"> </v>
      </c>
      <c r="E293" s="2" t="str">
        <f>IF(Data!D280,Data!D280," ")</f>
        <v xml:space="preserve"> </v>
      </c>
    </row>
    <row r="294" spans="4:5">
      <c r="D294" s="2" t="str">
        <f>IF(Data!C281,Data!C281," ")</f>
        <v xml:space="preserve"> </v>
      </c>
      <c r="E294" s="2" t="str">
        <f>IF(Data!D281,Data!D281," ")</f>
        <v xml:space="preserve"> </v>
      </c>
    </row>
    <row r="295" spans="4:5">
      <c r="D295" s="2" t="str">
        <f>IF(Data!C282,Data!C282," ")</f>
        <v xml:space="preserve"> </v>
      </c>
      <c r="E295" s="2" t="str">
        <f>IF(Data!D282,Data!D282," ")</f>
        <v xml:space="preserve"> </v>
      </c>
    </row>
    <row r="296" spans="4:5">
      <c r="D296" s="2" t="str">
        <f>IF(Data!C283,Data!C283," ")</f>
        <v xml:space="preserve"> </v>
      </c>
      <c r="E296" s="2" t="str">
        <f>IF(Data!D283,Data!D283," ")</f>
        <v xml:space="preserve"> </v>
      </c>
    </row>
    <row r="297" spans="4:5">
      <c r="D297" s="2" t="str">
        <f>IF(Data!C284,Data!C284," ")</f>
        <v xml:space="preserve"> </v>
      </c>
      <c r="E297" s="2" t="str">
        <f>IF(Data!D284,Data!D284," ")</f>
        <v xml:space="preserve"> </v>
      </c>
    </row>
    <row r="298" spans="4:5">
      <c r="D298" s="2" t="str">
        <f>IF(Data!C285,Data!C285," ")</f>
        <v xml:space="preserve"> </v>
      </c>
      <c r="E298" s="2" t="str">
        <f>IF(Data!D285,Data!D285," ")</f>
        <v xml:space="preserve"> </v>
      </c>
    </row>
    <row r="299" spans="4:5">
      <c r="D299" s="2" t="str">
        <f>IF(Data!C286,Data!C286," ")</f>
        <v xml:space="preserve"> </v>
      </c>
      <c r="E299" s="2" t="str">
        <f>IF(Data!D286,Data!D286," ")</f>
        <v xml:space="preserve"> </v>
      </c>
    </row>
    <row r="300" spans="4:5">
      <c r="D300" s="2" t="str">
        <f>IF(Data!C287,Data!C287," ")</f>
        <v xml:space="preserve"> </v>
      </c>
      <c r="E300" s="2" t="str">
        <f>IF(Data!D287,Data!D287," ")</f>
        <v xml:space="preserve"> </v>
      </c>
    </row>
    <row r="301" spans="4:5">
      <c r="D301" s="2" t="str">
        <f>IF(Data!C288,Data!C288," ")</f>
        <v xml:space="preserve"> </v>
      </c>
      <c r="E301" s="2" t="str">
        <f>IF(Data!D288,Data!D288," ")</f>
        <v xml:space="preserve"> </v>
      </c>
    </row>
    <row r="302" spans="4:5">
      <c r="D302" s="2" t="str">
        <f>IF(Data!C289,Data!C289," ")</f>
        <v xml:space="preserve"> </v>
      </c>
      <c r="E302" s="2" t="str">
        <f>IF(Data!D289,Data!D289," ")</f>
        <v xml:space="preserve"> </v>
      </c>
    </row>
    <row r="303" spans="4:5">
      <c r="D303" s="2" t="str">
        <f>IF(Data!C290,Data!C290," ")</f>
        <v xml:space="preserve"> </v>
      </c>
      <c r="E303" s="2" t="str">
        <f>IF(Data!D290,Data!D290," ")</f>
        <v xml:space="preserve"> </v>
      </c>
    </row>
    <row r="304" spans="4:5">
      <c r="D304" s="2" t="str">
        <f>IF(Data!C291,Data!C291," ")</f>
        <v xml:space="preserve"> </v>
      </c>
      <c r="E304" s="2" t="str">
        <f>IF(Data!D291,Data!D291," ")</f>
        <v xml:space="preserve"> </v>
      </c>
    </row>
    <row r="305" spans="4:58">
      <c r="D305" s="2" t="str">
        <f>IF(Data!C292,Data!C292," ")</f>
        <v xml:space="preserve"> </v>
      </c>
      <c r="E305" s="2" t="str">
        <f>IF(Data!D292,Data!D292," ")</f>
        <v xml:space="preserve"> </v>
      </c>
    </row>
    <row r="306" spans="4:58">
      <c r="D306" s="2" t="str">
        <f>IF(Data!C293,Data!C293," ")</f>
        <v xml:space="preserve"> </v>
      </c>
      <c r="E306" s="2" t="str">
        <f>IF(Data!D293,Data!D293," ")</f>
        <v xml:space="preserve"> </v>
      </c>
    </row>
    <row r="307" spans="4:58">
      <c r="D307" s="2" t="str">
        <f>IF(Data!C294,Data!C294," ")</f>
        <v xml:space="preserve"> </v>
      </c>
      <c r="E307" s="2" t="str">
        <f>IF(Data!D294,Data!D294," ")</f>
        <v xml:space="preserve"> </v>
      </c>
    </row>
    <row r="308" spans="4:58">
      <c r="D308" s="2" t="str">
        <f>IF(Data!C295,Data!C295," ")</f>
        <v xml:space="preserve"> </v>
      </c>
      <c r="E308" s="2" t="str">
        <f>IF(Data!D295,Data!D295," ")</f>
        <v xml:space="preserve"> </v>
      </c>
    </row>
    <row r="309" spans="4:58">
      <c r="D309" s="2" t="str">
        <f>IF(Data!C296,Data!C296," ")</f>
        <v xml:space="preserve"> </v>
      </c>
      <c r="E309" s="2" t="str">
        <f>IF(Data!D296,Data!D296," ")</f>
        <v xml:space="preserve"> </v>
      </c>
    </row>
    <row r="310" spans="4:58">
      <c r="D310" s="2" t="str">
        <f>IF(Data!C297,Data!C297," ")</f>
        <v xml:space="preserve"> </v>
      </c>
      <c r="E310" s="2" t="str">
        <f>IF(Data!D297,Data!D297," ")</f>
        <v xml:space="preserve"> </v>
      </c>
    </row>
    <row r="311" spans="4:58">
      <c r="D311" s="2" t="str">
        <f>IF(Data!C298,Data!C298," ")</f>
        <v xml:space="preserve"> </v>
      </c>
      <c r="E311" s="2" t="str">
        <f>IF(Data!D298,Data!D298," ")</f>
        <v xml:space="preserve"> </v>
      </c>
      <c r="BF311" s="2"/>
    </row>
    <row r="312" spans="4:58">
      <c r="D312" s="2" t="str">
        <f>IF(Data!C299,Data!C299," ")</f>
        <v xml:space="preserve"> </v>
      </c>
      <c r="E312" s="2" t="str">
        <f>IF(Data!D299,Data!D299," ")</f>
        <v xml:space="preserve"> </v>
      </c>
    </row>
    <row r="313" spans="4:58">
      <c r="D313" s="2" t="str">
        <f>IF(Data!C300,Data!C300," ")</f>
        <v xml:space="preserve"> </v>
      </c>
      <c r="E313" s="2" t="str">
        <f>IF(Data!D300,Data!D300," ")</f>
        <v xml:space="preserve"> </v>
      </c>
    </row>
    <row r="314" spans="4:58">
      <c r="D314" s="2" t="str">
        <f>IF(Data!C301,Data!C301," ")</f>
        <v xml:space="preserve"> </v>
      </c>
      <c r="E314" s="2" t="str">
        <f>IF(Data!D301,Data!D301," ")</f>
        <v xml:space="preserve"> </v>
      </c>
    </row>
    <row r="315" spans="4:58">
      <c r="D315" s="2" t="str">
        <f>IF(Data!C302,Data!C302," ")</f>
        <v xml:space="preserve"> </v>
      </c>
      <c r="E315" s="2" t="str">
        <f>IF(Data!D302,Data!D302," ")</f>
        <v xml:space="preserve"> </v>
      </c>
    </row>
    <row r="316" spans="4:58">
      <c r="D316" s="2" t="str">
        <f>IF(Data!C303,Data!C303," ")</f>
        <v xml:space="preserve"> </v>
      </c>
      <c r="E316" s="2" t="str">
        <f>IF(Data!D303,Data!D303," ")</f>
        <v xml:space="preserve"> </v>
      </c>
    </row>
    <row r="317" spans="4:58">
      <c r="D317" s="2" t="str">
        <f>IF(Data!C304,Data!C304," ")</f>
        <v xml:space="preserve"> </v>
      </c>
      <c r="E317" s="2" t="str">
        <f>IF(Data!D304,Data!D304," ")</f>
        <v xml:space="preserve"> </v>
      </c>
    </row>
    <row r="318" spans="4:58">
      <c r="D318" s="2" t="str">
        <f>IF(Data!C305,Data!C305," ")</f>
        <v xml:space="preserve"> </v>
      </c>
      <c r="E318" s="2" t="str">
        <f>IF(Data!D305,Data!D305," ")</f>
        <v xml:space="preserve"> </v>
      </c>
    </row>
    <row r="319" spans="4:58">
      <c r="D319" s="2" t="str">
        <f>IF(Data!C306,Data!C306," ")</f>
        <v xml:space="preserve"> </v>
      </c>
      <c r="E319" s="2" t="str">
        <f>IF(Data!D306,Data!D306," ")</f>
        <v xml:space="preserve"> </v>
      </c>
    </row>
    <row r="320" spans="4:58">
      <c r="D320" s="2" t="str">
        <f>IF(Data!C307,Data!C307," ")</f>
        <v xml:space="preserve"> </v>
      </c>
      <c r="E320" s="2" t="str">
        <f>IF(Data!D307,Data!D307," ")</f>
        <v xml:space="preserve"> </v>
      </c>
    </row>
    <row r="321" spans="4:5">
      <c r="D321" s="2" t="str">
        <f>IF(Data!C308,Data!C308," ")</f>
        <v xml:space="preserve"> </v>
      </c>
      <c r="E321" s="2" t="str">
        <f>IF(Data!D308,Data!D308," ")</f>
        <v xml:space="preserve"> </v>
      </c>
    </row>
    <row r="322" spans="4:5">
      <c r="D322" s="2" t="str">
        <f>IF(Data!C309,Data!C309," ")</f>
        <v xml:space="preserve"> </v>
      </c>
      <c r="E322" s="2" t="str">
        <f>IF(Data!D309,Data!D309," ")</f>
        <v xml:space="preserve"> </v>
      </c>
    </row>
    <row r="323" spans="4:5">
      <c r="D323" s="2" t="str">
        <f>IF(Data!C310,Data!C310," ")</f>
        <v xml:space="preserve"> </v>
      </c>
      <c r="E323" s="2" t="str">
        <f>IF(Data!D310,Data!D310," ")</f>
        <v xml:space="preserve"> </v>
      </c>
    </row>
    <row r="324" spans="4:5">
      <c r="D324" s="2" t="str">
        <f>IF(Data!C311,Data!C311," ")</f>
        <v xml:space="preserve"> </v>
      </c>
      <c r="E324" s="2" t="str">
        <f>IF(Data!D311,Data!D311," ")</f>
        <v xml:space="preserve"> </v>
      </c>
    </row>
    <row r="325" spans="4:5">
      <c r="D325" s="2" t="str">
        <f>IF(Data!C312,Data!C312," ")</f>
        <v xml:space="preserve"> </v>
      </c>
      <c r="E325" s="2" t="str">
        <f>IF(Data!D312,Data!D312," ")</f>
        <v xml:space="preserve"> </v>
      </c>
    </row>
    <row r="326" spans="4:5">
      <c r="D326" s="2" t="str">
        <f>IF(Data!C313,Data!C313," ")</f>
        <v xml:space="preserve"> </v>
      </c>
      <c r="E326" s="2" t="str">
        <f>IF(Data!D313,Data!D313," ")</f>
        <v xml:space="preserve"> </v>
      </c>
    </row>
    <row r="327" spans="4:5">
      <c r="D327" s="2" t="str">
        <f>IF(Data!C314,Data!C314," ")</f>
        <v xml:space="preserve"> </v>
      </c>
      <c r="E327" s="2" t="str">
        <f>IF(Data!D314,Data!D314," ")</f>
        <v xml:space="preserve"> </v>
      </c>
    </row>
    <row r="328" spans="4:5">
      <c r="D328" s="2" t="str">
        <f>IF(Data!C315,Data!C315," ")</f>
        <v xml:space="preserve"> </v>
      </c>
      <c r="E328" s="2" t="str">
        <f>IF(Data!D315,Data!D315," ")</f>
        <v xml:space="preserve"> </v>
      </c>
    </row>
    <row r="329" spans="4:5">
      <c r="D329" s="2" t="str">
        <f>IF(Data!C316,Data!C316," ")</f>
        <v xml:space="preserve"> </v>
      </c>
      <c r="E329" s="2" t="str">
        <f>IF(Data!D316,Data!D316," ")</f>
        <v xml:space="preserve"> </v>
      </c>
    </row>
    <row r="330" spans="4:5">
      <c r="D330" s="2" t="str">
        <f>IF(Data!C317,Data!C317," ")</f>
        <v xml:space="preserve"> </v>
      </c>
      <c r="E330" s="2" t="str">
        <f>IF(Data!D317,Data!D317," ")</f>
        <v xml:space="preserve"> </v>
      </c>
    </row>
    <row r="331" spans="4:5">
      <c r="D331" s="2" t="str">
        <f>IF(Data!C318,Data!C318," ")</f>
        <v xml:space="preserve"> </v>
      </c>
      <c r="E331" s="2" t="str">
        <f>IF(Data!D318,Data!D318," ")</f>
        <v xml:space="preserve"> </v>
      </c>
    </row>
    <row r="332" spans="4:5">
      <c r="D332" s="2" t="str">
        <f>IF(Data!C319,Data!C319," ")</f>
        <v xml:space="preserve"> </v>
      </c>
      <c r="E332" s="2" t="str">
        <f>IF(Data!D319,Data!D319," ")</f>
        <v xml:space="preserve"> </v>
      </c>
    </row>
    <row r="333" spans="4:5">
      <c r="D333" s="2" t="str">
        <f>IF(Data!C320,Data!C320," ")</f>
        <v xml:space="preserve"> </v>
      </c>
      <c r="E333" s="2" t="str">
        <f>IF(Data!D320,Data!D320," ")</f>
        <v xml:space="preserve"> </v>
      </c>
    </row>
    <row r="334" spans="4:5">
      <c r="D334" s="2" t="str">
        <f>IF(Data!C321,Data!C321," ")</f>
        <v xml:space="preserve"> </v>
      </c>
      <c r="E334" s="2" t="str">
        <f>IF(Data!D321,Data!D321," ")</f>
        <v xml:space="preserve"> </v>
      </c>
    </row>
    <row r="335" spans="4:5">
      <c r="D335" s="2" t="str">
        <f>IF(Data!C322,Data!C322," ")</f>
        <v xml:space="preserve"> </v>
      </c>
      <c r="E335" s="2" t="str">
        <f>IF(Data!D322,Data!D322," ")</f>
        <v xml:space="preserve"> </v>
      </c>
    </row>
    <row r="336" spans="4:5">
      <c r="D336" s="2" t="str">
        <f>IF(Data!C323,Data!C323," ")</f>
        <v xml:space="preserve"> </v>
      </c>
      <c r="E336" s="2" t="str">
        <f>IF(Data!D323,Data!D323," ")</f>
        <v xml:space="preserve"> </v>
      </c>
    </row>
    <row r="337" spans="4:5">
      <c r="D337" s="2" t="str">
        <f>IF(Data!C324,Data!C324," ")</f>
        <v xml:space="preserve"> </v>
      </c>
      <c r="E337" s="2" t="str">
        <f>IF(Data!D324,Data!D324," ")</f>
        <v xml:space="preserve"> </v>
      </c>
    </row>
    <row r="338" spans="4:5">
      <c r="D338" s="2" t="str">
        <f>IF(Data!C325,Data!C325," ")</f>
        <v xml:space="preserve"> </v>
      </c>
      <c r="E338" s="2" t="str">
        <f>IF(Data!D325,Data!D325," ")</f>
        <v xml:space="preserve"> </v>
      </c>
    </row>
    <row r="339" spans="4:5">
      <c r="D339" s="2" t="str">
        <f>IF(Data!C326,Data!C326," ")</f>
        <v xml:space="preserve"> </v>
      </c>
      <c r="E339" s="2" t="str">
        <f>IF(Data!D326,Data!D326," ")</f>
        <v xml:space="preserve"> </v>
      </c>
    </row>
    <row r="340" spans="4:5">
      <c r="D340" s="2" t="str">
        <f>IF(Data!C327,Data!C327," ")</f>
        <v xml:space="preserve"> </v>
      </c>
      <c r="E340" s="2" t="str">
        <f>IF(Data!D327,Data!D327," ")</f>
        <v xml:space="preserve"> </v>
      </c>
    </row>
    <row r="341" spans="4:5">
      <c r="D341" s="2" t="str">
        <f>IF(Data!C328,Data!C328," ")</f>
        <v xml:space="preserve"> </v>
      </c>
      <c r="E341" s="2" t="str">
        <f>IF(Data!D328,Data!D328," ")</f>
        <v xml:space="preserve"> </v>
      </c>
    </row>
    <row r="342" spans="4:5">
      <c r="D342" s="2" t="str">
        <f>IF(Data!C329,Data!C329," ")</f>
        <v xml:space="preserve"> </v>
      </c>
      <c r="E342" s="2" t="str">
        <f>IF(Data!D329,Data!D329," ")</f>
        <v xml:space="preserve"> </v>
      </c>
    </row>
    <row r="343" spans="4:5">
      <c r="D343" s="2" t="str">
        <f>IF(Data!C330,Data!C330," ")</f>
        <v xml:space="preserve"> </v>
      </c>
      <c r="E343" s="2" t="str">
        <f>IF(Data!D330,Data!D330," ")</f>
        <v xml:space="preserve"> </v>
      </c>
    </row>
    <row r="344" spans="4:5">
      <c r="D344" s="2" t="str">
        <f>IF(Data!C331,Data!C331," ")</f>
        <v xml:space="preserve"> </v>
      </c>
      <c r="E344" s="2" t="str">
        <f>IF(Data!D331,Data!D331," ")</f>
        <v xml:space="preserve"> </v>
      </c>
    </row>
    <row r="345" spans="4:5">
      <c r="D345" s="2" t="str">
        <f>IF(Data!C332,Data!C332," ")</f>
        <v xml:space="preserve"> </v>
      </c>
      <c r="E345" s="2" t="str">
        <f>IF(Data!D332,Data!D332," ")</f>
        <v xml:space="preserve"> </v>
      </c>
    </row>
    <row r="346" spans="4:5">
      <c r="D346" s="2" t="str">
        <f>IF(Data!C333,Data!C333," ")</f>
        <v xml:space="preserve"> </v>
      </c>
      <c r="E346" s="2" t="str">
        <f>IF(Data!D333,Data!D333," ")</f>
        <v xml:space="preserve"> </v>
      </c>
    </row>
    <row r="347" spans="4:5">
      <c r="D347" s="2" t="str">
        <f>IF(Data!C334,Data!C334," ")</f>
        <v xml:space="preserve"> </v>
      </c>
      <c r="E347" s="2" t="str">
        <f>IF(Data!D334,Data!D334," ")</f>
        <v xml:space="preserve"> </v>
      </c>
    </row>
    <row r="348" spans="4:5">
      <c r="D348" s="2" t="str">
        <f>IF(Data!C335,Data!C335," ")</f>
        <v xml:space="preserve"> </v>
      </c>
      <c r="E348" s="2" t="str">
        <f>IF(Data!D335,Data!D335," ")</f>
        <v xml:space="preserve"> </v>
      </c>
    </row>
    <row r="349" spans="4:5">
      <c r="D349" s="2" t="str">
        <f>IF(Data!C336,Data!C336," ")</f>
        <v xml:space="preserve"> </v>
      </c>
      <c r="E349" s="2" t="str">
        <f>IF(Data!D336,Data!D336," ")</f>
        <v xml:space="preserve"> </v>
      </c>
    </row>
    <row r="350" spans="4:5">
      <c r="D350" s="2" t="str">
        <f>IF(Data!C337,Data!C337," ")</f>
        <v xml:space="preserve"> </v>
      </c>
      <c r="E350" s="2" t="str">
        <f>IF(Data!D337,Data!D337," ")</f>
        <v xml:space="preserve"> </v>
      </c>
    </row>
    <row r="351" spans="4:5">
      <c r="D351" s="2" t="str">
        <f>IF(Data!C338,Data!C338," ")</f>
        <v xml:space="preserve"> </v>
      </c>
      <c r="E351" s="2" t="str">
        <f>IF(Data!D338,Data!D338," ")</f>
        <v xml:space="preserve"> </v>
      </c>
    </row>
    <row r="352" spans="4:5">
      <c r="D352" s="2" t="str">
        <f>IF(Data!C339,Data!C339," ")</f>
        <v xml:space="preserve"> </v>
      </c>
      <c r="E352" s="2" t="str">
        <f>IF(Data!D339,Data!D339," ")</f>
        <v xml:space="preserve"> </v>
      </c>
    </row>
    <row r="353" spans="4:5">
      <c r="D353" s="2" t="str">
        <f>IF(Data!C340,Data!C340," ")</f>
        <v xml:space="preserve"> </v>
      </c>
      <c r="E353" s="2" t="str">
        <f>IF(Data!D340,Data!D340," ")</f>
        <v xml:space="preserve"> </v>
      </c>
    </row>
    <row r="354" spans="4:5">
      <c r="D354" s="2" t="str">
        <f>IF(Data!C341,Data!C341," ")</f>
        <v xml:space="preserve"> </v>
      </c>
      <c r="E354" s="2" t="str">
        <f>IF(Data!D341,Data!D341," ")</f>
        <v xml:space="preserve"> </v>
      </c>
    </row>
    <row r="355" spans="4:5">
      <c r="D355" s="2" t="str">
        <f>IF(Data!C342,Data!C342," ")</f>
        <v xml:space="preserve"> </v>
      </c>
      <c r="E355" s="2" t="str">
        <f>IF(Data!D342,Data!D342," ")</f>
        <v xml:space="preserve"> </v>
      </c>
    </row>
    <row r="356" spans="4:5">
      <c r="D356" s="2" t="str">
        <f>IF(Data!C343,Data!C343," ")</f>
        <v xml:space="preserve"> </v>
      </c>
      <c r="E356" s="2" t="str">
        <f>IF(Data!D343,Data!D343," ")</f>
        <v xml:space="preserve"> </v>
      </c>
    </row>
  </sheetData>
  <pageMargins left="0.70866141732283472" right="0.70866141732283472" top="0.74803149606299213" bottom="0.74803149606299213" header="0.31496062992125984" footer="0.31496062992125984"/>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Introduction</vt:lpstr>
      <vt:lpstr>Data</vt:lpstr>
      <vt:lpstr>Run</vt:lpstr>
      <vt:lpstr>Moving Range</vt:lpstr>
      <vt:lpstr>Appendix</vt:lpstr>
      <vt:lpstr>Control</vt:lpstr>
      <vt:lpstr>Calc</vt:lpstr>
      <vt:lpstr>Calc!Criteria</vt:lpstr>
      <vt:lpstr>MeanSeries</vt:lpstr>
      <vt:lpstr>Control!Print_Area</vt:lpstr>
      <vt:lpstr>Data!Print_Area</vt:lpstr>
      <vt:lpstr>Introduction!Print_Area</vt:lpstr>
      <vt:lpstr>'Moving Range'!Print_Area</vt:lpstr>
      <vt:lpstr>Run!Print_Area</vt:lpstr>
      <vt:lpstr>XAXIS</vt:lpstr>
    </vt:vector>
  </TitlesOfParts>
  <Company>NHS Lothian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Walker</dc:creator>
  <cp:lastModifiedBy>David Walker</cp:lastModifiedBy>
  <cp:lastPrinted>2017-04-26T09:19:57Z</cp:lastPrinted>
  <dcterms:created xsi:type="dcterms:W3CDTF">2017-01-13T13:30:35Z</dcterms:created>
  <dcterms:modified xsi:type="dcterms:W3CDTF">2017-04-28T11:01:28Z</dcterms:modified>
</cp:coreProperties>
</file>